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tabRatio="908"/>
  </bookViews>
  <sheets>
    <sheet name="Приложение 2" sheetId="1" r:id="rId1"/>
    <sheet name="Приложени 3  до 15 " sheetId="2" r:id="rId2"/>
    <sheet name="Приложение 3 15-150" sheetId="12" r:id="rId3"/>
    <sheet name="Приложение 3 150-670" sheetId="13" r:id="rId4"/>
    <sheet name="Приложение 4 до 15" sheetId="3" r:id="rId5"/>
    <sheet name="Приложение 4 15-150" sheetId="14" r:id="rId6"/>
    <sheet name="Приложение 4 150-670" sheetId="15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definedNames>
    <definedName name="_xlnm.Print_Area" localSheetId="1">'Приложени 3  до 15 '!$B$1:$F$26</definedName>
    <definedName name="_xlnm.Print_Area" localSheetId="0">'Приложение 2'!$B$1:$M$17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4">'Приложение 4 до 15'!$B$1:$F$25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8'!$A$1:$L$25</definedName>
    <definedName name="_xlnm.Print_Area" localSheetId="11">'Приложение 8 9 м'!$B$1:$L$25</definedName>
    <definedName name="_xlnm.Print_Area" localSheetId="12">'Приложение 9 9 мес'!$B$1:$I$25</definedName>
  </definedNames>
  <calcPr calcId="145621" calcOnSave="0"/>
</workbook>
</file>

<file path=xl/calcChain.xml><?xml version="1.0" encoding="utf-8"?>
<calcChain xmlns="http://schemas.openxmlformats.org/spreadsheetml/2006/main">
  <c r="D7" i="5" l="1"/>
  <c r="D9" i="6" l="1"/>
  <c r="F12" i="15" l="1"/>
  <c r="D13" i="6" l="1"/>
  <c r="D13" i="4"/>
  <c r="D7" i="4" s="1"/>
  <c r="F11" i="6" l="1"/>
  <c r="E11" i="6"/>
  <c r="E13" i="4"/>
  <c r="E7" i="4" s="1"/>
  <c r="F22" i="15"/>
  <c r="F16" i="15"/>
  <c r="E9" i="14"/>
  <c r="F13" i="15"/>
  <c r="F11" i="15"/>
  <c r="F10" i="15"/>
  <c r="E9" i="15"/>
  <c r="F6" i="15"/>
  <c r="F22" i="14"/>
  <c r="F16" i="14"/>
  <c r="F13" i="14"/>
  <c r="F6" i="14"/>
  <c r="F16" i="3"/>
  <c r="F22" i="3"/>
  <c r="F6" i="3"/>
  <c r="D11" i="6" l="1"/>
  <c r="E7" i="6"/>
  <c r="D7" i="6"/>
  <c r="E32" i="4"/>
  <c r="D32" i="4"/>
  <c r="D9" i="15"/>
  <c r="F9" i="15" s="1"/>
  <c r="D9" i="14"/>
  <c r="D9" i="3"/>
  <c r="E11" i="13" l="1"/>
  <c r="E11" i="12"/>
  <c r="D23" i="2"/>
  <c r="D24" i="2" s="1"/>
  <c r="D20" i="2"/>
  <c r="D21" i="2" s="1"/>
  <c r="D17" i="2"/>
  <c r="D18" i="2" s="1"/>
  <c r="E11" i="2"/>
  <c r="F7" i="6" l="1"/>
</calcChain>
</file>

<file path=xl/sharedStrings.xml><?xml version="1.0" encoding="utf-8"?>
<sst xmlns="http://schemas.openxmlformats.org/spreadsheetml/2006/main" count="482" uniqueCount="151">
  <si>
    <t xml:space="preserve">                            ПРОГНОЗНЫЕ СВЕДЕНИЯ</t>
  </si>
  <si>
    <t xml:space="preserve">              о расходах за технологическое присоединение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</si>
  <si>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</si>
  <si>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</si>
  <si>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</si>
  <si>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</si>
  <si>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</si>
  <si>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</si>
  <si>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</si>
  <si>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</si>
  <si>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</si>
  <si>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</si>
  <si>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</si>
  <si>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</si>
  <si>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</si>
  <si>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</si>
  <si>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</si>
  <si>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</si>
  <si>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</si>
  <si>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</si>
  <si>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</si>
  <si>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</si>
  <si>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</si>
  <si>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</si>
  <si>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</si>
  <si>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</si>
  <si>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</si>
  <si>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</si>
  <si>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</si>
  <si>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</si>
  <si>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</si>
  <si>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</si>
  <si>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</si>
  <si>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</si>
  <si>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</si>
  <si>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</si>
  <si>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</si>
  <si>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</si>
  <si>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</si>
  <si>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</si>
  <si>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</si>
  <si>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</si>
  <si>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</si>
  <si>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</si>
  <si>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</si>
  <si>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</si>
  <si>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</si>
  <si>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</si>
  <si>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</si>
  <si>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</si>
  <si>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</si>
  <si>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</si>
  <si>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</si>
  <si>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Ожидаемые данные за текущий период</t>
  </si>
  <si>
    <t>Плановые показатели на следующий период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</si>
  <si>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</si>
  <si>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</si>
  <si>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</si>
  <si>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</si>
  <si>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</si>
  <si>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</si>
  <si>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</si>
  <si>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</si>
  <si>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</si>
  <si>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</si>
  <si>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</si>
  <si>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</si>
  <si>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</si>
  <si>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</si>
  <si>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</si>
  <si>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</si>
  <si>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</si>
  <si>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</si>
  <si>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</si>
  <si>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</si>
  <si>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</si>
  <si>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</si>
  <si>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</si>
  <si>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</si>
  <si>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</si>
  <si>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</si>
  <si>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</si>
  <si>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</si>
  <si>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</si>
  <si>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</si>
  <si>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</si>
  <si>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</si>
  <si>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</si>
  <si>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</si>
  <si>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</si>
  <si>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</si>
  <si>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</si>
  <si>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</si>
  <si>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</si>
  <si>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</si>
  <si>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</si>
  <si>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</si>
  <si>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</si>
  <si>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</si>
  <si>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</si>
  <si>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</si>
  <si>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</si>
  <si>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</si>
  <si>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</si>
  <si>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</si>
  <si>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</si>
  <si>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</si>
  <si>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</si>
  <si>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</si>
  <si>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</si>
  <si>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</si>
  <si>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</si>
  <si>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</si>
  <si>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</si>
  <si>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</si>
  <si>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</si>
  <si>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</si>
  <si>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</si>
  <si>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</si>
  <si>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</si>
  <si>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</si>
  <si>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</si>
  <si>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</si>
  <si>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</si>
  <si>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</si>
  <si>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>по договорам, заключенным за  9 месяцев 2015  года.</t>
  </si>
  <si>
    <t>до 15 кВт</t>
  </si>
  <si>
    <t xml:space="preserve"> - </t>
  </si>
  <si>
    <t>от 15 до 150 кВт</t>
  </si>
  <si>
    <t>от 150 до 670 кВт</t>
  </si>
  <si>
    <t>осуществляемые при технологическом присоединении в диапазоне до 15 кВт</t>
  </si>
  <si>
    <t>на уровне напряжения 0,4</t>
  </si>
  <si>
    <t>на уровне напряжения 6-10</t>
  </si>
  <si>
    <t>осуществляемые при технологическом присоединении в диапазоне от 15 до 150 кВт</t>
  </si>
  <si>
    <t>осуществляемые при технологическом присоединении в диапазоне от 150 до 670 кВт</t>
  </si>
  <si>
    <t>3. Место нахождения: Республика Ингушетия,  г. Назрань,Ул. Муталиева ,23</t>
  </si>
  <si>
    <t>4. Адрес юридического лица: 357506,Ставропольский  край, г. Пятигорск, п.Энергетик, ул.Подстанционная,д.13А</t>
  </si>
  <si>
    <t>5. ИНН: 2632082033</t>
  </si>
  <si>
    <t>8. Адрес электронной почты: ingfilial@yandex.ru</t>
  </si>
  <si>
    <t>9. Контактный телефон: (8732) 22-20-97</t>
  </si>
  <si>
    <t>10. Факс: (8732)22-18-16</t>
  </si>
  <si>
    <t>-</t>
  </si>
  <si>
    <t>по филиалу ПАО "МРСК Северного Кавказа" - "Ингушэнерго"</t>
  </si>
  <si>
    <t>на 2018 год</t>
  </si>
  <si>
    <t xml:space="preserve">1. Полное наименование:   филиал Публичного Акционерго Общества  "Межрегиональная  распределительная  сетевая  компания  Северного Кавказа" -"Ингушэнерго" </t>
  </si>
  <si>
    <t xml:space="preserve">2. Сокращенное наименование:  филиал ПАО "МРСК Северного Кавказа"-"Ингушэнерго" </t>
  </si>
  <si>
    <t>6. КПП: 060843001</t>
  </si>
  <si>
    <t>7. Ф.И.О. руководителя: Цечоев Султан Хамзатович</t>
  </si>
  <si>
    <t xml:space="preserve">             к сетям филиала ПАО "МРСК Северного Кавказа"-"Ингушэнерго"   на 2018 год</t>
  </si>
  <si>
    <t>по договорам, заключенным за текущий год (9 месяцев 2017г.)</t>
  </si>
  <si>
    <t>за текущий год (9 месяцев 2017г.)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</si>
</sst>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3" fontId="3" fillId="0" borderId="0" xfId="0" applyNumberFormat="1" applyFont="1"/>
    <xf numFmtId="0" fontId="5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tabSelected="1" view="pageBreakPreview" zoomScaleSheetLayoutView="100" workbookViewId="0">
      <selection activeCell="H23" sqref="H23"/>
    </sheetView>
  </sheetViews>
  <sheetFormatPr defaultRowHeight="16.5" x14ac:dyDescent="0.3"/>
  <cols>
    <col min="1" max="1" width="5.7109375" style="12" customWidth="1"/>
    <col min="2" max="8" width="9.140625" style="12"/>
    <col min="9" max="9" width="17.7109375" style="12" customWidth="1"/>
    <col min="10" max="10" width="8.85546875" style="12" customWidth="1"/>
    <col min="11" max="16384" width="9.140625" style="12"/>
  </cols>
  <sheetData>
    <row r="2" spans="2:12" x14ac:dyDescent="0.3">
      <c r="B2" s="11" t="s">
        <v>0</v>
      </c>
      <c r="C2" s="11"/>
      <c r="D2" s="11"/>
      <c r="E2" s="11"/>
      <c r="F2" s="11"/>
      <c r="G2" s="11"/>
      <c r="H2" s="11"/>
      <c r="I2" s="11"/>
    </row>
    <row r="3" spans="2:12" x14ac:dyDescent="0.3">
      <c r="B3" s="11" t="s">
        <v>1</v>
      </c>
      <c r="C3" s="11"/>
      <c r="D3" s="11"/>
      <c r="E3" s="11"/>
      <c r="F3" s="11"/>
      <c r="G3" s="11"/>
      <c r="H3" s="11"/>
      <c r="I3" s="11"/>
    </row>
    <row r="4" spans="2:12" x14ac:dyDescent="0.3">
      <c r="B4" s="11" t="s">
        <v>148</v>
      </c>
      <c r="C4" s="11"/>
      <c r="D4" s="11"/>
      <c r="E4" s="11"/>
      <c r="F4" s="11"/>
      <c r="G4" s="11"/>
      <c r="H4" s="11"/>
      <c r="I4" s="11"/>
    </row>
    <row r="5" spans="2:12" x14ac:dyDescent="0.3">
      <c r="B5" s="11"/>
      <c r="C5" s="11"/>
      <c r="D5" s="11"/>
      <c r="E5" s="11"/>
      <c r="F5" s="11"/>
      <c r="G5" s="11"/>
      <c r="H5" s="11"/>
      <c r="I5" s="11"/>
    </row>
    <row r="7" spans="2:12" ht="33.75" customHeight="1" x14ac:dyDescent="0.3">
      <c r="B7" s="13" t="s">
        <v>144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x14ac:dyDescent="0.3">
      <c r="B8" s="12" t="s">
        <v>145</v>
      </c>
    </row>
    <row r="9" spans="2:12" ht="29.25" customHeight="1" x14ac:dyDescent="0.3">
      <c r="B9" s="12" t="s">
        <v>135</v>
      </c>
    </row>
    <row r="10" spans="2:12" x14ac:dyDescent="0.3">
      <c r="B10" s="12" t="s">
        <v>136</v>
      </c>
    </row>
    <row r="11" spans="2:12" x14ac:dyDescent="0.3">
      <c r="B11" s="12" t="s">
        <v>137</v>
      </c>
    </row>
    <row r="12" spans="2:12" x14ac:dyDescent="0.3">
      <c r="B12" s="12" t="s">
        <v>146</v>
      </c>
    </row>
    <row r="13" spans="2:12" x14ac:dyDescent="0.3">
      <c r="B13" s="12" t="s">
        <v>147</v>
      </c>
    </row>
    <row r="14" spans="2:12" x14ac:dyDescent="0.3">
      <c r="B14" s="12" t="s">
        <v>138</v>
      </c>
    </row>
    <row r="15" spans="2:12" x14ac:dyDescent="0.3">
      <c r="B15" s="12" t="s">
        <v>139</v>
      </c>
    </row>
    <row r="16" spans="2:12" x14ac:dyDescent="0.3">
      <c r="B16" s="12" t="s">
        <v>140</v>
      </c>
    </row>
  </sheetData>
  <mergeCells count="5">
    <mergeCell ref="B2:I2"/>
    <mergeCell ref="B3:I3"/>
    <mergeCell ref="B4:I4"/>
    <mergeCell ref="B5:I5"/>
    <mergeCell ref="B7:L7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4"/>
  <sheetViews>
    <sheetView view="pageBreakPreview" topLeftCell="B1" zoomScale="110" zoomScaleSheetLayoutView="110" workbookViewId="0">
      <selection activeCell="J11" sqref="J11"/>
    </sheetView>
  </sheetViews>
  <sheetFormatPr defaultRowHeight="16.5" x14ac:dyDescent="0.3"/>
  <cols>
    <col min="1" max="1" width="6.140625" style="12" customWidth="1"/>
    <col min="2" max="2" width="5.7109375" style="12" customWidth="1"/>
    <col min="3" max="3" width="27.7109375" style="12" customWidth="1"/>
    <col min="4" max="6" width="26.7109375" style="12" customWidth="1"/>
    <col min="7" max="16384" width="9.140625" style="12"/>
  </cols>
  <sheetData>
    <row r="2" spans="2:6" x14ac:dyDescent="0.3">
      <c r="B2" s="11" t="s">
        <v>88</v>
      </c>
      <c r="C2" s="11"/>
      <c r="D2" s="11"/>
      <c r="E2" s="11"/>
      <c r="F2" s="11"/>
    </row>
    <row r="3" spans="2:6" x14ac:dyDescent="0.3">
      <c r="B3" s="11" t="s">
        <v>99</v>
      </c>
      <c r="C3" s="11"/>
      <c r="D3" s="11"/>
      <c r="E3" s="11"/>
      <c r="F3" s="11"/>
    </row>
    <row r="4" spans="2:6" x14ac:dyDescent="0.3">
      <c r="B4" s="11" t="s">
        <v>100</v>
      </c>
      <c r="C4" s="11"/>
      <c r="D4" s="11"/>
      <c r="E4" s="11"/>
      <c r="F4" s="11"/>
    </row>
    <row r="5" spans="2:6" x14ac:dyDescent="0.3">
      <c r="B5" s="11" t="s">
        <v>101</v>
      </c>
      <c r="C5" s="11"/>
      <c r="D5" s="11"/>
      <c r="E5" s="11"/>
      <c r="F5" s="11"/>
    </row>
    <row r="6" spans="2:6" ht="99" x14ac:dyDescent="0.3">
      <c r="B6" s="29" t="s">
        <v>29</v>
      </c>
      <c r="C6" s="29"/>
      <c r="D6" s="30" t="s">
        <v>91</v>
      </c>
      <c r="E6" s="30" t="s">
        <v>92</v>
      </c>
      <c r="F6" s="30" t="s">
        <v>93</v>
      </c>
    </row>
    <row r="7" spans="2:6" ht="33" x14ac:dyDescent="0.3">
      <c r="B7" s="31" t="s">
        <v>33</v>
      </c>
      <c r="C7" s="23" t="s">
        <v>94</v>
      </c>
      <c r="D7" s="20">
        <f>D8+D9+D10</f>
        <v>57.333839999999995</v>
      </c>
      <c r="E7" s="20">
        <f t="shared" ref="E7:F7" si="0">E8+E9+E10</f>
        <v>0.04</v>
      </c>
      <c r="F7" s="20">
        <f t="shared" si="0"/>
        <v>890</v>
      </c>
    </row>
    <row r="8" spans="2:6" x14ac:dyDescent="0.3">
      <c r="B8" s="31"/>
      <c r="C8" s="38" t="s">
        <v>95</v>
      </c>
      <c r="D8" s="20">
        <v>0</v>
      </c>
      <c r="E8" s="20">
        <v>0</v>
      </c>
      <c r="F8" s="20">
        <v>0</v>
      </c>
    </row>
    <row r="9" spans="2:6" x14ac:dyDescent="0.3">
      <c r="B9" s="31"/>
      <c r="C9" s="38" t="s">
        <v>96</v>
      </c>
      <c r="D9" s="20">
        <f>57333.84/1000</f>
        <v>57.333839999999995</v>
      </c>
      <c r="E9" s="20">
        <v>0.04</v>
      </c>
      <c r="F9" s="20">
        <v>890</v>
      </c>
    </row>
    <row r="10" spans="2:6" x14ac:dyDescent="0.3">
      <c r="B10" s="31"/>
      <c r="C10" s="38" t="s">
        <v>97</v>
      </c>
      <c r="D10" s="20">
        <v>0</v>
      </c>
      <c r="E10" s="20">
        <v>0</v>
      </c>
      <c r="F10" s="20">
        <v>0</v>
      </c>
    </row>
    <row r="11" spans="2:6" ht="33" x14ac:dyDescent="0.3">
      <c r="B11" s="31" t="s">
        <v>34</v>
      </c>
      <c r="C11" s="23" t="s">
        <v>98</v>
      </c>
      <c r="D11" s="20">
        <f>D12+D13+D14</f>
        <v>817.23619799999994</v>
      </c>
      <c r="E11" s="20">
        <f>E12+E13+E14</f>
        <v>1.05</v>
      </c>
      <c r="F11" s="20">
        <f>F13</f>
        <v>890</v>
      </c>
    </row>
    <row r="12" spans="2:6" x14ac:dyDescent="0.3">
      <c r="B12" s="31"/>
      <c r="C12" s="38" t="s">
        <v>95</v>
      </c>
      <c r="D12" s="20">
        <v>0</v>
      </c>
      <c r="E12" s="20">
        <v>0</v>
      </c>
      <c r="F12" s="20">
        <v>0</v>
      </c>
    </row>
    <row r="13" spans="2:6" x14ac:dyDescent="0.3">
      <c r="B13" s="31"/>
      <c r="C13" s="38" t="s">
        <v>96</v>
      </c>
      <c r="D13" s="20">
        <f>817236.198/1000</f>
        <v>817.23619799999994</v>
      </c>
      <c r="E13" s="20">
        <v>1.05</v>
      </c>
      <c r="F13" s="20">
        <v>890</v>
      </c>
    </row>
    <row r="14" spans="2:6" x14ac:dyDescent="0.3">
      <c r="B14" s="31"/>
      <c r="C14" s="38" t="s">
        <v>97</v>
      </c>
      <c r="D14" s="20">
        <v>0</v>
      </c>
      <c r="E14" s="20">
        <v>0</v>
      </c>
      <c r="F14" s="20">
        <v>0</v>
      </c>
    </row>
  </sheetData>
  <mergeCells count="7">
    <mergeCell ref="B11:B14"/>
    <mergeCell ref="B6:C6"/>
    <mergeCell ref="B2:F2"/>
    <mergeCell ref="B3:F3"/>
    <mergeCell ref="B4:F4"/>
    <mergeCell ref="B5:F5"/>
    <mergeCell ref="B7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view="pageBreakPreview" zoomScale="110" zoomScaleSheetLayoutView="110" workbookViewId="0">
      <selection activeCell="O19" sqref="O19"/>
    </sheetView>
  </sheetViews>
  <sheetFormatPr defaultRowHeight="16.5" x14ac:dyDescent="0.3"/>
  <cols>
    <col min="1" max="1" width="9.140625" style="12"/>
    <col min="2" max="2" width="5.7109375" style="12" customWidth="1"/>
    <col min="3" max="3" width="40.7109375" style="12" customWidth="1"/>
    <col min="4" max="7" width="8.7109375" style="12" customWidth="1"/>
    <col min="8" max="8" width="10.28515625" style="12" customWidth="1"/>
    <col min="9" max="12" width="8.7109375" style="12" customWidth="1"/>
    <col min="13" max="16384" width="9.140625" style="12"/>
  </cols>
  <sheetData>
    <row r="2" spans="2:12" x14ac:dyDescent="0.3">
      <c r="B2" s="11" t="s">
        <v>119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x14ac:dyDescent="0.3">
      <c r="B3" s="11" t="s">
        <v>120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x14ac:dyDescent="0.3">
      <c r="B4" s="40" t="s">
        <v>149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29.25" customHeight="1" x14ac:dyDescent="0.3">
      <c r="B5" s="41" t="s">
        <v>102</v>
      </c>
      <c r="C5" s="41"/>
      <c r="D5" s="42" t="s">
        <v>103</v>
      </c>
      <c r="E5" s="42"/>
      <c r="F5" s="42"/>
      <c r="G5" s="42" t="s">
        <v>105</v>
      </c>
      <c r="H5" s="42"/>
      <c r="I5" s="42"/>
      <c r="J5" s="42" t="s">
        <v>106</v>
      </c>
      <c r="K5" s="42"/>
      <c r="L5" s="42"/>
    </row>
    <row r="6" spans="2:12" ht="30" customHeight="1" x14ac:dyDescent="0.3">
      <c r="B6" s="29"/>
      <c r="C6" s="29"/>
      <c r="D6" s="21" t="s">
        <v>95</v>
      </c>
      <c r="E6" s="21" t="s">
        <v>96</v>
      </c>
      <c r="F6" s="30" t="s">
        <v>104</v>
      </c>
      <c r="G6" s="21" t="s">
        <v>95</v>
      </c>
      <c r="H6" s="21" t="s">
        <v>96</v>
      </c>
      <c r="I6" s="30" t="s">
        <v>104</v>
      </c>
      <c r="J6" s="21" t="s">
        <v>95</v>
      </c>
      <c r="K6" s="21" t="s">
        <v>96</v>
      </c>
      <c r="L6" s="30" t="s">
        <v>104</v>
      </c>
    </row>
    <row r="7" spans="2:12" x14ac:dyDescent="0.3">
      <c r="B7" s="31" t="s">
        <v>33</v>
      </c>
      <c r="C7" s="38" t="s">
        <v>107</v>
      </c>
      <c r="D7" s="20">
        <v>226</v>
      </c>
      <c r="E7" s="20">
        <v>3</v>
      </c>
      <c r="F7" s="20">
        <v>0</v>
      </c>
      <c r="G7" s="20">
        <v>1499.26</v>
      </c>
      <c r="H7" s="20">
        <v>35</v>
      </c>
      <c r="I7" s="20">
        <v>0</v>
      </c>
      <c r="J7" s="20">
        <v>105.33</v>
      </c>
      <c r="K7" s="20">
        <v>1.39</v>
      </c>
      <c r="L7" s="20">
        <v>0</v>
      </c>
    </row>
    <row r="8" spans="2:12" x14ac:dyDescent="0.3">
      <c r="B8" s="31"/>
      <c r="C8" s="38" t="s">
        <v>108</v>
      </c>
      <c r="D8" s="20"/>
      <c r="E8" s="20"/>
      <c r="F8" s="20"/>
      <c r="G8" s="20"/>
      <c r="H8" s="20"/>
      <c r="I8" s="20"/>
      <c r="J8" s="20"/>
      <c r="K8" s="20"/>
      <c r="L8" s="20"/>
    </row>
    <row r="9" spans="2:12" x14ac:dyDescent="0.3">
      <c r="B9" s="31"/>
      <c r="C9" s="38" t="s">
        <v>109</v>
      </c>
      <c r="D9" s="20">
        <v>226</v>
      </c>
      <c r="E9" s="20">
        <v>3</v>
      </c>
      <c r="F9" s="20">
        <v>0</v>
      </c>
      <c r="G9" s="20">
        <v>1499.26</v>
      </c>
      <c r="H9" s="20">
        <v>35</v>
      </c>
      <c r="I9" s="20">
        <v>0</v>
      </c>
      <c r="J9" s="20">
        <v>105.33</v>
      </c>
      <c r="K9" s="20">
        <v>1.39</v>
      </c>
      <c r="L9" s="20">
        <v>0</v>
      </c>
    </row>
    <row r="10" spans="2:12" x14ac:dyDescent="0.3">
      <c r="B10" s="31" t="s">
        <v>34</v>
      </c>
      <c r="C10" s="38" t="s">
        <v>110</v>
      </c>
      <c r="D10" s="20">
        <v>7</v>
      </c>
      <c r="E10" s="20">
        <v>30</v>
      </c>
      <c r="F10" s="20">
        <v>0</v>
      </c>
      <c r="G10" s="20">
        <v>284</v>
      </c>
      <c r="H10" s="20">
        <v>2256</v>
      </c>
      <c r="I10" s="20">
        <v>0</v>
      </c>
      <c r="J10" s="20">
        <v>27.59</v>
      </c>
      <c r="K10" s="20">
        <v>203.11</v>
      </c>
      <c r="L10" s="20">
        <v>0</v>
      </c>
    </row>
    <row r="11" spans="2:12" x14ac:dyDescent="0.3">
      <c r="B11" s="31"/>
      <c r="C11" s="38" t="s">
        <v>108</v>
      </c>
      <c r="D11" s="20"/>
      <c r="E11" s="20"/>
      <c r="F11" s="20"/>
      <c r="G11" s="20"/>
      <c r="H11" s="20"/>
      <c r="I11" s="20"/>
      <c r="J11" s="20"/>
      <c r="K11" s="20"/>
      <c r="L11" s="20"/>
    </row>
    <row r="12" spans="2:12" x14ac:dyDescent="0.3">
      <c r="B12" s="31"/>
      <c r="C12" s="38" t="s">
        <v>111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</row>
    <row r="13" spans="2:12" x14ac:dyDescent="0.3">
      <c r="B13" s="31" t="s">
        <v>35</v>
      </c>
      <c r="C13" s="38" t="s">
        <v>112</v>
      </c>
      <c r="D13" s="20">
        <v>0</v>
      </c>
      <c r="E13" s="20">
        <v>6</v>
      </c>
      <c r="F13" s="20">
        <v>0</v>
      </c>
      <c r="G13" s="20">
        <v>0</v>
      </c>
      <c r="H13" s="20">
        <v>1959</v>
      </c>
      <c r="I13" s="20">
        <v>0</v>
      </c>
      <c r="J13" s="20">
        <v>0</v>
      </c>
      <c r="K13" s="20">
        <v>72.069999999999993</v>
      </c>
      <c r="L13" s="20">
        <v>0</v>
      </c>
    </row>
    <row r="14" spans="2:12" x14ac:dyDescent="0.3">
      <c r="B14" s="31"/>
      <c r="C14" s="38" t="s">
        <v>108</v>
      </c>
      <c r="D14" s="20"/>
      <c r="E14" s="20"/>
      <c r="F14" s="20"/>
      <c r="G14" s="20"/>
      <c r="H14" s="20"/>
      <c r="I14" s="20"/>
      <c r="J14" s="20"/>
      <c r="K14" s="20"/>
      <c r="L14" s="20"/>
    </row>
    <row r="15" spans="2:12" x14ac:dyDescent="0.3">
      <c r="B15" s="31"/>
      <c r="C15" s="38" t="s">
        <v>113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</row>
    <row r="16" spans="2:12" x14ac:dyDescent="0.3">
      <c r="B16" s="31" t="s">
        <v>36</v>
      </c>
      <c r="C16" s="38" t="s">
        <v>114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</row>
    <row r="17" spans="2:12" x14ac:dyDescent="0.3">
      <c r="B17" s="31"/>
      <c r="C17" s="38" t="s">
        <v>108</v>
      </c>
      <c r="D17" s="20"/>
      <c r="E17" s="20"/>
      <c r="F17" s="20"/>
      <c r="G17" s="20"/>
      <c r="H17" s="20"/>
      <c r="I17" s="20"/>
      <c r="J17" s="20"/>
      <c r="K17" s="20"/>
      <c r="L17" s="20"/>
    </row>
    <row r="18" spans="2:12" x14ac:dyDescent="0.3">
      <c r="B18" s="31"/>
      <c r="C18" s="38" t="s">
        <v>113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</row>
    <row r="19" spans="2:12" x14ac:dyDescent="0.3">
      <c r="B19" s="31" t="s">
        <v>37</v>
      </c>
      <c r="C19" s="38" t="s">
        <v>115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</row>
    <row r="20" spans="2:12" x14ac:dyDescent="0.3">
      <c r="B20" s="31"/>
      <c r="C20" s="38" t="s">
        <v>108</v>
      </c>
      <c r="D20" s="20"/>
      <c r="E20" s="20"/>
      <c r="F20" s="20"/>
      <c r="G20" s="20"/>
      <c r="H20" s="20"/>
      <c r="I20" s="20"/>
      <c r="J20" s="20"/>
      <c r="K20" s="20"/>
      <c r="L20" s="20"/>
    </row>
    <row r="21" spans="2:12" x14ac:dyDescent="0.3">
      <c r="B21" s="31"/>
      <c r="C21" s="38" t="s">
        <v>113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</row>
    <row r="22" spans="2:12" x14ac:dyDescent="0.3">
      <c r="B22" s="19" t="s">
        <v>38</v>
      </c>
      <c r="C22" s="38" t="s">
        <v>116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</row>
    <row r="24" spans="2:12" x14ac:dyDescent="0.3">
      <c r="B24" s="12" t="s">
        <v>117</v>
      </c>
    </row>
    <row r="25" spans="2:12" ht="103.5" customHeight="1" x14ac:dyDescent="0.3">
      <c r="B25" s="28" t="s">
        <v>118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</row>
  </sheetData>
  <mergeCells count="13">
    <mergeCell ref="B25:L25"/>
    <mergeCell ref="B7:B9"/>
    <mergeCell ref="B10:B12"/>
    <mergeCell ref="B13:B15"/>
    <mergeCell ref="B16:B18"/>
    <mergeCell ref="B19:B21"/>
    <mergeCell ref="B2:L2"/>
    <mergeCell ref="B3:L3"/>
    <mergeCell ref="B4:L4"/>
    <mergeCell ref="B5:C6"/>
    <mergeCell ref="D5:F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5" t="s">
        <v>119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x14ac:dyDescent="0.25">
      <c r="B3" s="5" t="s">
        <v>120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 t="s">
        <v>125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30" customHeight="1" x14ac:dyDescent="0.25">
      <c r="B5" s="10" t="s">
        <v>102</v>
      </c>
      <c r="C5" s="10"/>
      <c r="D5" s="9" t="s">
        <v>103</v>
      </c>
      <c r="E5" s="9"/>
      <c r="F5" s="9"/>
      <c r="G5" s="9" t="s">
        <v>105</v>
      </c>
      <c r="H5" s="9"/>
      <c r="I5" s="9"/>
      <c r="J5" s="9" t="s">
        <v>106</v>
      </c>
      <c r="K5" s="9"/>
      <c r="L5" s="9"/>
    </row>
    <row r="6" spans="2:12" ht="30" customHeight="1" x14ac:dyDescent="0.25">
      <c r="B6" s="10"/>
      <c r="C6" s="10"/>
      <c r="D6" s="3" t="s">
        <v>95</v>
      </c>
      <c r="E6" s="3" t="s">
        <v>96</v>
      </c>
      <c r="F6" s="1" t="s">
        <v>104</v>
      </c>
      <c r="G6" s="3" t="s">
        <v>95</v>
      </c>
      <c r="H6" s="3" t="s">
        <v>96</v>
      </c>
      <c r="I6" s="1" t="s">
        <v>104</v>
      </c>
      <c r="J6" s="3" t="s">
        <v>95</v>
      </c>
      <c r="K6" s="3" t="s">
        <v>96</v>
      </c>
      <c r="L6" s="1" t="s">
        <v>104</v>
      </c>
    </row>
    <row r="7" spans="2:12" x14ac:dyDescent="0.25">
      <c r="B7" s="8" t="s">
        <v>33</v>
      </c>
      <c r="C7" t="s">
        <v>107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8"/>
      <c r="C8" t="s">
        <v>108</v>
      </c>
    </row>
    <row r="9" spans="2:12" x14ac:dyDescent="0.25">
      <c r="B9" s="8"/>
      <c r="C9" t="s">
        <v>109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8" t="s">
        <v>34</v>
      </c>
      <c r="C10" t="s">
        <v>110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8"/>
      <c r="C11" t="s">
        <v>108</v>
      </c>
    </row>
    <row r="12" spans="2:12" x14ac:dyDescent="0.25">
      <c r="B12" s="8"/>
      <c r="C12" t="s">
        <v>111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8" t="s">
        <v>35</v>
      </c>
      <c r="C13" t="s">
        <v>112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8"/>
      <c r="C14" t="s">
        <v>108</v>
      </c>
    </row>
    <row r="15" spans="2:12" x14ac:dyDescent="0.25">
      <c r="B15" s="8"/>
      <c r="C15" t="s">
        <v>113</v>
      </c>
      <c r="F15">
        <v>0</v>
      </c>
      <c r="I15">
        <v>0</v>
      </c>
      <c r="L15">
        <v>0</v>
      </c>
    </row>
    <row r="16" spans="2:12" x14ac:dyDescent="0.25">
      <c r="B16" s="8" t="s">
        <v>36</v>
      </c>
      <c r="C16" t="s">
        <v>114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8"/>
      <c r="C17" t="s">
        <v>108</v>
      </c>
    </row>
    <row r="18" spans="2:12" x14ac:dyDescent="0.25">
      <c r="B18" s="8"/>
      <c r="C18" t="s">
        <v>113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8" t="s">
        <v>37</v>
      </c>
      <c r="C19" t="s">
        <v>115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8"/>
      <c r="C20" t="s">
        <v>108</v>
      </c>
    </row>
    <row r="21" spans="2:12" x14ac:dyDescent="0.25">
      <c r="B21" s="8"/>
      <c r="C21" t="s">
        <v>113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2" t="s">
        <v>38</v>
      </c>
      <c r="C22" t="s">
        <v>116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117</v>
      </c>
    </row>
    <row r="25" spans="2:12" ht="93" customHeight="1" x14ac:dyDescent="0.25">
      <c r="B25" s="7" t="s">
        <v>118</v>
      </c>
      <c r="C25" s="7"/>
      <c r="D25" s="7"/>
      <c r="E25" s="7"/>
      <c r="F25" s="7"/>
      <c r="G25" s="7"/>
      <c r="H25" s="7"/>
      <c r="I25" s="7"/>
      <c r="J25" s="7"/>
      <c r="K25" s="7"/>
      <c r="L25" s="7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5" t="s">
        <v>119</v>
      </c>
      <c r="C2" s="5"/>
      <c r="D2" s="5"/>
      <c r="E2" s="5"/>
      <c r="F2" s="5"/>
      <c r="G2" s="5"/>
      <c r="H2" s="5"/>
      <c r="I2" s="5"/>
    </row>
    <row r="3" spans="2:9" x14ac:dyDescent="0.25">
      <c r="B3" s="5" t="s">
        <v>123</v>
      </c>
      <c r="C3" s="5"/>
      <c r="D3" s="5"/>
      <c r="E3" s="5"/>
      <c r="F3" s="5"/>
      <c r="G3" s="5"/>
      <c r="H3" s="5"/>
      <c r="I3" s="5"/>
    </row>
    <row r="4" spans="2:9" x14ac:dyDescent="0.25">
      <c r="B4" s="5" t="s">
        <v>124</v>
      </c>
      <c r="C4" s="5"/>
      <c r="D4" s="5"/>
      <c r="E4" s="5"/>
      <c r="F4" s="5"/>
      <c r="G4" s="5"/>
      <c r="H4" s="5"/>
      <c r="I4" s="5"/>
    </row>
    <row r="5" spans="2:9" ht="29.25" customHeight="1" x14ac:dyDescent="0.25">
      <c r="B5" s="10" t="s">
        <v>102</v>
      </c>
      <c r="C5" s="10"/>
      <c r="D5" s="9" t="s">
        <v>121</v>
      </c>
      <c r="E5" s="9"/>
      <c r="F5" s="9"/>
      <c r="G5" s="9" t="s">
        <v>105</v>
      </c>
      <c r="H5" s="9"/>
      <c r="I5" s="9"/>
    </row>
    <row r="6" spans="2:9" ht="30" x14ac:dyDescent="0.25">
      <c r="D6" s="3" t="s">
        <v>95</v>
      </c>
      <c r="E6" s="3" t="s">
        <v>96</v>
      </c>
      <c r="F6" s="1" t="s">
        <v>104</v>
      </c>
      <c r="G6" s="3" t="s">
        <v>95</v>
      </c>
      <c r="H6" s="3" t="s">
        <v>96</v>
      </c>
      <c r="I6" s="1" t="s">
        <v>104</v>
      </c>
    </row>
    <row r="7" spans="2:9" x14ac:dyDescent="0.25">
      <c r="B7" s="8" t="s">
        <v>33</v>
      </c>
      <c r="C7" t="s">
        <v>107</v>
      </c>
      <c r="D7" s="4">
        <v>821</v>
      </c>
      <c r="E7" s="4">
        <v>25</v>
      </c>
      <c r="F7" s="4">
        <v>0</v>
      </c>
      <c r="G7" s="4">
        <v>4275.1899999999996</v>
      </c>
      <c r="H7" s="4">
        <v>344.7</v>
      </c>
      <c r="I7" s="4">
        <v>0</v>
      </c>
    </row>
    <row r="8" spans="2:9" x14ac:dyDescent="0.25">
      <c r="B8" s="8"/>
      <c r="C8" t="s">
        <v>108</v>
      </c>
      <c r="D8" s="4"/>
      <c r="E8" s="4"/>
      <c r="F8" s="4"/>
      <c r="G8" s="4"/>
      <c r="H8" s="4"/>
      <c r="I8" s="4"/>
    </row>
    <row r="9" spans="2:9" x14ac:dyDescent="0.25">
      <c r="B9" s="8"/>
      <c r="C9" t="s">
        <v>109</v>
      </c>
      <c r="D9" s="4">
        <v>768</v>
      </c>
      <c r="E9" s="4">
        <v>25</v>
      </c>
      <c r="F9" s="4">
        <v>0</v>
      </c>
      <c r="G9" s="4">
        <v>3913.2</v>
      </c>
      <c r="H9" s="4">
        <v>344.7</v>
      </c>
      <c r="I9" s="4">
        <v>0</v>
      </c>
    </row>
    <row r="10" spans="2:9" x14ac:dyDescent="0.25">
      <c r="B10" s="8" t="s">
        <v>34</v>
      </c>
      <c r="C10" t="s">
        <v>110</v>
      </c>
      <c r="D10" s="4">
        <v>12</v>
      </c>
      <c r="E10" s="4">
        <v>19</v>
      </c>
      <c r="F10" s="4">
        <v>0</v>
      </c>
      <c r="G10" s="4">
        <v>666.1</v>
      </c>
      <c r="H10" s="4">
        <v>1234.8</v>
      </c>
      <c r="I10" s="4">
        <v>0</v>
      </c>
    </row>
    <row r="11" spans="2:9" x14ac:dyDescent="0.25">
      <c r="B11" s="8"/>
      <c r="C11" t="s">
        <v>108</v>
      </c>
      <c r="D11" s="4"/>
      <c r="E11" s="4"/>
      <c r="F11" s="4"/>
      <c r="G11" s="4"/>
      <c r="H11" s="4"/>
      <c r="I11" s="4"/>
    </row>
    <row r="12" spans="2:9" x14ac:dyDescent="0.25">
      <c r="B12" s="8"/>
      <c r="C12" t="s">
        <v>111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2:9" x14ac:dyDescent="0.25">
      <c r="B13" s="8" t="s">
        <v>35</v>
      </c>
      <c r="C13" t="s">
        <v>112</v>
      </c>
      <c r="D13" s="4">
        <v>1</v>
      </c>
      <c r="E13" s="4">
        <v>20</v>
      </c>
      <c r="F13" s="4">
        <v>0</v>
      </c>
      <c r="G13" s="4">
        <v>155</v>
      </c>
      <c r="H13" s="4">
        <v>5618</v>
      </c>
      <c r="I13" s="4">
        <v>0</v>
      </c>
    </row>
    <row r="14" spans="2:9" x14ac:dyDescent="0.25">
      <c r="B14" s="8"/>
      <c r="C14" t="s">
        <v>108</v>
      </c>
      <c r="D14" s="4"/>
      <c r="E14" s="4"/>
      <c r="F14" s="4"/>
      <c r="G14" s="4"/>
      <c r="H14" s="4"/>
      <c r="I14" s="4"/>
    </row>
    <row r="15" spans="2:9" x14ac:dyDescent="0.25">
      <c r="B15" s="8"/>
      <c r="C15" t="s">
        <v>113</v>
      </c>
      <c r="D15" s="4"/>
      <c r="E15" s="4"/>
      <c r="F15" s="4"/>
      <c r="G15" s="4"/>
      <c r="H15" s="4"/>
      <c r="I15" s="4"/>
    </row>
    <row r="16" spans="2:9" x14ac:dyDescent="0.25">
      <c r="B16" s="8" t="s">
        <v>36</v>
      </c>
      <c r="C16" t="s">
        <v>114</v>
      </c>
      <c r="D16" s="4">
        <v>0</v>
      </c>
      <c r="E16" s="4">
        <v>56</v>
      </c>
      <c r="F16" s="4">
        <v>0</v>
      </c>
      <c r="G16" s="4">
        <v>0</v>
      </c>
      <c r="H16" s="4">
        <v>8.01</v>
      </c>
      <c r="I16" s="4">
        <v>0</v>
      </c>
    </row>
    <row r="17" spans="2:9" x14ac:dyDescent="0.25">
      <c r="B17" s="8"/>
      <c r="C17" t="s">
        <v>108</v>
      </c>
      <c r="D17" s="4"/>
      <c r="E17" s="4"/>
      <c r="F17" s="4"/>
      <c r="G17" s="4"/>
      <c r="H17" s="4"/>
      <c r="I17" s="4"/>
    </row>
    <row r="18" spans="2:9" x14ac:dyDescent="0.25">
      <c r="B18" s="8"/>
      <c r="C18" t="s">
        <v>113</v>
      </c>
      <c r="D18" s="4">
        <v>0</v>
      </c>
      <c r="E18" s="4"/>
      <c r="F18" s="4">
        <v>0</v>
      </c>
      <c r="G18" s="4"/>
      <c r="H18" s="4"/>
      <c r="I18" s="4">
        <v>0</v>
      </c>
    </row>
    <row r="19" spans="2:9" x14ac:dyDescent="0.25">
      <c r="B19" s="8" t="s">
        <v>37</v>
      </c>
      <c r="C19" t="s">
        <v>115</v>
      </c>
      <c r="D19" s="4">
        <v>0</v>
      </c>
      <c r="E19" s="4"/>
      <c r="F19" s="4">
        <v>0</v>
      </c>
      <c r="G19" s="4"/>
      <c r="H19" s="4"/>
      <c r="I19" s="4">
        <v>0</v>
      </c>
    </row>
    <row r="20" spans="2:9" x14ac:dyDescent="0.25">
      <c r="B20" s="8"/>
      <c r="C20" t="s">
        <v>108</v>
      </c>
      <c r="D20" s="4"/>
      <c r="E20" s="4"/>
      <c r="F20" s="4"/>
      <c r="G20" s="4"/>
      <c r="H20" s="4"/>
      <c r="I20" s="4"/>
    </row>
    <row r="21" spans="2:9" x14ac:dyDescent="0.25">
      <c r="B21" s="8"/>
      <c r="C21" t="s">
        <v>113</v>
      </c>
      <c r="D21" s="4">
        <v>0</v>
      </c>
      <c r="E21" s="4"/>
      <c r="F21" s="4">
        <v>0</v>
      </c>
      <c r="G21" s="4"/>
      <c r="H21" s="4"/>
      <c r="I21" s="4">
        <v>0</v>
      </c>
    </row>
    <row r="22" spans="2:9" x14ac:dyDescent="0.25">
      <c r="B22" s="2" t="s">
        <v>38</v>
      </c>
      <c r="C22" t="s">
        <v>116</v>
      </c>
      <c r="D22" s="4">
        <v>0</v>
      </c>
      <c r="E22" s="4"/>
      <c r="F22" s="4">
        <v>0</v>
      </c>
      <c r="G22" s="4"/>
      <c r="H22" s="4"/>
      <c r="I22" s="4">
        <v>0</v>
      </c>
    </row>
    <row r="23" spans="2:9" x14ac:dyDescent="0.25">
      <c r="D23" s="4"/>
      <c r="E23" s="4"/>
      <c r="F23" s="4"/>
      <c r="G23" s="4"/>
      <c r="H23" s="4"/>
      <c r="I23" s="4"/>
    </row>
    <row r="24" spans="2:9" ht="28.5" customHeight="1" x14ac:dyDescent="0.25">
      <c r="B24" s="6" t="s">
        <v>117</v>
      </c>
      <c r="C24" s="6"/>
      <c r="D24" s="6"/>
      <c r="E24" s="6"/>
      <c r="F24" s="6"/>
      <c r="G24" s="6"/>
      <c r="H24" s="6"/>
      <c r="I24" s="6"/>
    </row>
    <row r="25" spans="2:9" ht="123" customHeight="1" x14ac:dyDescent="0.25">
      <c r="B25" s="6" t="s">
        <v>122</v>
      </c>
      <c r="C25" s="6"/>
      <c r="D25" s="6"/>
      <c r="E25" s="6"/>
      <c r="F25" s="6"/>
      <c r="G25" s="6"/>
      <c r="H25" s="6"/>
      <c r="I25" s="6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zoomScale="110" zoomScaleSheetLayoutView="110" workbookViewId="0">
      <selection activeCell="N14" sqref="N14"/>
    </sheetView>
  </sheetViews>
  <sheetFormatPr defaultRowHeight="16.5" x14ac:dyDescent="0.3"/>
  <cols>
    <col min="1" max="1" width="9.140625" style="12"/>
    <col min="2" max="2" width="5.7109375" style="12" customWidth="1"/>
    <col min="3" max="3" width="40.7109375" style="12" customWidth="1"/>
    <col min="4" max="16384" width="9.140625" style="12"/>
  </cols>
  <sheetData>
    <row r="2" spans="2:9" x14ac:dyDescent="0.3">
      <c r="B2" s="11" t="s">
        <v>119</v>
      </c>
      <c r="C2" s="11"/>
      <c r="D2" s="11"/>
      <c r="E2" s="11"/>
      <c r="F2" s="11"/>
      <c r="G2" s="11"/>
      <c r="H2" s="11"/>
      <c r="I2" s="11"/>
    </row>
    <row r="3" spans="2:9" x14ac:dyDescent="0.3">
      <c r="B3" s="11" t="s">
        <v>123</v>
      </c>
      <c r="C3" s="11"/>
      <c r="D3" s="11"/>
      <c r="E3" s="11"/>
      <c r="F3" s="11"/>
      <c r="G3" s="11"/>
      <c r="H3" s="11"/>
      <c r="I3" s="11"/>
    </row>
    <row r="4" spans="2:9" x14ac:dyDescent="0.3">
      <c r="B4" s="11" t="s">
        <v>150</v>
      </c>
      <c r="C4" s="11"/>
      <c r="D4" s="11"/>
      <c r="E4" s="11"/>
      <c r="F4" s="11"/>
      <c r="G4" s="11"/>
      <c r="H4" s="11"/>
      <c r="I4" s="11"/>
    </row>
    <row r="5" spans="2:9" x14ac:dyDescent="0.3">
      <c r="B5" s="29" t="s">
        <v>102</v>
      </c>
      <c r="C5" s="29"/>
      <c r="D5" s="15" t="s">
        <v>121</v>
      </c>
      <c r="E5" s="15"/>
      <c r="F5" s="15"/>
      <c r="G5" s="15" t="s">
        <v>105</v>
      </c>
      <c r="H5" s="15"/>
      <c r="I5" s="15"/>
    </row>
    <row r="6" spans="2:9" ht="33" x14ac:dyDescent="0.3">
      <c r="B6" s="38"/>
      <c r="C6" s="38"/>
      <c r="D6" s="21" t="s">
        <v>95</v>
      </c>
      <c r="E6" s="21" t="s">
        <v>96</v>
      </c>
      <c r="F6" s="30" t="s">
        <v>104</v>
      </c>
      <c r="G6" s="21" t="s">
        <v>95</v>
      </c>
      <c r="H6" s="21" t="s">
        <v>96</v>
      </c>
      <c r="I6" s="30" t="s">
        <v>104</v>
      </c>
    </row>
    <row r="7" spans="2:9" x14ac:dyDescent="0.3">
      <c r="B7" s="31" t="s">
        <v>33</v>
      </c>
      <c r="C7" s="38" t="s">
        <v>107</v>
      </c>
      <c r="D7" s="20">
        <v>768</v>
      </c>
      <c r="E7" s="20">
        <v>18</v>
      </c>
      <c r="F7" s="20">
        <v>0</v>
      </c>
      <c r="G7" s="20">
        <v>3902.23</v>
      </c>
      <c r="H7" s="20">
        <v>251</v>
      </c>
      <c r="I7" s="20">
        <v>0</v>
      </c>
    </row>
    <row r="8" spans="2:9" x14ac:dyDescent="0.3">
      <c r="B8" s="31"/>
      <c r="C8" s="38" t="s">
        <v>108</v>
      </c>
      <c r="D8" s="20"/>
      <c r="E8" s="20"/>
      <c r="F8" s="20"/>
      <c r="G8" s="20"/>
      <c r="H8" s="20"/>
      <c r="I8" s="20"/>
    </row>
    <row r="9" spans="2:9" x14ac:dyDescent="0.3">
      <c r="B9" s="31"/>
      <c r="C9" s="38" t="s">
        <v>109</v>
      </c>
      <c r="D9" s="20">
        <v>768</v>
      </c>
      <c r="E9" s="20">
        <v>18</v>
      </c>
      <c r="F9" s="20">
        <v>0</v>
      </c>
      <c r="G9" s="20">
        <v>3902.23</v>
      </c>
      <c r="H9" s="20">
        <v>251</v>
      </c>
      <c r="I9" s="20">
        <v>0</v>
      </c>
    </row>
    <row r="10" spans="2:9" x14ac:dyDescent="0.3">
      <c r="B10" s="31" t="s">
        <v>34</v>
      </c>
      <c r="C10" s="38" t="s">
        <v>110</v>
      </c>
      <c r="D10" s="20">
        <v>16</v>
      </c>
      <c r="E10" s="20">
        <v>94</v>
      </c>
      <c r="F10" s="20">
        <v>0</v>
      </c>
      <c r="G10" s="20">
        <v>693.6</v>
      </c>
      <c r="H10" s="20">
        <v>6233</v>
      </c>
      <c r="I10" s="20">
        <v>0</v>
      </c>
    </row>
    <row r="11" spans="2:9" x14ac:dyDescent="0.3">
      <c r="B11" s="31"/>
      <c r="C11" s="38" t="s">
        <v>108</v>
      </c>
      <c r="D11" s="20"/>
      <c r="E11" s="20"/>
      <c r="F11" s="20"/>
      <c r="G11" s="20"/>
      <c r="H11" s="20"/>
      <c r="I11" s="20"/>
    </row>
    <row r="12" spans="2:9" x14ac:dyDescent="0.3">
      <c r="B12" s="31"/>
      <c r="C12" s="38" t="s">
        <v>111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2:9" x14ac:dyDescent="0.3">
      <c r="B13" s="31" t="s">
        <v>35</v>
      </c>
      <c r="C13" s="38" t="s">
        <v>112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2:9" x14ac:dyDescent="0.3">
      <c r="B14" s="31"/>
      <c r="C14" s="38" t="s">
        <v>108</v>
      </c>
      <c r="D14" s="20"/>
      <c r="E14" s="20"/>
      <c r="F14" s="20"/>
      <c r="G14" s="20"/>
      <c r="H14" s="20"/>
      <c r="I14" s="20"/>
    </row>
    <row r="15" spans="2:9" x14ac:dyDescent="0.3">
      <c r="B15" s="31"/>
      <c r="C15" s="38" t="s">
        <v>113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2:9" x14ac:dyDescent="0.3">
      <c r="B16" s="31" t="s">
        <v>36</v>
      </c>
      <c r="C16" s="38" t="s">
        <v>114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2:9" x14ac:dyDescent="0.3">
      <c r="B17" s="31"/>
      <c r="C17" s="38" t="s">
        <v>108</v>
      </c>
      <c r="D17" s="20"/>
      <c r="E17" s="20"/>
      <c r="F17" s="20"/>
      <c r="G17" s="20"/>
      <c r="H17" s="20"/>
      <c r="I17" s="20"/>
    </row>
    <row r="18" spans="2:9" x14ac:dyDescent="0.3">
      <c r="B18" s="31"/>
      <c r="C18" s="38" t="s">
        <v>113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2:9" x14ac:dyDescent="0.3">
      <c r="B19" s="31" t="s">
        <v>37</v>
      </c>
      <c r="C19" s="38" t="s">
        <v>115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</row>
    <row r="20" spans="2:9" x14ac:dyDescent="0.3">
      <c r="B20" s="31"/>
      <c r="C20" s="38" t="s">
        <v>108</v>
      </c>
      <c r="D20" s="20"/>
      <c r="E20" s="20"/>
      <c r="F20" s="20"/>
      <c r="G20" s="20"/>
      <c r="H20" s="20"/>
      <c r="I20" s="20"/>
    </row>
    <row r="21" spans="2:9" x14ac:dyDescent="0.3">
      <c r="B21" s="31"/>
      <c r="C21" s="38" t="s">
        <v>113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2:9" x14ac:dyDescent="0.3">
      <c r="B22" s="19" t="s">
        <v>38</v>
      </c>
      <c r="C22" s="38" t="s">
        <v>116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2:9" ht="13.5" customHeight="1" x14ac:dyDescent="0.3"/>
    <row r="24" spans="2:9" ht="30.75" customHeight="1" x14ac:dyDescent="0.3">
      <c r="B24" s="13" t="s">
        <v>117</v>
      </c>
      <c r="C24" s="13"/>
      <c r="D24" s="13"/>
      <c r="E24" s="13"/>
      <c r="F24" s="13"/>
      <c r="G24" s="13"/>
      <c r="H24" s="13"/>
      <c r="I24" s="13"/>
    </row>
    <row r="25" spans="2:9" x14ac:dyDescent="0.3">
      <c r="B25" s="13" t="s">
        <v>122</v>
      </c>
      <c r="C25" s="13"/>
      <c r="D25" s="13"/>
      <c r="E25" s="13"/>
      <c r="F25" s="13"/>
      <c r="G25" s="13"/>
      <c r="H25" s="13"/>
      <c r="I25" s="13"/>
    </row>
  </sheetData>
  <mergeCells count="13">
    <mergeCell ref="B25:I25"/>
    <mergeCell ref="B5:C5"/>
    <mergeCell ref="D5:F5"/>
    <mergeCell ref="G5:I5"/>
    <mergeCell ref="B7:B9"/>
    <mergeCell ref="B10:B12"/>
    <mergeCell ref="B19:B21"/>
    <mergeCell ref="B24:I24"/>
    <mergeCell ref="B2:I2"/>
    <mergeCell ref="B3:I3"/>
    <mergeCell ref="B4:I4"/>
    <mergeCell ref="B13:B15"/>
    <mergeCell ref="B16:B18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SheetLayoutView="100" workbookViewId="0">
      <selection activeCell="J11" sqref="J11"/>
    </sheetView>
  </sheetViews>
  <sheetFormatPr defaultRowHeight="16.5" x14ac:dyDescent="0.3"/>
  <cols>
    <col min="1" max="1" width="9.140625" style="12"/>
    <col min="2" max="2" width="5.7109375" style="14" customWidth="1"/>
    <col min="3" max="3" width="45.42578125" style="12" customWidth="1"/>
    <col min="4" max="4" width="18" style="12" customWidth="1"/>
    <col min="5" max="6" width="12.7109375" style="12" customWidth="1"/>
    <col min="7" max="16384" width="9.140625" style="12"/>
  </cols>
  <sheetData>
    <row r="2" spans="2:6" x14ac:dyDescent="0.3">
      <c r="C2" s="11" t="s">
        <v>9</v>
      </c>
      <c r="D2" s="11"/>
      <c r="E2" s="11"/>
      <c r="F2" s="11"/>
    </row>
    <row r="3" spans="2:6" x14ac:dyDescent="0.3">
      <c r="C3" s="11" t="s">
        <v>10</v>
      </c>
      <c r="D3" s="11"/>
      <c r="E3" s="11"/>
      <c r="F3" s="11"/>
    </row>
    <row r="4" spans="2:6" x14ac:dyDescent="0.3">
      <c r="C4" s="11" t="s">
        <v>11</v>
      </c>
      <c r="D4" s="11"/>
      <c r="E4" s="11"/>
      <c r="F4" s="11"/>
    </row>
    <row r="5" spans="2:6" x14ac:dyDescent="0.3">
      <c r="C5" s="11" t="s">
        <v>126</v>
      </c>
      <c r="D5" s="11"/>
      <c r="E5" s="11"/>
      <c r="F5" s="11"/>
    </row>
    <row r="6" spans="2:6" x14ac:dyDescent="0.3">
      <c r="C6" s="11" t="s">
        <v>142</v>
      </c>
      <c r="D6" s="11"/>
      <c r="E6" s="11"/>
      <c r="F6" s="11"/>
    </row>
    <row r="7" spans="2:6" x14ac:dyDescent="0.3">
      <c r="C7" s="11" t="s">
        <v>143</v>
      </c>
      <c r="D7" s="11"/>
      <c r="E7" s="11"/>
      <c r="F7" s="11"/>
    </row>
    <row r="9" spans="2:6" ht="35.25" customHeight="1" x14ac:dyDescent="0.3">
      <c r="B9" s="15" t="s">
        <v>4</v>
      </c>
      <c r="C9" s="15"/>
      <c r="D9" s="15" t="s">
        <v>5</v>
      </c>
      <c r="E9" s="15" t="s">
        <v>6</v>
      </c>
      <c r="F9" s="15"/>
    </row>
    <row r="10" spans="2:6" ht="41.25" customHeight="1" x14ac:dyDescent="0.3">
      <c r="B10" s="15"/>
      <c r="C10" s="15"/>
      <c r="D10" s="15"/>
      <c r="E10" s="16" t="s">
        <v>7</v>
      </c>
      <c r="F10" s="16" t="s">
        <v>8</v>
      </c>
    </row>
    <row r="11" spans="2:6" ht="210.75" customHeight="1" x14ac:dyDescent="0.3">
      <c r="B11" s="17" t="s">
        <v>3</v>
      </c>
      <c r="C11" s="18" t="s">
        <v>2</v>
      </c>
      <c r="D11" s="19" t="s">
        <v>12</v>
      </c>
      <c r="E11" s="20">
        <f>E12+E13+E14+E15</f>
        <v>800.56734991243468</v>
      </c>
      <c r="F11" s="21"/>
    </row>
    <row r="12" spans="2:6" ht="49.5" x14ac:dyDescent="0.3">
      <c r="B12" s="17" t="s">
        <v>14</v>
      </c>
      <c r="C12" s="18" t="s">
        <v>13</v>
      </c>
      <c r="D12" s="19" t="s">
        <v>12</v>
      </c>
      <c r="E12" s="20">
        <v>217.00692057089182</v>
      </c>
      <c r="F12" s="20"/>
    </row>
    <row r="13" spans="2:6" ht="66" x14ac:dyDescent="0.3">
      <c r="B13" s="17" t="s">
        <v>15</v>
      </c>
      <c r="C13" s="18" t="s">
        <v>18</v>
      </c>
      <c r="D13" s="19" t="s">
        <v>19</v>
      </c>
      <c r="E13" s="20">
        <v>147.69117433557264</v>
      </c>
      <c r="F13" s="20"/>
    </row>
    <row r="14" spans="2:6" ht="82.5" x14ac:dyDescent="0.3">
      <c r="B14" s="17" t="s">
        <v>16</v>
      </c>
      <c r="C14" s="18" t="s">
        <v>20</v>
      </c>
      <c r="D14" s="19" t="s">
        <v>19</v>
      </c>
      <c r="E14" s="20"/>
      <c r="F14" s="20"/>
    </row>
    <row r="15" spans="2:6" ht="99" x14ac:dyDescent="0.3">
      <c r="B15" s="17" t="s">
        <v>17</v>
      </c>
      <c r="C15" s="18" t="s">
        <v>21</v>
      </c>
      <c r="D15" s="19" t="s">
        <v>12</v>
      </c>
      <c r="E15" s="20">
        <v>435.86925500597022</v>
      </c>
      <c r="F15" s="20"/>
    </row>
    <row r="16" spans="2:6" ht="148.5" x14ac:dyDescent="0.3">
      <c r="B16" s="22" t="s">
        <v>22</v>
      </c>
      <c r="C16" s="23" t="s">
        <v>23</v>
      </c>
      <c r="D16" s="19" t="s">
        <v>19</v>
      </c>
      <c r="E16" s="20" t="s">
        <v>127</v>
      </c>
      <c r="F16" s="20"/>
    </row>
    <row r="17" spans="2:6" x14ac:dyDescent="0.3">
      <c r="B17" s="24"/>
      <c r="C17" s="25" t="s">
        <v>131</v>
      </c>
      <c r="D17" s="19" t="str">
        <f>D16</f>
        <v>рублей/км</v>
      </c>
      <c r="E17" s="20" t="s">
        <v>127</v>
      </c>
      <c r="F17" s="20"/>
    </row>
    <row r="18" spans="2:6" x14ac:dyDescent="0.3">
      <c r="B18" s="26"/>
      <c r="C18" s="27" t="s">
        <v>132</v>
      </c>
      <c r="D18" s="19" t="str">
        <f>D17</f>
        <v>рублей/км</v>
      </c>
      <c r="E18" s="20" t="s">
        <v>127</v>
      </c>
      <c r="F18" s="20"/>
    </row>
    <row r="19" spans="2:6" ht="148.5" x14ac:dyDescent="0.3">
      <c r="B19" s="22" t="s">
        <v>25</v>
      </c>
      <c r="C19" s="23" t="s">
        <v>24</v>
      </c>
      <c r="D19" s="19" t="s">
        <v>19</v>
      </c>
      <c r="E19" s="20" t="s">
        <v>127</v>
      </c>
      <c r="F19" s="20"/>
    </row>
    <row r="20" spans="2:6" x14ac:dyDescent="0.3">
      <c r="B20" s="24"/>
      <c r="C20" s="25" t="s">
        <v>131</v>
      </c>
      <c r="D20" s="19" t="str">
        <f>D19</f>
        <v>рублей/км</v>
      </c>
      <c r="E20" s="20" t="s">
        <v>127</v>
      </c>
      <c r="F20" s="20"/>
    </row>
    <row r="21" spans="2:6" x14ac:dyDescent="0.3">
      <c r="B21" s="26"/>
      <c r="C21" s="27" t="s">
        <v>132</v>
      </c>
      <c r="D21" s="19" t="str">
        <f>D20</f>
        <v>рублей/км</v>
      </c>
      <c r="E21" s="20" t="s">
        <v>127</v>
      </c>
      <c r="F21" s="20"/>
    </row>
    <row r="22" spans="2:6" ht="115.5" x14ac:dyDescent="0.3">
      <c r="B22" s="22" t="s">
        <v>27</v>
      </c>
      <c r="C22" s="18" t="s">
        <v>26</v>
      </c>
      <c r="D22" s="19" t="s">
        <v>12</v>
      </c>
      <c r="E22" s="20"/>
      <c r="F22" s="20"/>
    </row>
    <row r="23" spans="2:6" x14ac:dyDescent="0.3">
      <c r="B23" s="24"/>
      <c r="C23" s="25" t="s">
        <v>131</v>
      </c>
      <c r="D23" s="19" t="str">
        <f>D22</f>
        <v>рублей/кВт</v>
      </c>
      <c r="E23" s="20" t="s">
        <v>127</v>
      </c>
      <c r="F23" s="20"/>
    </row>
    <row r="24" spans="2:6" x14ac:dyDescent="0.3">
      <c r="B24" s="26"/>
      <c r="C24" s="27" t="s">
        <v>132</v>
      </c>
      <c r="D24" s="19" t="str">
        <f>D23</f>
        <v>рублей/кВт</v>
      </c>
      <c r="E24" s="20" t="s">
        <v>127</v>
      </c>
      <c r="F24" s="20"/>
    </row>
    <row r="26" spans="2:6" ht="48" customHeight="1" x14ac:dyDescent="0.3">
      <c r="B26" s="28" t="s">
        <v>28</v>
      </c>
      <c r="C26" s="28"/>
      <c r="D26" s="28"/>
      <c r="E26" s="28"/>
      <c r="F26" s="28"/>
    </row>
  </sheetData>
  <mergeCells count="13">
    <mergeCell ref="B26:F26"/>
    <mergeCell ref="B22:B24"/>
    <mergeCell ref="B19:B21"/>
    <mergeCell ref="B16:B18"/>
    <mergeCell ref="D9:D10"/>
    <mergeCell ref="B9:C10"/>
    <mergeCell ref="E9:F9"/>
    <mergeCell ref="C7:F7"/>
    <mergeCell ref="C2:F2"/>
    <mergeCell ref="C3:F3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="80" zoomScaleSheetLayoutView="80" workbookViewId="0">
      <selection activeCell="I11" sqref="I11"/>
    </sheetView>
  </sheetViews>
  <sheetFormatPr defaultRowHeight="16.5" x14ac:dyDescent="0.3"/>
  <cols>
    <col min="1" max="1" width="9.140625" style="12"/>
    <col min="2" max="2" width="5.7109375" style="14" customWidth="1"/>
    <col min="3" max="3" width="45.42578125" style="12" customWidth="1"/>
    <col min="4" max="4" width="18" style="12" customWidth="1"/>
    <col min="5" max="6" width="12.7109375" style="12" customWidth="1"/>
    <col min="7" max="16384" width="9.140625" style="12"/>
  </cols>
  <sheetData>
    <row r="2" spans="2:6" x14ac:dyDescent="0.3">
      <c r="C2" s="11" t="s">
        <v>9</v>
      </c>
      <c r="D2" s="11"/>
      <c r="E2" s="11"/>
      <c r="F2" s="11"/>
    </row>
    <row r="3" spans="2:6" x14ac:dyDescent="0.3">
      <c r="C3" s="11" t="s">
        <v>10</v>
      </c>
      <c r="D3" s="11"/>
      <c r="E3" s="11"/>
      <c r="F3" s="11"/>
    </row>
    <row r="4" spans="2:6" x14ac:dyDescent="0.3">
      <c r="C4" s="11" t="s">
        <v>11</v>
      </c>
      <c r="D4" s="11"/>
      <c r="E4" s="11"/>
      <c r="F4" s="11"/>
    </row>
    <row r="5" spans="2:6" x14ac:dyDescent="0.3">
      <c r="C5" s="11" t="s">
        <v>128</v>
      </c>
      <c r="D5" s="11"/>
      <c r="E5" s="11"/>
      <c r="F5" s="11"/>
    </row>
    <row r="6" spans="2:6" x14ac:dyDescent="0.3">
      <c r="C6" s="11" t="s">
        <v>142</v>
      </c>
      <c r="D6" s="11"/>
      <c r="E6" s="11"/>
      <c r="F6" s="11"/>
    </row>
    <row r="7" spans="2:6" x14ac:dyDescent="0.3">
      <c r="C7" s="11" t="s">
        <v>143</v>
      </c>
      <c r="D7" s="11"/>
      <c r="E7" s="11"/>
      <c r="F7" s="11"/>
    </row>
    <row r="9" spans="2:6" ht="35.25" customHeight="1" x14ac:dyDescent="0.3">
      <c r="B9" s="15" t="s">
        <v>4</v>
      </c>
      <c r="C9" s="15"/>
      <c r="D9" s="15" t="s">
        <v>5</v>
      </c>
      <c r="E9" s="15" t="s">
        <v>6</v>
      </c>
      <c r="F9" s="15"/>
    </row>
    <row r="10" spans="2:6" ht="41.25" customHeight="1" x14ac:dyDescent="0.3">
      <c r="B10" s="15"/>
      <c r="C10" s="15"/>
      <c r="D10" s="15"/>
      <c r="E10" s="16" t="s">
        <v>7</v>
      </c>
      <c r="F10" s="16" t="s">
        <v>8</v>
      </c>
    </row>
    <row r="11" spans="2:6" ht="210.75" customHeight="1" x14ac:dyDescent="0.3">
      <c r="B11" s="17" t="s">
        <v>3</v>
      </c>
      <c r="C11" s="18" t="s">
        <v>2</v>
      </c>
      <c r="D11" s="19" t="s">
        <v>12</v>
      </c>
      <c r="E11" s="20">
        <f>E12+E13+E14+E15</f>
        <v>83.359767890188778</v>
      </c>
      <c r="F11" s="21"/>
    </row>
    <row r="12" spans="2:6" ht="49.5" x14ac:dyDescent="0.3">
      <c r="B12" s="17" t="s">
        <v>14</v>
      </c>
      <c r="C12" s="18" t="s">
        <v>13</v>
      </c>
      <c r="D12" s="19" t="s">
        <v>12</v>
      </c>
      <c r="E12" s="20">
        <v>38.116287773406327</v>
      </c>
      <c r="F12" s="20"/>
    </row>
    <row r="13" spans="2:6" ht="66" x14ac:dyDescent="0.3">
      <c r="B13" s="17" t="s">
        <v>15</v>
      </c>
      <c r="C13" s="18" t="s">
        <v>18</v>
      </c>
      <c r="D13" s="19" t="s">
        <v>19</v>
      </c>
      <c r="E13" s="20">
        <v>26.24624700493198</v>
      </c>
      <c r="F13" s="20"/>
    </row>
    <row r="14" spans="2:6" ht="82.5" x14ac:dyDescent="0.3">
      <c r="B14" s="17" t="s">
        <v>16</v>
      </c>
      <c r="C14" s="18" t="s">
        <v>20</v>
      </c>
      <c r="D14" s="19" t="s">
        <v>19</v>
      </c>
      <c r="E14" s="20"/>
      <c r="F14" s="20"/>
    </row>
    <row r="15" spans="2:6" ht="115.5" x14ac:dyDescent="0.3">
      <c r="B15" s="17" t="s">
        <v>17</v>
      </c>
      <c r="C15" s="18" t="s">
        <v>21</v>
      </c>
      <c r="D15" s="19" t="s">
        <v>12</v>
      </c>
      <c r="E15" s="20">
        <v>18.99723311185048</v>
      </c>
      <c r="F15" s="20"/>
    </row>
    <row r="16" spans="2:6" ht="148.5" x14ac:dyDescent="0.3">
      <c r="B16" s="22" t="s">
        <v>22</v>
      </c>
      <c r="C16" s="23" t="s">
        <v>23</v>
      </c>
      <c r="D16" s="19" t="s">
        <v>19</v>
      </c>
      <c r="E16" s="20"/>
      <c r="F16" s="20"/>
    </row>
    <row r="17" spans="2:6" x14ac:dyDescent="0.3">
      <c r="B17" s="24"/>
      <c r="C17" s="25" t="s">
        <v>131</v>
      </c>
      <c r="D17" s="19" t="s">
        <v>19</v>
      </c>
      <c r="E17" s="20"/>
      <c r="F17" s="20"/>
    </row>
    <row r="18" spans="2:6" x14ac:dyDescent="0.3">
      <c r="B18" s="26"/>
      <c r="C18" s="27" t="s">
        <v>132</v>
      </c>
      <c r="D18" s="19" t="s">
        <v>19</v>
      </c>
      <c r="E18" s="20" t="s">
        <v>127</v>
      </c>
      <c r="F18" s="20"/>
    </row>
    <row r="19" spans="2:6" ht="148.5" x14ac:dyDescent="0.3">
      <c r="B19" s="22" t="s">
        <v>25</v>
      </c>
      <c r="C19" s="23" t="s">
        <v>24</v>
      </c>
      <c r="D19" s="19" t="s">
        <v>19</v>
      </c>
      <c r="E19" s="20"/>
      <c r="F19" s="20"/>
    </row>
    <row r="20" spans="2:6" x14ac:dyDescent="0.3">
      <c r="B20" s="24"/>
      <c r="C20" s="25" t="s">
        <v>131</v>
      </c>
      <c r="D20" s="19" t="s">
        <v>19</v>
      </c>
      <c r="E20" s="20" t="s">
        <v>127</v>
      </c>
      <c r="F20" s="20"/>
    </row>
    <row r="21" spans="2:6" x14ac:dyDescent="0.3">
      <c r="B21" s="26"/>
      <c r="C21" s="27" t="s">
        <v>132</v>
      </c>
      <c r="D21" s="19" t="s">
        <v>19</v>
      </c>
      <c r="E21" s="20"/>
      <c r="F21" s="20"/>
    </row>
    <row r="22" spans="2:6" ht="115.5" x14ac:dyDescent="0.3">
      <c r="B22" s="22" t="s">
        <v>27</v>
      </c>
      <c r="C22" s="18" t="s">
        <v>26</v>
      </c>
      <c r="D22" s="19" t="s">
        <v>12</v>
      </c>
      <c r="E22" s="20"/>
      <c r="F22" s="20"/>
    </row>
    <row r="23" spans="2:6" x14ac:dyDescent="0.3">
      <c r="B23" s="24"/>
      <c r="C23" s="25" t="s">
        <v>131</v>
      </c>
      <c r="D23" s="19" t="s">
        <v>12</v>
      </c>
      <c r="E23" s="20" t="s">
        <v>127</v>
      </c>
      <c r="F23" s="20"/>
    </row>
    <row r="24" spans="2:6" x14ac:dyDescent="0.3">
      <c r="B24" s="26"/>
      <c r="C24" s="27" t="s">
        <v>132</v>
      </c>
      <c r="D24" s="19" t="s">
        <v>12</v>
      </c>
      <c r="E24" s="20"/>
      <c r="F24" s="20"/>
    </row>
    <row r="26" spans="2:6" ht="48" customHeight="1" x14ac:dyDescent="0.3">
      <c r="B26" s="28" t="s">
        <v>28</v>
      </c>
      <c r="C26" s="28"/>
      <c r="D26" s="28"/>
      <c r="E26" s="28"/>
      <c r="F26" s="28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="90" zoomScaleSheetLayoutView="90" workbookViewId="0">
      <selection activeCell="I11" sqref="I11"/>
    </sheetView>
  </sheetViews>
  <sheetFormatPr defaultRowHeight="16.5" x14ac:dyDescent="0.3"/>
  <cols>
    <col min="1" max="1" width="9.140625" style="12"/>
    <col min="2" max="2" width="5.7109375" style="14" customWidth="1"/>
    <col min="3" max="3" width="45.42578125" style="12" customWidth="1"/>
    <col min="4" max="4" width="18" style="12" customWidth="1"/>
    <col min="5" max="6" width="12.7109375" style="12" customWidth="1"/>
    <col min="7" max="16384" width="9.140625" style="12"/>
  </cols>
  <sheetData>
    <row r="2" spans="2:6" x14ac:dyDescent="0.3">
      <c r="C2" s="11" t="s">
        <v>9</v>
      </c>
      <c r="D2" s="11"/>
      <c r="E2" s="11"/>
      <c r="F2" s="11"/>
    </row>
    <row r="3" spans="2:6" x14ac:dyDescent="0.3">
      <c r="C3" s="11" t="s">
        <v>10</v>
      </c>
      <c r="D3" s="11"/>
      <c r="E3" s="11"/>
      <c r="F3" s="11"/>
    </row>
    <row r="4" spans="2:6" x14ac:dyDescent="0.3">
      <c r="C4" s="11" t="s">
        <v>11</v>
      </c>
      <c r="D4" s="11"/>
      <c r="E4" s="11"/>
      <c r="F4" s="11"/>
    </row>
    <row r="5" spans="2:6" x14ac:dyDescent="0.3">
      <c r="C5" s="11" t="s">
        <v>129</v>
      </c>
      <c r="D5" s="11"/>
      <c r="E5" s="11"/>
      <c r="F5" s="11"/>
    </row>
    <row r="6" spans="2:6" x14ac:dyDescent="0.3">
      <c r="C6" s="11" t="s">
        <v>142</v>
      </c>
      <c r="D6" s="11"/>
      <c r="E6" s="11"/>
      <c r="F6" s="11"/>
    </row>
    <row r="7" spans="2:6" x14ac:dyDescent="0.3">
      <c r="C7" s="11" t="s">
        <v>143</v>
      </c>
      <c r="D7" s="11"/>
      <c r="E7" s="11"/>
      <c r="F7" s="11"/>
    </row>
    <row r="9" spans="2:6" ht="35.25" customHeight="1" x14ac:dyDescent="0.3">
      <c r="B9" s="15" t="s">
        <v>4</v>
      </c>
      <c r="C9" s="15"/>
      <c r="D9" s="15" t="s">
        <v>5</v>
      </c>
      <c r="E9" s="15" t="s">
        <v>6</v>
      </c>
      <c r="F9" s="15"/>
    </row>
    <row r="10" spans="2:6" ht="41.25" customHeight="1" x14ac:dyDescent="0.3">
      <c r="B10" s="15"/>
      <c r="C10" s="15"/>
      <c r="D10" s="15"/>
      <c r="E10" s="16" t="s">
        <v>7</v>
      </c>
      <c r="F10" s="16" t="s">
        <v>8</v>
      </c>
    </row>
    <row r="11" spans="2:6" ht="210.75" customHeight="1" x14ac:dyDescent="0.3">
      <c r="B11" s="17" t="s">
        <v>3</v>
      </c>
      <c r="C11" s="18" t="s">
        <v>2</v>
      </c>
      <c r="D11" s="19" t="s">
        <v>12</v>
      </c>
      <c r="E11" s="20">
        <f>E12+E13+E14+E15</f>
        <v>26.716915111489154</v>
      </c>
      <c r="F11" s="21"/>
    </row>
    <row r="12" spans="2:6" ht="49.5" x14ac:dyDescent="0.3">
      <c r="B12" s="17" t="s">
        <v>14</v>
      </c>
      <c r="C12" s="18" t="s">
        <v>13</v>
      </c>
      <c r="D12" s="19" t="s">
        <v>12</v>
      </c>
      <c r="E12" s="20">
        <v>13.859606020661106</v>
      </c>
      <c r="F12" s="20"/>
    </row>
    <row r="13" spans="2:6" ht="66" x14ac:dyDescent="0.3">
      <c r="B13" s="17" t="s">
        <v>15</v>
      </c>
      <c r="C13" s="18" t="s">
        <v>18</v>
      </c>
      <c r="D13" s="19" t="s">
        <v>19</v>
      </c>
      <c r="E13" s="20">
        <v>7.1628523827199508</v>
      </c>
      <c r="F13" s="20"/>
    </row>
    <row r="14" spans="2:6" ht="82.5" x14ac:dyDescent="0.3">
      <c r="B14" s="17" t="s">
        <v>16</v>
      </c>
      <c r="C14" s="18" t="s">
        <v>20</v>
      </c>
      <c r="D14" s="19" t="s">
        <v>19</v>
      </c>
      <c r="E14" s="20"/>
      <c r="F14" s="20"/>
    </row>
    <row r="15" spans="2:6" ht="99" x14ac:dyDescent="0.3">
      <c r="B15" s="17" t="s">
        <v>17</v>
      </c>
      <c r="C15" s="18" t="s">
        <v>21</v>
      </c>
      <c r="D15" s="19" t="s">
        <v>12</v>
      </c>
      <c r="E15" s="20">
        <v>5.6944567081080946</v>
      </c>
      <c r="F15" s="20"/>
    </row>
    <row r="16" spans="2:6" ht="148.5" x14ac:dyDescent="0.3">
      <c r="B16" s="22" t="s">
        <v>22</v>
      </c>
      <c r="C16" s="23" t="s">
        <v>23</v>
      </c>
      <c r="D16" s="19" t="s">
        <v>19</v>
      </c>
      <c r="E16" s="20"/>
      <c r="F16" s="20"/>
    </row>
    <row r="17" spans="2:6" x14ac:dyDescent="0.3">
      <c r="B17" s="24"/>
      <c r="C17" s="25" t="s">
        <v>131</v>
      </c>
      <c r="D17" s="19" t="s">
        <v>19</v>
      </c>
      <c r="E17" s="20" t="s">
        <v>127</v>
      </c>
      <c r="F17" s="20"/>
    </row>
    <row r="18" spans="2:6" x14ac:dyDescent="0.3">
      <c r="B18" s="26"/>
      <c r="C18" s="27" t="s">
        <v>132</v>
      </c>
      <c r="D18" s="19" t="s">
        <v>19</v>
      </c>
      <c r="E18" s="20"/>
      <c r="F18" s="20"/>
    </row>
    <row r="19" spans="2:6" ht="148.5" x14ac:dyDescent="0.3">
      <c r="B19" s="22" t="s">
        <v>25</v>
      </c>
      <c r="C19" s="23" t="s">
        <v>24</v>
      </c>
      <c r="D19" s="19" t="s">
        <v>19</v>
      </c>
      <c r="E19" s="20"/>
      <c r="F19" s="20"/>
    </row>
    <row r="20" spans="2:6" x14ac:dyDescent="0.3">
      <c r="B20" s="24"/>
      <c r="C20" s="25" t="s">
        <v>131</v>
      </c>
      <c r="D20" s="19" t="s">
        <v>19</v>
      </c>
      <c r="E20" s="20" t="s">
        <v>127</v>
      </c>
      <c r="F20" s="20"/>
    </row>
    <row r="21" spans="2:6" x14ac:dyDescent="0.3">
      <c r="B21" s="26"/>
      <c r="C21" s="27" t="s">
        <v>132</v>
      </c>
      <c r="D21" s="19" t="s">
        <v>19</v>
      </c>
      <c r="E21" s="20"/>
      <c r="F21" s="20"/>
    </row>
    <row r="22" spans="2:6" ht="115.5" x14ac:dyDescent="0.3">
      <c r="B22" s="22" t="s">
        <v>27</v>
      </c>
      <c r="C22" s="18" t="s">
        <v>26</v>
      </c>
      <c r="D22" s="19" t="s">
        <v>12</v>
      </c>
      <c r="E22" s="20"/>
      <c r="F22" s="20"/>
    </row>
    <row r="23" spans="2:6" x14ac:dyDescent="0.3">
      <c r="B23" s="24"/>
      <c r="C23" s="25" t="s">
        <v>131</v>
      </c>
      <c r="D23" s="19" t="s">
        <v>12</v>
      </c>
      <c r="E23" s="20" t="s">
        <v>127</v>
      </c>
      <c r="F23" s="20"/>
    </row>
    <row r="24" spans="2:6" x14ac:dyDescent="0.3">
      <c r="B24" s="26"/>
      <c r="C24" s="27" t="s">
        <v>132</v>
      </c>
      <c r="D24" s="19" t="s">
        <v>12</v>
      </c>
      <c r="E24" s="20"/>
      <c r="F24" s="20"/>
    </row>
    <row r="26" spans="2:6" ht="48" customHeight="1" x14ac:dyDescent="0.3">
      <c r="B26" s="28" t="s">
        <v>28</v>
      </c>
      <c r="C26" s="28"/>
      <c r="D26" s="28"/>
      <c r="E26" s="28"/>
      <c r="F26" s="28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view="pageBreakPreview" zoomScaleSheetLayoutView="100" workbookViewId="0">
      <selection activeCell="K8" sqref="K8"/>
    </sheetView>
  </sheetViews>
  <sheetFormatPr defaultRowHeight="16.5" x14ac:dyDescent="0.3"/>
  <cols>
    <col min="1" max="1" width="9.140625" style="12"/>
    <col min="2" max="2" width="5.7109375" style="34" customWidth="1"/>
    <col min="3" max="3" width="41.28515625" style="12" customWidth="1"/>
    <col min="4" max="4" width="15.42578125" style="12" customWidth="1"/>
    <col min="5" max="5" width="15.140625" style="12" customWidth="1"/>
    <col min="6" max="6" width="13.7109375" style="12" customWidth="1"/>
    <col min="7" max="16384" width="9.140625" style="12"/>
  </cols>
  <sheetData>
    <row r="2" spans="2:6" x14ac:dyDescent="0.3">
      <c r="B2" s="11" t="s">
        <v>50</v>
      </c>
      <c r="C2" s="11"/>
      <c r="D2" s="11"/>
      <c r="E2" s="11"/>
      <c r="F2" s="11"/>
    </row>
    <row r="3" spans="2:6" x14ac:dyDescent="0.3">
      <c r="B3" s="11" t="s">
        <v>130</v>
      </c>
      <c r="C3" s="11"/>
      <c r="D3" s="11"/>
      <c r="E3" s="11"/>
      <c r="F3" s="11"/>
    </row>
    <row r="4" spans="2:6" ht="115.5" customHeight="1" x14ac:dyDescent="0.3">
      <c r="B4" s="29" t="s">
        <v>29</v>
      </c>
      <c r="C4" s="29"/>
      <c r="D4" s="30" t="s">
        <v>30</v>
      </c>
      <c r="E4" s="30" t="s">
        <v>31</v>
      </c>
      <c r="F4" s="30" t="s">
        <v>32</v>
      </c>
    </row>
    <row r="5" spans="2:6" ht="30.75" customHeight="1" x14ac:dyDescent="0.3">
      <c r="B5" s="31" t="s">
        <v>33</v>
      </c>
      <c r="C5" s="18" t="s">
        <v>39</v>
      </c>
      <c r="D5" s="32"/>
      <c r="E5" s="33"/>
      <c r="F5" s="33"/>
    </row>
    <row r="6" spans="2:6" x14ac:dyDescent="0.3">
      <c r="B6" s="31"/>
      <c r="C6" s="23" t="s">
        <v>7</v>
      </c>
      <c r="D6" s="32">
        <v>1109802.3260556168</v>
      </c>
      <c r="E6" s="33">
        <v>5114.1333333333332</v>
      </c>
      <c r="F6" s="33">
        <f>D6/E6</f>
        <v>217.00692057089182</v>
      </c>
    </row>
    <row r="7" spans="2:6" x14ac:dyDescent="0.3">
      <c r="B7" s="31"/>
      <c r="C7" s="23" t="s">
        <v>8</v>
      </c>
      <c r="D7" s="32"/>
      <c r="E7" s="33"/>
      <c r="F7" s="33"/>
    </row>
    <row r="8" spans="2:6" ht="49.5" x14ac:dyDescent="0.3">
      <c r="B8" s="19" t="s">
        <v>34</v>
      </c>
      <c r="C8" s="23" t="s">
        <v>40</v>
      </c>
      <c r="D8" s="33">
        <v>0</v>
      </c>
      <c r="E8" s="33">
        <v>0</v>
      </c>
      <c r="F8" s="33">
        <v>0</v>
      </c>
    </row>
    <row r="9" spans="2:6" ht="49.5" x14ac:dyDescent="0.3">
      <c r="B9" s="31" t="s">
        <v>35</v>
      </c>
      <c r="C9" s="18" t="s">
        <v>41</v>
      </c>
      <c r="D9" s="33">
        <f>D10+D11+D12+D13+D14</f>
        <v>0</v>
      </c>
      <c r="E9" s="33">
        <v>0</v>
      </c>
      <c r="F9" s="33">
        <v>0</v>
      </c>
    </row>
    <row r="10" spans="2:6" x14ac:dyDescent="0.3">
      <c r="B10" s="31"/>
      <c r="C10" s="23" t="s">
        <v>42</v>
      </c>
      <c r="D10" s="33">
        <v>0</v>
      </c>
      <c r="E10" s="33">
        <v>0</v>
      </c>
      <c r="F10" s="33">
        <v>0</v>
      </c>
    </row>
    <row r="11" spans="2:6" x14ac:dyDescent="0.3">
      <c r="B11" s="31"/>
      <c r="C11" s="23" t="s">
        <v>43</v>
      </c>
      <c r="D11" s="33">
        <v>0</v>
      </c>
      <c r="E11" s="33">
        <v>0</v>
      </c>
      <c r="F11" s="33">
        <v>0</v>
      </c>
    </row>
    <row r="12" spans="2:6" x14ac:dyDescent="0.3">
      <c r="B12" s="31"/>
      <c r="C12" s="23" t="s">
        <v>44</v>
      </c>
      <c r="D12" s="33">
        <v>0</v>
      </c>
      <c r="E12" s="33">
        <v>0</v>
      </c>
      <c r="F12" s="33">
        <v>0</v>
      </c>
    </row>
    <row r="13" spans="2:6" ht="58.5" customHeight="1" x14ac:dyDescent="0.3">
      <c r="B13" s="31"/>
      <c r="C13" s="23" t="s">
        <v>45</v>
      </c>
      <c r="D13" s="33">
        <v>0</v>
      </c>
      <c r="E13" s="33">
        <v>0</v>
      </c>
      <c r="F13" s="33">
        <v>0</v>
      </c>
    </row>
    <row r="14" spans="2:6" ht="30.75" customHeight="1" x14ac:dyDescent="0.3">
      <c r="B14" s="31"/>
      <c r="C14" s="23" t="s">
        <v>46</v>
      </c>
      <c r="D14" s="33">
        <v>0</v>
      </c>
      <c r="E14" s="33">
        <v>0</v>
      </c>
      <c r="F14" s="33">
        <v>0</v>
      </c>
    </row>
    <row r="15" spans="2:6" ht="33" x14ac:dyDescent="0.3">
      <c r="B15" s="31" t="s">
        <v>36</v>
      </c>
      <c r="C15" s="18" t="s">
        <v>47</v>
      </c>
      <c r="D15" s="32"/>
      <c r="E15" s="33"/>
      <c r="F15" s="33"/>
    </row>
    <row r="16" spans="2:6" x14ac:dyDescent="0.3">
      <c r="B16" s="31"/>
      <c r="C16" s="23" t="s">
        <v>7</v>
      </c>
      <c r="D16" s="32">
        <v>755312.35770869651</v>
      </c>
      <c r="E16" s="33">
        <v>5114.1333333333332</v>
      </c>
      <c r="F16" s="33">
        <f>D16/E16</f>
        <v>147.69117433557264</v>
      </c>
    </row>
    <row r="17" spans="2:6" x14ac:dyDescent="0.3">
      <c r="B17" s="31"/>
      <c r="C17" s="23" t="s">
        <v>8</v>
      </c>
      <c r="D17" s="32"/>
      <c r="E17" s="33"/>
      <c r="F17" s="33"/>
    </row>
    <row r="18" spans="2:6" ht="58.5" customHeight="1" x14ac:dyDescent="0.3">
      <c r="B18" s="31" t="s">
        <v>37</v>
      </c>
      <c r="C18" s="23" t="s">
        <v>48</v>
      </c>
      <c r="D18" s="32"/>
      <c r="E18" s="33"/>
      <c r="F18" s="33"/>
    </row>
    <row r="19" spans="2:6" x14ac:dyDescent="0.3">
      <c r="B19" s="31"/>
      <c r="C19" s="23" t="s">
        <v>7</v>
      </c>
      <c r="D19" s="33">
        <v>0</v>
      </c>
      <c r="E19" s="33">
        <v>0</v>
      </c>
      <c r="F19" s="33">
        <v>0</v>
      </c>
    </row>
    <row r="20" spans="2:6" x14ac:dyDescent="0.3">
      <c r="B20" s="31"/>
      <c r="C20" s="23" t="s">
        <v>8</v>
      </c>
      <c r="D20" s="32"/>
      <c r="E20" s="33"/>
      <c r="F20" s="33"/>
    </row>
    <row r="21" spans="2:6" ht="120.75" customHeight="1" x14ac:dyDescent="0.3">
      <c r="B21" s="31" t="s">
        <v>38</v>
      </c>
      <c r="C21" s="18" t="s">
        <v>49</v>
      </c>
      <c r="D21" s="32"/>
      <c r="E21" s="33"/>
      <c r="F21" s="33"/>
    </row>
    <row r="22" spans="2:6" x14ac:dyDescent="0.3">
      <c r="B22" s="31"/>
      <c r="C22" s="23" t="s">
        <v>7</v>
      </c>
      <c r="D22" s="32">
        <v>2229093.4860011991</v>
      </c>
      <c r="E22" s="33">
        <v>5114.1333333333332</v>
      </c>
      <c r="F22" s="33">
        <f>D22/E22</f>
        <v>435.86925500597022</v>
      </c>
    </row>
    <row r="23" spans="2:6" x14ac:dyDescent="0.3">
      <c r="B23" s="31"/>
      <c r="C23" s="23" t="s">
        <v>8</v>
      </c>
      <c r="D23" s="32"/>
      <c r="E23" s="33"/>
      <c r="F23" s="33"/>
    </row>
    <row r="25" spans="2:6" ht="42" customHeight="1" x14ac:dyDescent="0.3">
      <c r="B25" s="13" t="s">
        <v>51</v>
      </c>
      <c r="C25" s="13"/>
      <c r="D25" s="13"/>
      <c r="E25" s="13"/>
      <c r="F25" s="13"/>
    </row>
  </sheetData>
  <mergeCells count="9"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zoomScaleSheetLayoutView="100" workbookViewId="0">
      <selection activeCell="L9" sqref="L9"/>
    </sheetView>
  </sheetViews>
  <sheetFormatPr defaultRowHeight="16.5" x14ac:dyDescent="0.3"/>
  <cols>
    <col min="1" max="1" width="9.140625" style="12"/>
    <col min="2" max="2" width="5.7109375" style="34" customWidth="1"/>
    <col min="3" max="3" width="41.28515625" style="12" customWidth="1"/>
    <col min="4" max="4" width="15.42578125" style="12" customWidth="1"/>
    <col min="5" max="5" width="15.140625" style="12" customWidth="1"/>
    <col min="6" max="6" width="13.7109375" style="12" customWidth="1"/>
    <col min="7" max="16384" width="9.140625" style="12"/>
  </cols>
  <sheetData>
    <row r="2" spans="2:9" x14ac:dyDescent="0.3">
      <c r="B2" s="11" t="s">
        <v>50</v>
      </c>
      <c r="C2" s="11"/>
      <c r="D2" s="11"/>
      <c r="E2" s="11"/>
      <c r="F2" s="11"/>
    </row>
    <row r="3" spans="2:9" x14ac:dyDescent="0.3">
      <c r="B3" s="11" t="s">
        <v>133</v>
      </c>
      <c r="C3" s="11"/>
      <c r="D3" s="11"/>
      <c r="E3" s="11"/>
      <c r="F3" s="11"/>
    </row>
    <row r="4" spans="2:9" ht="115.5" customHeight="1" x14ac:dyDescent="0.3">
      <c r="B4" s="29" t="s">
        <v>29</v>
      </c>
      <c r="C4" s="29"/>
      <c r="D4" s="30" t="s">
        <v>30</v>
      </c>
      <c r="E4" s="30" t="s">
        <v>31</v>
      </c>
      <c r="F4" s="30" t="s">
        <v>32</v>
      </c>
    </row>
    <row r="5" spans="2:9" ht="30.75" customHeight="1" x14ac:dyDescent="0.3">
      <c r="B5" s="31" t="s">
        <v>33</v>
      </c>
      <c r="C5" s="18" t="s">
        <v>39</v>
      </c>
      <c r="D5" s="32"/>
      <c r="E5" s="33"/>
      <c r="F5" s="33"/>
    </row>
    <row r="6" spans="2:9" x14ac:dyDescent="0.3">
      <c r="B6" s="31"/>
      <c r="C6" s="23" t="s">
        <v>7</v>
      </c>
      <c r="D6" s="32">
        <v>218397.4351411378</v>
      </c>
      <c r="E6" s="33">
        <v>5729.7666666666664</v>
      </c>
      <c r="F6" s="33">
        <f>D6/E6</f>
        <v>38.116287773406327</v>
      </c>
    </row>
    <row r="7" spans="2:9" x14ac:dyDescent="0.3">
      <c r="B7" s="31"/>
      <c r="C7" s="23" t="s">
        <v>8</v>
      </c>
      <c r="D7" s="32"/>
      <c r="E7" s="33"/>
      <c r="F7" s="33"/>
    </row>
    <row r="8" spans="2:9" ht="49.5" x14ac:dyDescent="0.3">
      <c r="B8" s="19" t="s">
        <v>34</v>
      </c>
      <c r="C8" s="23" t="s">
        <v>40</v>
      </c>
      <c r="D8" s="33">
        <v>0</v>
      </c>
      <c r="E8" s="33">
        <v>0</v>
      </c>
      <c r="F8" s="33">
        <v>0</v>
      </c>
    </row>
    <row r="9" spans="2:9" ht="49.5" x14ac:dyDescent="0.3">
      <c r="B9" s="31" t="s">
        <v>35</v>
      </c>
      <c r="C9" s="18" t="s">
        <v>41</v>
      </c>
      <c r="D9" s="33">
        <f>D10+D11+D12+D13+D14</f>
        <v>0</v>
      </c>
      <c r="E9" s="33">
        <f>E10</f>
        <v>0</v>
      </c>
      <c r="F9" s="33">
        <v>0</v>
      </c>
    </row>
    <row r="10" spans="2:9" x14ac:dyDescent="0.3">
      <c r="B10" s="31"/>
      <c r="C10" s="23" t="s">
        <v>42</v>
      </c>
      <c r="D10" s="33">
        <v>0</v>
      </c>
      <c r="E10" s="33">
        <v>0</v>
      </c>
      <c r="F10" s="33">
        <v>0</v>
      </c>
    </row>
    <row r="11" spans="2:9" x14ac:dyDescent="0.3">
      <c r="B11" s="31"/>
      <c r="C11" s="23" t="s">
        <v>43</v>
      </c>
      <c r="D11" s="33">
        <v>0</v>
      </c>
      <c r="E11" s="33">
        <v>0</v>
      </c>
      <c r="F11" s="33">
        <v>0</v>
      </c>
    </row>
    <row r="12" spans="2:9" x14ac:dyDescent="0.3">
      <c r="B12" s="31"/>
      <c r="C12" s="23" t="s">
        <v>44</v>
      </c>
      <c r="D12" s="33">
        <v>0</v>
      </c>
      <c r="E12" s="33">
        <v>0</v>
      </c>
      <c r="F12" s="33">
        <v>0</v>
      </c>
    </row>
    <row r="13" spans="2:9" ht="58.5" customHeight="1" x14ac:dyDescent="0.3">
      <c r="B13" s="31"/>
      <c r="C13" s="23" t="s">
        <v>45</v>
      </c>
      <c r="D13" s="33">
        <v>0</v>
      </c>
      <c r="E13" s="33">
        <v>0</v>
      </c>
      <c r="F13" s="33" t="e">
        <f t="shared" ref="F13" si="0">D13/E13</f>
        <v>#DIV/0!</v>
      </c>
    </row>
    <row r="14" spans="2:9" ht="30.75" customHeight="1" x14ac:dyDescent="0.3">
      <c r="B14" s="31"/>
      <c r="C14" s="23" t="s">
        <v>46</v>
      </c>
      <c r="D14" s="33">
        <v>0</v>
      </c>
      <c r="E14" s="33">
        <v>0</v>
      </c>
      <c r="F14" s="33">
        <v>0</v>
      </c>
      <c r="I14" s="35"/>
    </row>
    <row r="15" spans="2:9" ht="33" x14ac:dyDescent="0.3">
      <c r="B15" s="31" t="s">
        <v>36</v>
      </c>
      <c r="C15" s="18" t="s">
        <v>47</v>
      </c>
      <c r="D15" s="32"/>
      <c r="E15" s="33"/>
      <c r="F15" s="33"/>
    </row>
    <row r="16" spans="2:9" x14ac:dyDescent="0.3">
      <c r="B16" s="31"/>
      <c r="C16" s="23" t="s">
        <v>7</v>
      </c>
      <c r="D16" s="32">
        <v>150384.87121395909</v>
      </c>
      <c r="E16" s="33">
        <v>5729.7666666666664</v>
      </c>
      <c r="F16" s="33">
        <f>D16/E16</f>
        <v>26.24624700493198</v>
      </c>
    </row>
    <row r="17" spans="2:6" x14ac:dyDescent="0.3">
      <c r="B17" s="31"/>
      <c r="C17" s="23" t="s">
        <v>8</v>
      </c>
      <c r="D17" s="32"/>
      <c r="E17" s="33"/>
      <c r="F17" s="33"/>
    </row>
    <row r="18" spans="2:6" ht="58.5" customHeight="1" x14ac:dyDescent="0.3">
      <c r="B18" s="31" t="s">
        <v>37</v>
      </c>
      <c r="C18" s="23" t="s">
        <v>48</v>
      </c>
      <c r="D18" s="32"/>
      <c r="E18" s="33"/>
      <c r="F18" s="33"/>
    </row>
    <row r="19" spans="2:6" x14ac:dyDescent="0.3">
      <c r="B19" s="31"/>
      <c r="C19" s="23" t="s">
        <v>7</v>
      </c>
      <c r="D19" s="32" t="s">
        <v>141</v>
      </c>
      <c r="E19" s="33" t="s">
        <v>141</v>
      </c>
      <c r="F19" s="33" t="s">
        <v>141</v>
      </c>
    </row>
    <row r="20" spans="2:6" x14ac:dyDescent="0.3">
      <c r="B20" s="31"/>
      <c r="C20" s="23" t="s">
        <v>8</v>
      </c>
      <c r="D20" s="32"/>
      <c r="E20" s="33"/>
      <c r="F20" s="33"/>
    </row>
    <row r="21" spans="2:6" ht="120.75" customHeight="1" x14ac:dyDescent="0.3">
      <c r="B21" s="31" t="s">
        <v>38</v>
      </c>
      <c r="C21" s="18" t="s">
        <v>49</v>
      </c>
      <c r="D21" s="32"/>
      <c r="E21" s="33"/>
      <c r="F21" s="33"/>
    </row>
    <row r="22" spans="2:6" x14ac:dyDescent="0.3">
      <c r="B22" s="31"/>
      <c r="C22" s="23" t="s">
        <v>7</v>
      </c>
      <c r="D22" s="32">
        <v>108849.71304317715</v>
      </c>
      <c r="E22" s="33">
        <v>5729.7666666666664</v>
      </c>
      <c r="F22" s="33">
        <f>D22/E22</f>
        <v>18.99723311185048</v>
      </c>
    </row>
    <row r="23" spans="2:6" x14ac:dyDescent="0.3">
      <c r="B23" s="31"/>
      <c r="C23" s="23" t="s">
        <v>8</v>
      </c>
      <c r="D23" s="32"/>
      <c r="E23" s="33"/>
      <c r="F23" s="33"/>
    </row>
    <row r="25" spans="2:6" ht="42" customHeight="1" x14ac:dyDescent="0.3">
      <c r="B25" s="13" t="s">
        <v>51</v>
      </c>
      <c r="C25" s="13"/>
      <c r="D25" s="13"/>
      <c r="E25" s="13"/>
      <c r="F25" s="13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view="pageBreakPreview" zoomScaleSheetLayoutView="100" workbookViewId="0">
      <selection activeCell="M10" sqref="M10"/>
    </sheetView>
  </sheetViews>
  <sheetFormatPr defaultRowHeight="16.5" x14ac:dyDescent="0.3"/>
  <cols>
    <col min="1" max="1" width="9.140625" style="12"/>
    <col min="2" max="2" width="5.7109375" style="34" customWidth="1"/>
    <col min="3" max="3" width="41.28515625" style="12" customWidth="1"/>
    <col min="4" max="4" width="15.42578125" style="12" customWidth="1"/>
    <col min="5" max="5" width="15.140625" style="12" customWidth="1"/>
    <col min="6" max="6" width="13.7109375" style="12" customWidth="1"/>
    <col min="7" max="16384" width="9.140625" style="12"/>
  </cols>
  <sheetData>
    <row r="2" spans="2:6" x14ac:dyDescent="0.3">
      <c r="B2" s="11" t="s">
        <v>50</v>
      </c>
      <c r="C2" s="11"/>
      <c r="D2" s="11"/>
      <c r="E2" s="11"/>
      <c r="F2" s="11"/>
    </row>
    <row r="3" spans="2:6" x14ac:dyDescent="0.3">
      <c r="B3" s="11" t="s">
        <v>134</v>
      </c>
      <c r="C3" s="11"/>
      <c r="D3" s="11"/>
      <c r="E3" s="11"/>
      <c r="F3" s="11"/>
    </row>
    <row r="4" spans="2:6" ht="115.5" customHeight="1" x14ac:dyDescent="0.3">
      <c r="B4" s="29" t="s">
        <v>29</v>
      </c>
      <c r="C4" s="29"/>
      <c r="D4" s="30" t="s">
        <v>30</v>
      </c>
      <c r="E4" s="30" t="s">
        <v>31</v>
      </c>
      <c r="F4" s="30" t="s">
        <v>32</v>
      </c>
    </row>
    <row r="5" spans="2:6" ht="30.75" customHeight="1" x14ac:dyDescent="0.3">
      <c r="B5" s="31" t="s">
        <v>33</v>
      </c>
      <c r="C5" s="18" t="s">
        <v>39</v>
      </c>
      <c r="D5" s="32"/>
      <c r="E5" s="33"/>
      <c r="F5" s="33"/>
    </row>
    <row r="6" spans="2:6" x14ac:dyDescent="0.3">
      <c r="B6" s="31"/>
      <c r="C6" s="23" t="s">
        <v>7</v>
      </c>
      <c r="D6" s="32">
        <v>70660.891362003866</v>
      </c>
      <c r="E6" s="33">
        <v>5098.333333333333</v>
      </c>
      <c r="F6" s="33">
        <f>D6/E6</f>
        <v>13.859606020661106</v>
      </c>
    </row>
    <row r="7" spans="2:6" x14ac:dyDescent="0.3">
      <c r="B7" s="31"/>
      <c r="C7" s="23" t="s">
        <v>8</v>
      </c>
      <c r="D7" s="32"/>
      <c r="E7" s="33"/>
      <c r="F7" s="33"/>
    </row>
    <row r="8" spans="2:6" ht="49.5" x14ac:dyDescent="0.3">
      <c r="B8" s="19" t="s">
        <v>34</v>
      </c>
      <c r="C8" s="23" t="s">
        <v>40</v>
      </c>
      <c r="D8" s="33">
        <v>0</v>
      </c>
      <c r="E8" s="33">
        <v>0</v>
      </c>
      <c r="F8" s="33">
        <v>0</v>
      </c>
    </row>
    <row r="9" spans="2:6" ht="49.5" x14ac:dyDescent="0.3">
      <c r="B9" s="31" t="s">
        <v>35</v>
      </c>
      <c r="C9" s="18" t="s">
        <v>41</v>
      </c>
      <c r="D9" s="33">
        <f>D10+D11+D12+D13+D14</f>
        <v>0</v>
      </c>
      <c r="E9" s="33">
        <f>E10</f>
        <v>0</v>
      </c>
      <c r="F9" s="33" t="e">
        <f>D9/E9</f>
        <v>#DIV/0!</v>
      </c>
    </row>
    <row r="10" spans="2:6" x14ac:dyDescent="0.3">
      <c r="B10" s="31"/>
      <c r="C10" s="23" t="s">
        <v>42</v>
      </c>
      <c r="D10" s="33">
        <v>0</v>
      </c>
      <c r="E10" s="33">
        <v>0</v>
      </c>
      <c r="F10" s="33" t="e">
        <f>D10/E10</f>
        <v>#DIV/0!</v>
      </c>
    </row>
    <row r="11" spans="2:6" x14ac:dyDescent="0.3">
      <c r="B11" s="31"/>
      <c r="C11" s="23" t="s">
        <v>43</v>
      </c>
      <c r="D11" s="33">
        <v>0</v>
      </c>
      <c r="E11" s="33">
        <v>0</v>
      </c>
      <c r="F11" s="33" t="e">
        <f>D11/E11</f>
        <v>#DIV/0!</v>
      </c>
    </row>
    <row r="12" spans="2:6" x14ac:dyDescent="0.3">
      <c r="B12" s="31"/>
      <c r="C12" s="23" t="s">
        <v>44</v>
      </c>
      <c r="D12" s="33">
        <v>0</v>
      </c>
      <c r="E12" s="33">
        <v>0</v>
      </c>
      <c r="F12" s="33" t="e">
        <f>D12/E12</f>
        <v>#DIV/0!</v>
      </c>
    </row>
    <row r="13" spans="2:6" ht="58.5" customHeight="1" x14ac:dyDescent="0.3">
      <c r="B13" s="31"/>
      <c r="C13" s="23" t="s">
        <v>45</v>
      </c>
      <c r="D13" s="33">
        <v>0</v>
      </c>
      <c r="E13" s="33">
        <v>0</v>
      </c>
      <c r="F13" s="33" t="e">
        <f>D13/E13</f>
        <v>#DIV/0!</v>
      </c>
    </row>
    <row r="14" spans="2:6" ht="30.75" customHeight="1" x14ac:dyDescent="0.3">
      <c r="B14" s="31"/>
      <c r="C14" s="23" t="s">
        <v>46</v>
      </c>
      <c r="D14" s="33">
        <v>0</v>
      </c>
      <c r="E14" s="33">
        <v>0</v>
      </c>
      <c r="F14" s="33"/>
    </row>
    <row r="15" spans="2:6" ht="33" x14ac:dyDescent="0.3">
      <c r="B15" s="31" t="s">
        <v>36</v>
      </c>
      <c r="C15" s="18" t="s">
        <v>47</v>
      </c>
      <c r="D15" s="33"/>
      <c r="E15" s="33"/>
      <c r="F15" s="33"/>
    </row>
    <row r="16" spans="2:6" x14ac:dyDescent="0.3">
      <c r="B16" s="31"/>
      <c r="C16" s="23" t="s">
        <v>7</v>
      </c>
      <c r="D16" s="32">
        <v>36518.609064567216</v>
      </c>
      <c r="E16" s="33">
        <v>5098.333333333333</v>
      </c>
      <c r="F16" s="33">
        <f>D16/E16</f>
        <v>7.1628523827199508</v>
      </c>
    </row>
    <row r="17" spans="2:6" x14ac:dyDescent="0.3">
      <c r="B17" s="31"/>
      <c r="C17" s="23" t="s">
        <v>8</v>
      </c>
      <c r="D17" s="32"/>
      <c r="E17" s="33"/>
      <c r="F17" s="33"/>
    </row>
    <row r="18" spans="2:6" ht="58.5" customHeight="1" x14ac:dyDescent="0.3">
      <c r="B18" s="31" t="s">
        <v>37</v>
      </c>
      <c r="C18" s="23" t="s">
        <v>48</v>
      </c>
      <c r="D18" s="32"/>
      <c r="E18" s="33"/>
      <c r="F18" s="33"/>
    </row>
    <row r="19" spans="2:6" x14ac:dyDescent="0.3">
      <c r="B19" s="31"/>
      <c r="C19" s="23" t="s">
        <v>7</v>
      </c>
      <c r="D19" s="33">
        <v>0</v>
      </c>
      <c r="E19" s="33">
        <v>0</v>
      </c>
      <c r="F19" s="33">
        <v>0</v>
      </c>
    </row>
    <row r="20" spans="2:6" x14ac:dyDescent="0.3">
      <c r="B20" s="31"/>
      <c r="C20" s="23" t="s">
        <v>8</v>
      </c>
      <c r="D20" s="32"/>
      <c r="E20" s="33"/>
      <c r="F20" s="33"/>
    </row>
    <row r="21" spans="2:6" ht="120.75" customHeight="1" x14ac:dyDescent="0.3">
      <c r="B21" s="31" t="s">
        <v>38</v>
      </c>
      <c r="C21" s="18" t="s">
        <v>49</v>
      </c>
      <c r="D21" s="32"/>
      <c r="E21" s="33"/>
      <c r="F21" s="33"/>
    </row>
    <row r="22" spans="2:6" x14ac:dyDescent="0.3">
      <c r="B22" s="31"/>
      <c r="C22" s="23" t="s">
        <v>7</v>
      </c>
      <c r="D22" s="32">
        <v>29032.238450171102</v>
      </c>
      <c r="E22" s="33">
        <v>5098.333333333333</v>
      </c>
      <c r="F22" s="33">
        <f>D22/E22</f>
        <v>5.6944567081080946</v>
      </c>
    </row>
    <row r="23" spans="2:6" x14ac:dyDescent="0.3">
      <c r="B23" s="31"/>
      <c r="C23" s="23" t="s">
        <v>8</v>
      </c>
      <c r="D23" s="32"/>
      <c r="E23" s="33"/>
      <c r="F23" s="33"/>
    </row>
    <row r="25" spans="2:6" ht="42" customHeight="1" x14ac:dyDescent="0.3">
      <c r="B25" s="13" t="s">
        <v>51</v>
      </c>
      <c r="C25" s="13"/>
      <c r="D25" s="13"/>
      <c r="E25" s="13"/>
      <c r="F25" s="13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view="pageBreakPreview" zoomScaleSheetLayoutView="100" workbookViewId="0">
      <selection activeCell="L15" sqref="L15"/>
    </sheetView>
  </sheetViews>
  <sheetFormatPr defaultRowHeight="16.5" x14ac:dyDescent="0.3"/>
  <cols>
    <col min="1" max="1" width="9.140625" style="12"/>
    <col min="2" max="2" width="5.7109375" style="12" customWidth="1"/>
    <col min="3" max="3" width="44.28515625" style="12" customWidth="1"/>
    <col min="4" max="5" width="15.7109375" style="12" customWidth="1"/>
    <col min="6" max="16384" width="9.140625" style="12"/>
  </cols>
  <sheetData>
    <row r="2" spans="2:5" x14ac:dyDescent="0.3">
      <c r="B2" s="11" t="s">
        <v>55</v>
      </c>
      <c r="C2" s="11"/>
      <c r="D2" s="11"/>
      <c r="E2" s="11"/>
    </row>
    <row r="3" spans="2:5" x14ac:dyDescent="0.3">
      <c r="B3" s="11" t="s">
        <v>56</v>
      </c>
      <c r="C3" s="11"/>
      <c r="D3" s="11"/>
      <c r="E3" s="11"/>
    </row>
    <row r="4" spans="2:5" x14ac:dyDescent="0.3">
      <c r="B4" s="11" t="s">
        <v>57</v>
      </c>
      <c r="C4" s="11"/>
      <c r="D4" s="11"/>
      <c r="E4" s="11"/>
    </row>
    <row r="5" spans="2:5" x14ac:dyDescent="0.3">
      <c r="E5" s="36" t="s">
        <v>58</v>
      </c>
    </row>
    <row r="6" spans="2:5" ht="66" x14ac:dyDescent="0.3">
      <c r="B6" s="29" t="s">
        <v>52</v>
      </c>
      <c r="C6" s="29"/>
      <c r="D6" s="30" t="s">
        <v>53</v>
      </c>
      <c r="E6" s="30" t="s">
        <v>54</v>
      </c>
    </row>
    <row r="7" spans="2:5" ht="30.75" customHeight="1" x14ac:dyDescent="0.3">
      <c r="B7" s="31" t="s">
        <v>33</v>
      </c>
      <c r="C7" s="18" t="s">
        <v>59</v>
      </c>
      <c r="D7" s="37">
        <f>D9+D10+D11+D12+D13</f>
        <v>2990.7036281999999</v>
      </c>
      <c r="E7" s="37">
        <f>E9+E10+E11+E12+E13</f>
        <v>4709.6308759654739</v>
      </c>
    </row>
    <row r="8" spans="2:5" x14ac:dyDescent="0.3">
      <c r="B8" s="31"/>
      <c r="C8" s="38" t="s">
        <v>60</v>
      </c>
      <c r="D8" s="37"/>
      <c r="E8" s="37"/>
    </row>
    <row r="9" spans="2:5" x14ac:dyDescent="0.3">
      <c r="B9" s="31"/>
      <c r="C9" s="38" t="s">
        <v>61</v>
      </c>
      <c r="D9" s="37">
        <v>0</v>
      </c>
      <c r="E9" s="37">
        <v>833.38120511424609</v>
      </c>
    </row>
    <row r="10" spans="2:5" x14ac:dyDescent="0.3">
      <c r="B10" s="31"/>
      <c r="C10" s="38" t="s">
        <v>62</v>
      </c>
      <c r="D10" s="37">
        <v>0</v>
      </c>
      <c r="E10" s="37">
        <v>0</v>
      </c>
    </row>
    <row r="11" spans="2:5" x14ac:dyDescent="0.3">
      <c r="B11" s="31"/>
      <c r="C11" s="38" t="s">
        <v>63</v>
      </c>
      <c r="D11" s="37">
        <v>2289.2638499999998</v>
      </c>
      <c r="E11" s="37">
        <v>2818.3497162390358</v>
      </c>
    </row>
    <row r="12" spans="2:5" x14ac:dyDescent="0.3">
      <c r="B12" s="31"/>
      <c r="C12" s="38" t="s">
        <v>64</v>
      </c>
      <c r="D12" s="37">
        <v>701.34924000000001</v>
      </c>
      <c r="E12" s="37">
        <v>856.77831373666697</v>
      </c>
    </row>
    <row r="13" spans="2:5" x14ac:dyDescent="0.3">
      <c r="B13" s="31"/>
      <c r="C13" s="38" t="s">
        <v>65</v>
      </c>
      <c r="D13" s="37">
        <f>D15+D16+D17</f>
        <v>9.0538200000000055E-2</v>
      </c>
      <c r="E13" s="37">
        <f>E15+E16+E17</f>
        <v>201.1216408755258</v>
      </c>
    </row>
    <row r="14" spans="2:5" x14ac:dyDescent="0.3">
      <c r="B14" s="31"/>
      <c r="C14" s="38" t="s">
        <v>66</v>
      </c>
      <c r="D14" s="37"/>
      <c r="E14" s="37"/>
    </row>
    <row r="15" spans="2:5" x14ac:dyDescent="0.3">
      <c r="B15" s="31"/>
      <c r="C15" s="38" t="s">
        <v>67</v>
      </c>
      <c r="D15" s="20">
        <v>9.0538200000000055E-2</v>
      </c>
      <c r="E15" s="20">
        <v>0</v>
      </c>
    </row>
    <row r="16" spans="2:5" ht="33" x14ac:dyDescent="0.3">
      <c r="B16" s="31"/>
      <c r="C16" s="23" t="s">
        <v>68</v>
      </c>
      <c r="D16" s="20">
        <v>0</v>
      </c>
      <c r="E16" s="20">
        <v>0</v>
      </c>
    </row>
    <row r="17" spans="2:5" ht="33" x14ac:dyDescent="0.3">
      <c r="B17" s="31"/>
      <c r="C17" s="23" t="s">
        <v>69</v>
      </c>
      <c r="D17" s="37">
        <v>0</v>
      </c>
      <c r="E17" s="37">
        <v>201.1216408755258</v>
      </c>
    </row>
    <row r="18" spans="2:5" x14ac:dyDescent="0.3">
      <c r="B18" s="31"/>
      <c r="C18" s="38" t="s">
        <v>60</v>
      </c>
      <c r="D18" s="37"/>
      <c r="E18" s="37"/>
    </row>
    <row r="19" spans="2:5" x14ac:dyDescent="0.3">
      <c r="B19" s="31"/>
      <c r="C19" s="38" t="s">
        <v>70</v>
      </c>
      <c r="D19" s="37"/>
      <c r="E19" s="37"/>
    </row>
    <row r="20" spans="2:5" x14ac:dyDescent="0.3">
      <c r="B20" s="31"/>
      <c r="C20" s="38" t="s">
        <v>71</v>
      </c>
      <c r="D20" s="37"/>
      <c r="E20" s="37"/>
    </row>
    <row r="21" spans="2:5" ht="32.25" customHeight="1" x14ac:dyDescent="0.3">
      <c r="B21" s="31"/>
      <c r="C21" s="23" t="s">
        <v>72</v>
      </c>
      <c r="D21" s="37"/>
      <c r="E21" s="37"/>
    </row>
    <row r="22" spans="2:5" x14ac:dyDescent="0.3">
      <c r="B22" s="31"/>
      <c r="C22" s="38" t="s">
        <v>73</v>
      </c>
      <c r="D22" s="37"/>
      <c r="E22" s="37"/>
    </row>
    <row r="23" spans="2:5" ht="33" x14ac:dyDescent="0.3">
      <c r="B23" s="31"/>
      <c r="C23" s="23" t="s">
        <v>74</v>
      </c>
      <c r="D23" s="37"/>
      <c r="E23" s="37"/>
    </row>
    <row r="24" spans="2:5" x14ac:dyDescent="0.3">
      <c r="B24" s="31"/>
      <c r="C24" s="38" t="s">
        <v>75</v>
      </c>
      <c r="D24" s="37"/>
      <c r="E24" s="37"/>
    </row>
    <row r="25" spans="2:5" x14ac:dyDescent="0.3">
      <c r="B25" s="31"/>
      <c r="C25" s="38" t="s">
        <v>60</v>
      </c>
      <c r="D25" s="37"/>
      <c r="E25" s="37"/>
    </row>
    <row r="26" spans="2:5" x14ac:dyDescent="0.3">
      <c r="B26" s="31"/>
      <c r="C26" s="38" t="s">
        <v>76</v>
      </c>
      <c r="D26" s="37"/>
      <c r="E26" s="37"/>
    </row>
    <row r="27" spans="2:5" x14ac:dyDescent="0.3">
      <c r="B27" s="31"/>
      <c r="C27" s="38" t="s">
        <v>77</v>
      </c>
      <c r="D27" s="37"/>
      <c r="E27" s="37"/>
    </row>
    <row r="28" spans="2:5" x14ac:dyDescent="0.3">
      <c r="B28" s="31"/>
      <c r="C28" s="38" t="s">
        <v>78</v>
      </c>
      <c r="D28" s="37"/>
      <c r="E28" s="37"/>
    </row>
    <row r="29" spans="2:5" ht="33" x14ac:dyDescent="0.3">
      <c r="B29" s="31"/>
      <c r="C29" s="23" t="s">
        <v>79</v>
      </c>
      <c r="D29" s="37"/>
      <c r="E29" s="37"/>
    </row>
    <row r="30" spans="2:5" ht="75" customHeight="1" x14ac:dyDescent="0.3">
      <c r="B30" s="19" t="s">
        <v>34</v>
      </c>
      <c r="C30" s="18" t="s">
        <v>80</v>
      </c>
      <c r="D30" s="37">
        <v>0</v>
      </c>
      <c r="E30" s="37">
        <v>0</v>
      </c>
    </row>
    <row r="31" spans="2:5" x14ac:dyDescent="0.3">
      <c r="B31" s="19" t="s">
        <v>35</v>
      </c>
      <c r="C31" s="38" t="s">
        <v>81</v>
      </c>
      <c r="D31" s="37"/>
      <c r="E31" s="37"/>
    </row>
    <row r="32" spans="2:5" x14ac:dyDescent="0.3">
      <c r="B32" s="38"/>
      <c r="C32" s="38" t="s">
        <v>82</v>
      </c>
      <c r="D32" s="37">
        <f>D7+D30+D31</f>
        <v>2990.7036281999999</v>
      </c>
      <c r="E32" s="37">
        <f>E7+E30+E31</f>
        <v>4709.6308759654739</v>
      </c>
    </row>
  </sheetData>
  <mergeCells count="5">
    <mergeCell ref="B6:C6"/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view="pageBreakPreview" zoomScale="110" zoomScaleSheetLayoutView="110" workbookViewId="0">
      <selection activeCell="J8" sqref="J8"/>
    </sheetView>
  </sheetViews>
  <sheetFormatPr defaultRowHeight="16.5" x14ac:dyDescent="0.3"/>
  <cols>
    <col min="1" max="1" width="9.140625" style="12"/>
    <col min="2" max="2" width="5.7109375" style="39" customWidth="1"/>
    <col min="3" max="3" width="46.140625" style="12" customWidth="1"/>
    <col min="4" max="5" width="18.7109375" style="12" customWidth="1"/>
    <col min="6" max="16384" width="9.140625" style="12"/>
  </cols>
  <sheetData>
    <row r="2" spans="2:5" x14ac:dyDescent="0.3">
      <c r="B2" s="11" t="s">
        <v>88</v>
      </c>
      <c r="C2" s="11"/>
      <c r="D2" s="11"/>
      <c r="E2" s="11"/>
    </row>
    <row r="3" spans="2:5" x14ac:dyDescent="0.3">
      <c r="B3" s="11" t="s">
        <v>89</v>
      </c>
      <c r="C3" s="11"/>
      <c r="D3" s="11"/>
      <c r="E3" s="11"/>
    </row>
    <row r="4" spans="2:5" x14ac:dyDescent="0.3">
      <c r="B4" s="11" t="s">
        <v>90</v>
      </c>
      <c r="C4" s="11"/>
      <c r="D4" s="11"/>
      <c r="E4" s="11"/>
    </row>
    <row r="5" spans="2:5" ht="99" x14ac:dyDescent="0.3">
      <c r="B5" s="29" t="s">
        <v>29</v>
      </c>
      <c r="C5" s="29"/>
      <c r="D5" s="30" t="s">
        <v>83</v>
      </c>
      <c r="E5" s="30" t="s">
        <v>84</v>
      </c>
    </row>
    <row r="6" spans="2:5" ht="33" x14ac:dyDescent="0.3">
      <c r="B6" s="19" t="s">
        <v>33</v>
      </c>
      <c r="C6" s="18" t="s">
        <v>85</v>
      </c>
      <c r="D6" s="37">
        <v>0</v>
      </c>
      <c r="E6" s="37">
        <v>0</v>
      </c>
    </row>
    <row r="7" spans="2:5" ht="63.75" customHeight="1" x14ac:dyDescent="0.3">
      <c r="B7" s="19" t="s">
        <v>34</v>
      </c>
      <c r="C7" s="18" t="s">
        <v>86</v>
      </c>
      <c r="D7" s="37">
        <f>2209569.962/1000</f>
        <v>2209.569962</v>
      </c>
      <c r="E7" s="20">
        <v>890</v>
      </c>
    </row>
    <row r="8" spans="2:5" ht="40.5" customHeight="1" x14ac:dyDescent="0.3">
      <c r="B8" s="19" t="s">
        <v>35</v>
      </c>
      <c r="C8" s="18" t="s">
        <v>87</v>
      </c>
      <c r="D8" s="37">
        <v>0</v>
      </c>
      <c r="E8" s="37">
        <v>0</v>
      </c>
    </row>
  </sheetData>
  <mergeCells count="4">
    <mergeCell ref="B5:C5"/>
    <mergeCell ref="B2:E2"/>
    <mergeCell ref="B3:E3"/>
    <mergeCell ref="B4:E4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Приложение 2</vt:lpstr>
      <vt:lpstr>Приложени 3  до 15 </vt:lpstr>
      <vt:lpstr>Приложение 3 15-150</vt:lpstr>
      <vt:lpstr>Приложение 3 150-670</vt:lpstr>
      <vt:lpstr>Приложение 4 до 15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  до 15 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4 150-670'!Область_печати</vt:lpstr>
      <vt:lpstr>'Приложение 4 15-150'!Область_печати</vt:lpstr>
      <vt:lpstr>'Приложение 4 до 15'!Область_печати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2017-10-20T09:02:52Z</dcterms:modified>
</cp:coreProperties>
</file>