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0" windowWidth="10875" windowHeight="12435"/>
  </bookViews>
  <sheets>
    <sheet name=" 1.4 Минэнерго " sheetId="1" r:id="rId1"/>
    <sheet name="1.3 Минэнерго" sheetId="2" r:id="rId2"/>
    <sheet name="4.2 Фин" sheetId="3" r:id="rId3"/>
  </sheets>
  <definedNames>
    <definedName name="_xlnm._FilterDatabase" localSheetId="0" hidden="1">' 1.4 Минэнерго '!$A$20:$X$902</definedName>
    <definedName name="_xlnm._FilterDatabase" localSheetId="1" hidden="1">'1.3 Минэнерго'!$A$22:$AD$931</definedName>
    <definedName name="Z_0C6815B2_62C1_47B9_B499_D2D031CCBFDC_.wvu.FilterData" localSheetId="0" hidden="1">' 1.4 Минэнерго '!$A$20:$X$896</definedName>
    <definedName name="Z_1519C69B_671D_4E04_B451_D38FB0B52570_.wvu.FilterData" localSheetId="1" hidden="1">'1.3 Минэнерго'!$A$22:$AD$931</definedName>
    <definedName name="Z_1519C69B_671D_4E04_B451_D38FB0B52570_.wvu.PrintTitles" localSheetId="1" hidden="1">'1.3 Минэнерго'!$18:$21</definedName>
    <definedName name="Z_1519C69B_671D_4E04_B451_D38FB0B52570_.wvu.Rows" localSheetId="1" hidden="1">'1.3 Минэнерго'!$922:$924</definedName>
    <definedName name="Z_1DF376C2_21A0_4CFD_A750_B588CF756657_.wvu.FilterData" localSheetId="0" hidden="1">' 1.4 Минэнерго '!$A$20:$X$896</definedName>
    <definedName name="Z_2145CD7B_AEFA_4164_8AA8_A98E9850D600_.wvu.FilterData" localSheetId="0" hidden="1">' 1.4 Минэнерго '!$A$20:$X$902</definedName>
    <definedName name="Z_2145CD7B_AEFA_4164_8AA8_A98E9850D600_.wvu.FilterData" localSheetId="1" hidden="1">'1.3 Минэнерго'!$A$22:$AD$931</definedName>
    <definedName name="Z_2145CD7B_AEFA_4164_8AA8_A98E9850D600_.wvu.PrintArea" localSheetId="0" hidden="1">' 1.4 Минэнерго '!$A$1:$X$903</definedName>
    <definedName name="Z_2145CD7B_AEFA_4164_8AA8_A98E9850D600_.wvu.PrintArea" localSheetId="1" hidden="1">'1.3 Минэнерго'!$A$1:$AE$871</definedName>
    <definedName name="Z_2145CD7B_AEFA_4164_8AA8_A98E9850D600_.wvu.PrintTitles" localSheetId="0" hidden="1">' 1.4 Минэнерго '!$17:$19</definedName>
    <definedName name="Z_2145CD7B_AEFA_4164_8AA8_A98E9850D600_.wvu.PrintTitles" localSheetId="1" hidden="1">'1.3 Минэнерго'!$18:$21</definedName>
    <definedName name="Z_2F051DA4_172F_443D_9CB0_D377815A2461_.wvu.Cols" localSheetId="0" hidden="1">' 1.4 Минэнерго '!$G:$W</definedName>
    <definedName name="Z_2F051DA4_172F_443D_9CB0_D377815A2461_.wvu.Cols" localSheetId="1" hidden="1">'1.3 Минэнерго'!$J:$X</definedName>
    <definedName name="Z_2F051DA4_172F_443D_9CB0_D377815A2461_.wvu.FilterData" localSheetId="0" hidden="1">' 1.4 Минэнерго '!$A$20:$X$902</definedName>
    <definedName name="Z_2F051DA4_172F_443D_9CB0_D377815A2461_.wvu.FilterData" localSheetId="1" hidden="1">'1.3 Минэнерго'!$A$22:$AD$931</definedName>
    <definedName name="Z_2F051DA4_172F_443D_9CB0_D377815A2461_.wvu.PrintArea" localSheetId="0" hidden="1">' 1.4 Минэнерго '!$A$1:$X$903</definedName>
    <definedName name="Z_2F051DA4_172F_443D_9CB0_D377815A2461_.wvu.PrintArea" localSheetId="1" hidden="1">'1.3 Минэнерго'!$A$1:$AJ$871</definedName>
    <definedName name="Z_2F051DA4_172F_443D_9CB0_D377815A2461_.wvu.PrintTitles" localSheetId="0" hidden="1">' 1.4 Минэнерго '!$17:$19</definedName>
    <definedName name="Z_2F051DA4_172F_443D_9CB0_D377815A2461_.wvu.PrintTitles" localSheetId="1" hidden="1">'1.3 Минэнерго'!$18:$21</definedName>
    <definedName name="Z_338089F0_5A3A_43DC_8070_713E0FB268B0_.wvu.FilterData" localSheetId="0" hidden="1">' 1.4 Минэнерго '!$A$20:$X$902</definedName>
    <definedName name="Z_338089F0_5A3A_43DC_8070_713E0FB268B0_.wvu.FilterData" localSheetId="1" hidden="1">'1.3 Минэнерго'!$A$22:$AD$931</definedName>
    <definedName name="Z_338089F0_5A3A_43DC_8070_713E0FB268B0_.wvu.PrintArea" localSheetId="0" hidden="1">' 1.4 Минэнерго '!$A$1:$X$903</definedName>
    <definedName name="Z_338089F0_5A3A_43DC_8070_713E0FB268B0_.wvu.PrintArea" localSheetId="1" hidden="1">'1.3 Минэнерго'!$A$1:$AJ$871</definedName>
    <definedName name="Z_338089F0_5A3A_43DC_8070_713E0FB268B0_.wvu.PrintTitles" localSheetId="0" hidden="1">' 1.4 Минэнерго '!$17:$19</definedName>
    <definedName name="Z_338089F0_5A3A_43DC_8070_713E0FB268B0_.wvu.PrintTitles" localSheetId="1" hidden="1">'1.3 Минэнерго'!$18:$21</definedName>
    <definedName name="Z_371F4E36_1C84_4D58_AABE_1AE8452ED596_.wvu.FilterData" localSheetId="0" hidden="1">' 1.4 Минэнерго '!$A$20:$X$896</definedName>
    <definedName name="Z_418C5966_E820_40F3_AC91_B811A12FEA88_.wvu.FilterData" localSheetId="1" hidden="1">'1.3 Минэнерго'!$A$22:$AD$931</definedName>
    <definedName name="Z_428D0EAA_5956_4B10_BC27_96129B8BD183_.wvu.FilterData" localSheetId="1" hidden="1">'1.3 Минэнерго'!$A$22:$AD$931</definedName>
    <definedName name="Z_43E8FC40_A0F2_423B_9A12_9E6FC38BDDE5_.wvu.FilterData" localSheetId="0" hidden="1">' 1.4 Минэнерго '!$A$20:$X$896</definedName>
    <definedName name="Z_43E8FC40_A0F2_423B_9A12_9E6FC38BDDE5_.wvu.FilterData" localSheetId="1" hidden="1">'1.3 Минэнерго'!$A$22:$AD$931</definedName>
    <definedName name="Z_43E8FC40_A0F2_423B_9A12_9E6FC38BDDE5_.wvu.PrintArea" localSheetId="0" hidden="1">' 1.4 Минэнерго '!$A$1:$X$903</definedName>
    <definedName name="Z_43E8FC40_A0F2_423B_9A12_9E6FC38BDDE5_.wvu.PrintTitles" localSheetId="0" hidden="1">' 1.4 Минэнерго '!$17:$19</definedName>
    <definedName name="Z_43E8FC40_A0F2_423B_9A12_9E6FC38BDDE5_.wvu.PrintTitles" localSheetId="1" hidden="1">'1.3 Минэнерго'!$18:$21</definedName>
    <definedName name="Z_52EBF59C_AB7D_4EAA_905B_48D4EF6CFE95_.wvu.FilterData" localSheetId="1" hidden="1">'1.3 Минэнерго'!$A$22:$AD$931</definedName>
    <definedName name="Z_56A14FFF_1869_4B47_BBEE_89CC60FEFE92_.wvu.FilterData" localSheetId="1" hidden="1">'1.3 Минэнерго'!$A$22:$AD$931</definedName>
    <definedName name="Z_5FB98818_A39C_44C4_B307_C12C0F138572_.wvu.Cols" localSheetId="1" hidden="1">'1.3 Минэнерго'!$J:$X</definedName>
    <definedName name="Z_5FB98818_A39C_44C4_B307_C12C0F138572_.wvu.FilterData" localSheetId="1" hidden="1">'1.3 Минэнерго'!$A$22:$AD$931</definedName>
    <definedName name="Z_60CBC8D2_BCBD_41A1_958B_25E83BC64C2B_.wvu.FilterData" localSheetId="0" hidden="1">' 1.4 Минэнерго '!$A$20:$X$896</definedName>
    <definedName name="Z_676C1A15_A373_4BAE_89F3_7B7938AA8C2D_.wvu.FilterData" localSheetId="1" hidden="1">'1.3 Минэнерго'!$A$22:$AD$931</definedName>
    <definedName name="Z_6FC1EDF1_AD1F_4C34_AAE4_76FE9CE112F2_.wvu.FilterData" localSheetId="0" hidden="1">' 1.4 Минэнерго '!$A$20:$X$902</definedName>
    <definedName name="Z_6FC1EDF1_AD1F_4C34_AAE4_76FE9CE112F2_.wvu.FilterData" localSheetId="1" hidden="1">'1.3 Минэнерго'!$A$22:$AD$931</definedName>
    <definedName name="Z_6FC1EDF1_AD1F_4C34_AAE4_76FE9CE112F2_.wvu.PrintArea" localSheetId="0" hidden="1">' 1.4 Минэнерго '!$A$1:$X$903</definedName>
    <definedName name="Z_6FC1EDF1_AD1F_4C34_AAE4_76FE9CE112F2_.wvu.PrintArea" localSheetId="1" hidden="1">'1.3 Минэнерго'!$A$1:$AE$871</definedName>
    <definedName name="Z_6FC1EDF1_AD1F_4C34_AAE4_76FE9CE112F2_.wvu.PrintTitles" localSheetId="0" hidden="1">' 1.4 Минэнерго '!$17:$19</definedName>
    <definedName name="Z_6FC1EDF1_AD1F_4C34_AAE4_76FE9CE112F2_.wvu.PrintTitles" localSheetId="1" hidden="1">'1.3 Минэнерго'!$18:$21</definedName>
    <definedName name="Z_7FAF7E33_1CAB_495A_9B7E_CA3FFFFE8235_.wvu.FilterData" localSheetId="0" hidden="1">' 1.4 Минэнерго '!$A$20:$X$896</definedName>
    <definedName name="Z_85A3EFB4_9FD6_44A6_A7EC_E6F51AB9E2B0_.wvu.FilterData" localSheetId="0" hidden="1">' 1.4 Минэнерго '!$A$20:$X$896</definedName>
    <definedName name="Z_85A3EFB4_9FD6_44A6_A7EC_E6F51AB9E2B0_.wvu.FilterData" localSheetId="1" hidden="1">'1.3 Минэнерго'!$A$22:$AD$931</definedName>
    <definedName name="Z_89A2D6E8_18F5_450B_BBEE_2F497FA11800_.wvu.FilterData" localSheetId="0" hidden="1">' 1.4 Минэнерго '!$A$20:$X$896</definedName>
    <definedName name="Z_9FADB343_FDAC_4BED_92A6_9D4E9F5789F1_.wvu.FilterData" localSheetId="0" hidden="1">' 1.4 Минэнерго '!$A$20:$X$902</definedName>
    <definedName name="Z_9FB23A5C_B142_403F_A0EE_ACAED39CBD95_.wvu.FilterData" localSheetId="1" hidden="1">'1.3 Минэнерго'!$A$22:$AD$859</definedName>
    <definedName name="Z_AC041804_F03A_46FC_A6B8_7837E538A7C3_.wvu.FilterData" localSheetId="0" hidden="1">' 1.4 Минэнерго '!$A$20:$X$896</definedName>
    <definedName name="Z_AC041804_F03A_46FC_A6B8_7837E538A7C3_.wvu.FilterData" localSheetId="1" hidden="1">'1.3 Минэнерго'!$A$22:$AD$931</definedName>
    <definedName name="Z_AC041804_F03A_46FC_A6B8_7837E538A7C3_.wvu.PrintArea" localSheetId="0" hidden="1">' 1.4 Минэнерго '!$A$1:$X$903</definedName>
    <definedName name="Z_AC041804_F03A_46FC_A6B8_7837E538A7C3_.wvu.PrintTitles" localSheetId="0" hidden="1">' 1.4 Минэнерго '!$17:$19</definedName>
    <definedName name="Z_AC041804_F03A_46FC_A6B8_7837E538A7C3_.wvu.PrintTitles" localSheetId="1" hidden="1">'1.3 Минэнерго'!$18:$21</definedName>
    <definedName name="Z_AEFC37DC_07AA_410D_824E_67C595038185_.wvu.FilterData" localSheetId="0" hidden="1">' 1.4 Минэнерго '!$A$20:$X$902</definedName>
    <definedName name="Z_AEFC37DC_07AA_410D_824E_67C595038185_.wvu.FilterData" localSheetId="1" hidden="1">'1.3 Минэнерго'!$A$22:$AD$931</definedName>
    <definedName name="Z_AEFC37DC_07AA_410D_824E_67C595038185_.wvu.PrintArea" localSheetId="0" hidden="1">' 1.4 Минэнерго '!$A$1:$X$903</definedName>
    <definedName name="Z_AEFC37DC_07AA_410D_824E_67C595038185_.wvu.PrintArea" localSheetId="1" hidden="1">'1.3 Минэнерго'!$A$1:$AE$871</definedName>
    <definedName name="Z_AEFC37DC_07AA_410D_824E_67C595038185_.wvu.PrintTitles" localSheetId="0" hidden="1">' 1.4 Минэнерго '!$17:$19</definedName>
    <definedName name="Z_AEFC37DC_07AA_410D_824E_67C595038185_.wvu.PrintTitles" localSheetId="1" hidden="1">'1.3 Минэнерго'!$18:$21</definedName>
    <definedName name="Z_D37E17DA_AFC0_42D2_8B78_5CFA65C2304D_.wvu.FilterData" localSheetId="1" hidden="1">'1.3 Минэнерго'!$A$22:$AD$931</definedName>
    <definedName name="Z_E0A1F2D6_BAED_4A87_909F_00670D0A174C_.wvu.FilterData" localSheetId="0" hidden="1">' 1.4 Минэнерго '!$A$20:$X$896</definedName>
    <definedName name="Z_E0A1F2D6_BAED_4A87_909F_00670D0A174C_.wvu.FilterData" localSheetId="1" hidden="1">'1.3 Минэнерго'!$A$22:$AD$931</definedName>
    <definedName name="Z_E97825A7_07A3_41F3_94C0_23970C72E4E4_.wvu.FilterData" localSheetId="1" hidden="1">'1.3 Минэнерго'!$A$22:$AD$931</definedName>
    <definedName name="Z_EC8B90C7_4AB9_4398_9A11_C9AE60457D09_.wvu.Cols" localSheetId="1" hidden="1">'1.3 Минэнерго'!$D:$F</definedName>
    <definedName name="Z_EC8B90C7_4AB9_4398_9A11_C9AE60457D09_.wvu.FilterData" localSheetId="1" hidden="1">'1.3 Минэнерго'!$A$22:$AD$931</definedName>
    <definedName name="Z_F1C0E3AD_7A3B_4010_903B_881335997886_.wvu.FilterData" localSheetId="0" hidden="1">' 1.4 Минэнерго '!$A$20:$X$896</definedName>
    <definedName name="Z_F1C0E3AD_7A3B_4010_903B_881335997886_.wvu.FilterData" localSheetId="1" hidden="1">'1.3 Минэнерго'!$A$22:$AD$931</definedName>
    <definedName name="Z_F1C0E3AD_7A3B_4010_903B_881335997886_.wvu.PrintArea" localSheetId="0" hidden="1">' 1.4 Минэнерго '!$A$1:$X$903</definedName>
    <definedName name="Z_F1C0E3AD_7A3B_4010_903B_881335997886_.wvu.PrintArea" localSheetId="1" hidden="1">'1.3 Минэнерго'!$A$1:$AD$928</definedName>
    <definedName name="Z_F1C0E3AD_7A3B_4010_903B_881335997886_.wvu.PrintTitles" localSheetId="0" hidden="1">' 1.4 Минэнерго '!$17:$19</definedName>
    <definedName name="Z_F1C0E3AD_7A3B_4010_903B_881335997886_.wvu.PrintTitles" localSheetId="1" hidden="1">'1.3 Минэнерго'!$18:$21</definedName>
    <definedName name="Z_FB08CE81_198F_4E0C_9A22_50F777A00520_.wvu.Cols" localSheetId="1" hidden="1">'1.3 Минэнерго'!$J:$X</definedName>
    <definedName name="Z_FB08CE81_198F_4E0C_9A22_50F777A00520_.wvu.FilterData" localSheetId="0" hidden="1">' 1.4 Минэнерго '!$A$20:$X$902</definedName>
    <definedName name="Z_FB08CE81_198F_4E0C_9A22_50F777A00520_.wvu.FilterData" localSheetId="1" hidden="1">'1.3 Минэнерго'!$A$22:$AD$931</definedName>
    <definedName name="Z_FB08CE81_198F_4E0C_9A22_50F777A00520_.wvu.PrintArea" localSheetId="0" hidden="1">' 1.4 Минэнерго '!$A$1:$X$903</definedName>
    <definedName name="Z_FB08CE81_198F_4E0C_9A22_50F777A00520_.wvu.PrintArea" localSheetId="1" hidden="1">'1.3 Минэнерго'!$A$1:$AJ$871</definedName>
    <definedName name="Z_FB08CE81_198F_4E0C_9A22_50F777A00520_.wvu.PrintTitles" localSheetId="0" hidden="1">' 1.4 Минэнерго '!$17:$19</definedName>
    <definedName name="Z_FB08CE81_198F_4E0C_9A22_50F777A00520_.wvu.PrintTitles" localSheetId="1" hidden="1">'1.3 Минэнерго'!$18:$21</definedName>
    <definedName name="_xlnm.Print_Titles" localSheetId="0">' 1.4 Минэнерго '!$17:$19</definedName>
    <definedName name="_xlnm.Print_Titles" localSheetId="1">'1.3 Минэнерго'!$18:$21</definedName>
    <definedName name="_xlnm.Print_Area" localSheetId="0">' 1.4 Минэнерго '!$A$1:$X$903</definedName>
    <definedName name="_xlnm.Print_Area" localSheetId="1">'1.3 Минэнерго'!$A$1:$AC$871</definedName>
  </definedNames>
  <calcPr calcId="145621"/>
  <customWorkbookViews>
    <customWorkbookView name="Горбоконь Ольга Викторовна - Личное представление" guid="{338089F0-5A3A-43DC-8070-713E0FB268B0}" mergeInterval="0" personalView="1" maximized="1" windowWidth="1916" windowHeight="855" activeSheetId="1"/>
    <customWorkbookView name="Боташева Бэла Султановна - Личное представление" guid="{2F051DA4-172F-443D-9CB0-D377815A2461}" mergeInterval="0" personalView="1" maximized="1" windowWidth="1916" windowHeight="829" activeSheetId="1"/>
    <customWorkbookView name="Борлакова Эльвира Аликовна - Личное представление" guid="{FB08CE81-198F-4E0C-9A22-50F777A00520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I39" i="3" l="1"/>
  <c r="D39" i="3"/>
  <c r="D32" i="3" s="1"/>
  <c r="C39" i="3"/>
  <c r="I38" i="3"/>
  <c r="I37" i="3"/>
  <c r="I36" i="3"/>
  <c r="I35" i="3"/>
  <c r="I34" i="3"/>
  <c r="I33" i="3"/>
  <c r="H32" i="3"/>
  <c r="G32" i="3"/>
  <c r="F32" i="3"/>
  <c r="E32" i="3"/>
  <c r="C32" i="3"/>
  <c r="I32" i="3" s="1"/>
  <c r="I31" i="3"/>
  <c r="I30" i="3"/>
  <c r="G29" i="3"/>
  <c r="D29" i="3"/>
  <c r="C29" i="3"/>
  <c r="I29" i="3" s="1"/>
  <c r="I28" i="3"/>
  <c r="I27" i="3"/>
  <c r="I26" i="3"/>
  <c r="I25" i="3"/>
  <c r="H24" i="3"/>
  <c r="G24" i="3"/>
  <c r="F24" i="3"/>
  <c r="E24" i="3"/>
  <c r="D24" i="3"/>
  <c r="C24" i="3"/>
  <c r="I24" i="3" s="1"/>
  <c r="I23" i="3"/>
  <c r="I22" i="3"/>
  <c r="I21" i="3"/>
  <c r="I20" i="3"/>
  <c r="I19" i="3"/>
  <c r="I18" i="3"/>
  <c r="H17" i="3"/>
  <c r="H16" i="3" s="1"/>
  <c r="H40" i="3" s="1"/>
  <c r="G17" i="3"/>
  <c r="F17" i="3"/>
  <c r="E17" i="3"/>
  <c r="E16" i="3" s="1"/>
  <c r="E40" i="3" s="1"/>
  <c r="D17" i="3"/>
  <c r="D16" i="3" s="1"/>
  <c r="D40" i="3" s="1"/>
  <c r="C17" i="3"/>
  <c r="I17" i="3" s="1"/>
  <c r="G16" i="3"/>
  <c r="G40" i="3" s="1"/>
  <c r="F16" i="3"/>
  <c r="F40" i="3" s="1"/>
  <c r="C16" i="3"/>
  <c r="I16" i="3" s="1"/>
  <c r="I40" i="3" s="1"/>
  <c r="C40" i="3" l="1"/>
  <c r="I73" i="2" l="1"/>
  <c r="I24" i="2" l="1"/>
  <c r="F75" i="1" l="1"/>
  <c r="E75" i="1"/>
  <c r="O75" i="1" l="1"/>
  <c r="P75" i="1"/>
  <c r="F890" i="1"/>
  <c r="E890" i="1"/>
  <c r="E889" i="1"/>
  <c r="F886" i="1"/>
  <c r="E885" i="1"/>
  <c r="S883" i="1"/>
  <c r="R883" i="1"/>
  <c r="F882" i="1"/>
  <c r="E882" i="1"/>
  <c r="E878" i="1"/>
  <c r="S875" i="1"/>
  <c r="R875" i="1"/>
  <c r="F871" i="1"/>
  <c r="F867" i="1"/>
  <c r="F866" i="1"/>
  <c r="F773" i="1"/>
  <c r="F750" i="1"/>
  <c r="S734" i="1"/>
  <c r="R734" i="1"/>
  <c r="E714" i="1"/>
  <c r="F697" i="1"/>
  <c r="F696" i="1"/>
  <c r="F679" i="1"/>
  <c r="F678" i="1"/>
  <c r="F510" i="1"/>
  <c r="F213" i="1"/>
  <c r="E213" i="1"/>
  <c r="F211" i="1"/>
  <c r="E211" i="1"/>
  <c r="W192" i="1"/>
  <c r="V192" i="1"/>
  <c r="U192" i="1"/>
  <c r="T192" i="1"/>
  <c r="R192" i="1"/>
  <c r="F186" i="1"/>
  <c r="F177" i="1"/>
  <c r="U174" i="1"/>
  <c r="L174" i="1"/>
  <c r="F173" i="1"/>
  <c r="E173" i="1"/>
  <c r="V27" i="1"/>
  <c r="M27" i="1"/>
  <c r="I27" i="1"/>
  <c r="F168" i="1"/>
  <c r="F167" i="1"/>
  <c r="F158" i="1"/>
  <c r="F157" i="1"/>
  <c r="F156" i="1"/>
  <c r="F151" i="1"/>
  <c r="F150" i="1"/>
  <c r="F148" i="1"/>
  <c r="F54" i="1"/>
  <c r="E52" i="1"/>
  <c r="F49" i="1"/>
  <c r="E48" i="1"/>
  <c r="W27" i="1"/>
  <c r="R27" i="1"/>
  <c r="R26" i="1"/>
  <c r="R23" i="1"/>
  <c r="R22" i="1"/>
  <c r="N27" i="1" l="1"/>
  <c r="F71" i="1"/>
  <c r="O71" i="1" s="1"/>
  <c r="F100" i="1"/>
  <c r="O100" i="1" s="1"/>
  <c r="F162" i="1"/>
  <c r="O162" i="1" s="1"/>
  <c r="K27" i="1"/>
  <c r="T27" i="1"/>
  <c r="F185" i="1"/>
  <c r="O185" i="1" s="1"/>
  <c r="F218" i="1"/>
  <c r="O218" i="1" s="1"/>
  <c r="F246" i="1"/>
  <c r="F256" i="1"/>
  <c r="O256" i="1" s="1"/>
  <c r="E257" i="1"/>
  <c r="E261" i="1"/>
  <c r="F262" i="1"/>
  <c r="O262" i="1" s="1"/>
  <c r="F290" i="1"/>
  <c r="F306" i="1"/>
  <c r="O306" i="1" s="1"/>
  <c r="E699" i="1"/>
  <c r="F702" i="1"/>
  <c r="O702" i="1" s="1"/>
  <c r="F772" i="1"/>
  <c r="F852" i="1"/>
  <c r="O852" i="1" s="1"/>
  <c r="F870" i="1"/>
  <c r="O870" i="1" s="1"/>
  <c r="E55" i="1"/>
  <c r="E102" i="1"/>
  <c r="F103" i="1"/>
  <c r="O103" i="1" s="1"/>
  <c r="E106" i="1"/>
  <c r="E138" i="1"/>
  <c r="F139" i="1"/>
  <c r="O139" i="1" s="1"/>
  <c r="E154" i="1"/>
  <c r="F155" i="1"/>
  <c r="O155" i="1" s="1"/>
  <c r="L27" i="1"/>
  <c r="U27" i="1"/>
  <c r="F180" i="1"/>
  <c r="O180" i="1" s="1"/>
  <c r="F217" i="1"/>
  <c r="O217" i="1" s="1"/>
  <c r="E252" i="1"/>
  <c r="F680" i="1"/>
  <c r="O680" i="1" s="1"/>
  <c r="F751" i="1"/>
  <c r="O751" i="1" s="1"/>
  <c r="O696" i="1"/>
  <c r="O866" i="1"/>
  <c r="O697" i="1"/>
  <c r="O168" i="1"/>
  <c r="O211" i="1"/>
  <c r="O150" i="1"/>
  <c r="O151" i="1"/>
  <c r="O167" i="1"/>
  <c r="O246" i="1"/>
  <c r="K26" i="1"/>
  <c r="E41" i="1"/>
  <c r="E67" i="1"/>
  <c r="F80" i="1"/>
  <c r="E181" i="1"/>
  <c r="F182" i="1"/>
  <c r="E187" i="1"/>
  <c r="E202" i="1"/>
  <c r="E204" i="1"/>
  <c r="F209" i="1"/>
  <c r="E210" i="1"/>
  <c r="F236" i="1"/>
  <c r="O236" i="1" s="1"/>
  <c r="F292" i="1"/>
  <c r="F300" i="1"/>
  <c r="E407" i="1"/>
  <c r="F408" i="1"/>
  <c r="O408" i="1" s="1"/>
  <c r="E411" i="1"/>
  <c r="F412" i="1"/>
  <c r="E419" i="1"/>
  <c r="E427" i="1"/>
  <c r="E431" i="1"/>
  <c r="F432" i="1"/>
  <c r="E435" i="1"/>
  <c r="F436" i="1"/>
  <c r="O436" i="1" s="1"/>
  <c r="E439" i="1"/>
  <c r="F440" i="1"/>
  <c r="E443" i="1"/>
  <c r="F444" i="1"/>
  <c r="O444" i="1" s="1"/>
  <c r="E451" i="1"/>
  <c r="E459" i="1"/>
  <c r="F460" i="1"/>
  <c r="E463" i="1"/>
  <c r="F464" i="1"/>
  <c r="E467" i="1"/>
  <c r="E471" i="1"/>
  <c r="F472" i="1"/>
  <c r="O472" i="1" s="1"/>
  <c r="E475" i="1"/>
  <c r="F476" i="1"/>
  <c r="E491" i="1"/>
  <c r="F492" i="1"/>
  <c r="O492" i="1" s="1"/>
  <c r="E495" i="1"/>
  <c r="F496" i="1"/>
  <c r="E503" i="1"/>
  <c r="F504" i="1"/>
  <c r="O504" i="1" s="1"/>
  <c r="F508" i="1"/>
  <c r="F700" i="1"/>
  <c r="F753" i="1"/>
  <c r="F765" i="1"/>
  <c r="F769" i="1"/>
  <c r="E774" i="1"/>
  <c r="F775" i="1"/>
  <c r="E778" i="1"/>
  <c r="F779" i="1"/>
  <c r="F855" i="1"/>
  <c r="F859" i="1"/>
  <c r="E33" i="1"/>
  <c r="F34" i="1"/>
  <c r="F38" i="1"/>
  <c r="F40" i="1"/>
  <c r="F46" i="1"/>
  <c r="E47" i="1"/>
  <c r="F62" i="1"/>
  <c r="E65" i="1"/>
  <c r="F68" i="1"/>
  <c r="O68" i="1" s="1"/>
  <c r="F73" i="1"/>
  <c r="O73" i="1" s="1"/>
  <c r="E79" i="1"/>
  <c r="F90" i="1"/>
  <c r="E91" i="1"/>
  <c r="E99" i="1"/>
  <c r="E195" i="1"/>
  <c r="F200" i="1"/>
  <c r="E302" i="1"/>
  <c r="E307" i="1"/>
  <c r="F655" i="1"/>
  <c r="F667" i="1"/>
  <c r="E674" i="1"/>
  <c r="E681" i="1"/>
  <c r="F682" i="1"/>
  <c r="F686" i="1"/>
  <c r="F690" i="1"/>
  <c r="O690" i="1" s="1"/>
  <c r="F694" i="1"/>
  <c r="O694" i="1" s="1"/>
  <c r="F703" i="1"/>
  <c r="E710" i="1"/>
  <c r="F711" i="1"/>
  <c r="O711" i="1" s="1"/>
  <c r="F736" i="1"/>
  <c r="F752" i="1"/>
  <c r="E755" i="1"/>
  <c r="F756" i="1"/>
  <c r="O756" i="1" s="1"/>
  <c r="F760" i="1"/>
  <c r="O760" i="1" s="1"/>
  <c r="F768" i="1"/>
  <c r="F830" i="1"/>
  <c r="E831" i="1"/>
  <c r="E833" i="1"/>
  <c r="F834" i="1"/>
  <c r="F838" i="1"/>
  <c r="E841" i="1"/>
  <c r="F842" i="1"/>
  <c r="E845" i="1"/>
  <c r="F846" i="1"/>
  <c r="O846" i="1" s="1"/>
  <c r="E849" i="1"/>
  <c r="F850" i="1"/>
  <c r="T875" i="1"/>
  <c r="W26" i="1"/>
  <c r="F61" i="1"/>
  <c r="E64" i="1"/>
  <c r="E71" i="1"/>
  <c r="F72" i="1"/>
  <c r="E73" i="1"/>
  <c r="F79" i="1"/>
  <c r="F89" i="1"/>
  <c r="F99" i="1"/>
  <c r="E101" i="1"/>
  <c r="F102" i="1"/>
  <c r="G23" i="1"/>
  <c r="E113" i="1"/>
  <c r="F114" i="1"/>
  <c r="E117" i="1"/>
  <c r="F118" i="1"/>
  <c r="E129" i="1"/>
  <c r="F130" i="1"/>
  <c r="E133" i="1"/>
  <c r="F134" i="1"/>
  <c r="O134" i="1" s="1"/>
  <c r="E145" i="1"/>
  <c r="E146" i="1"/>
  <c r="F147" i="1"/>
  <c r="F171" i="1"/>
  <c r="F190" i="1"/>
  <c r="F195" i="1"/>
  <c r="F230" i="1"/>
  <c r="E247" i="1"/>
  <c r="F248" i="1"/>
  <c r="F252" i="1"/>
  <c r="F284" i="1"/>
  <c r="F288" i="1"/>
  <c r="E293" i="1"/>
  <c r="F294" i="1"/>
  <c r="F298" i="1"/>
  <c r="E511" i="1"/>
  <c r="F512" i="1"/>
  <c r="E515" i="1"/>
  <c r="F516" i="1"/>
  <c r="F33" i="1"/>
  <c r="F37" i="1"/>
  <c r="F55" i="1"/>
  <c r="Q55" i="1" s="1"/>
  <c r="F59" i="1"/>
  <c r="E62" i="1"/>
  <c r="F48" i="1"/>
  <c r="Q48" i="1" s="1"/>
  <c r="F58" i="1"/>
  <c r="F60" i="1"/>
  <c r="E61" i="1"/>
  <c r="F166" i="1"/>
  <c r="F170" i="1"/>
  <c r="E178" i="1"/>
  <c r="E186" i="1"/>
  <c r="P186" i="1" s="1"/>
  <c r="E188" i="1"/>
  <c r="F189" i="1"/>
  <c r="F202" i="1"/>
  <c r="F204" i="1"/>
  <c r="F206" i="1"/>
  <c r="F210" i="1"/>
  <c r="F219" i="1"/>
  <c r="E220" i="1"/>
  <c r="F221" i="1"/>
  <c r="F225" i="1"/>
  <c r="E232" i="1"/>
  <c r="F233" i="1"/>
  <c r="F238" i="1"/>
  <c r="O238" i="1" s="1"/>
  <c r="F263" i="1"/>
  <c r="E286" i="1"/>
  <c r="E291" i="1"/>
  <c r="E292" i="1"/>
  <c r="E432" i="1"/>
  <c r="E444" i="1"/>
  <c r="F445" i="1"/>
  <c r="E448" i="1"/>
  <c r="F449" i="1"/>
  <c r="E452" i="1"/>
  <c r="F453" i="1"/>
  <c r="E456" i="1"/>
  <c r="E464" i="1"/>
  <c r="F465" i="1"/>
  <c r="E476" i="1"/>
  <c r="F477" i="1"/>
  <c r="E480" i="1"/>
  <c r="F481" i="1"/>
  <c r="E484" i="1"/>
  <c r="F485" i="1"/>
  <c r="E509" i="1"/>
  <c r="E510" i="1"/>
  <c r="P510" i="1" s="1"/>
  <c r="F511" i="1"/>
  <c r="E628" i="1"/>
  <c r="E636" i="1"/>
  <c r="E644" i="1"/>
  <c r="F699" i="1"/>
  <c r="F735" i="1"/>
  <c r="F739" i="1"/>
  <c r="F743" i="1"/>
  <c r="F747" i="1"/>
  <c r="E754" i="1"/>
  <c r="F755" i="1"/>
  <c r="F759" i="1"/>
  <c r="F767" i="1"/>
  <c r="F771" i="1"/>
  <c r="E776" i="1"/>
  <c r="F777" i="1"/>
  <c r="F781" i="1"/>
  <c r="F785" i="1"/>
  <c r="F789" i="1"/>
  <c r="F793" i="1"/>
  <c r="F797" i="1"/>
  <c r="F801" i="1"/>
  <c r="F805" i="1"/>
  <c r="F809" i="1"/>
  <c r="F813" i="1"/>
  <c r="F817" i="1"/>
  <c r="E818" i="1"/>
  <c r="E820" i="1"/>
  <c r="F821" i="1"/>
  <c r="E828" i="1"/>
  <c r="E836" i="1"/>
  <c r="F837" i="1"/>
  <c r="F841" i="1"/>
  <c r="F845" i="1"/>
  <c r="F849" i="1"/>
  <c r="F854" i="1"/>
  <c r="F858" i="1"/>
  <c r="E519" i="1"/>
  <c r="F520" i="1"/>
  <c r="E523" i="1"/>
  <c r="F524" i="1"/>
  <c r="E527" i="1"/>
  <c r="F528" i="1"/>
  <c r="E531" i="1"/>
  <c r="F532" i="1"/>
  <c r="E535" i="1"/>
  <c r="F536" i="1"/>
  <c r="E539" i="1"/>
  <c r="F540" i="1"/>
  <c r="E543" i="1"/>
  <c r="F544" i="1"/>
  <c r="E547" i="1"/>
  <c r="F548" i="1"/>
  <c r="O548" i="1" s="1"/>
  <c r="E551" i="1"/>
  <c r="F552" i="1"/>
  <c r="E555" i="1"/>
  <c r="F556" i="1"/>
  <c r="E559" i="1"/>
  <c r="F560" i="1"/>
  <c r="E563" i="1"/>
  <c r="F564" i="1"/>
  <c r="E567" i="1"/>
  <c r="F568" i="1"/>
  <c r="E571" i="1"/>
  <c r="F572" i="1"/>
  <c r="E575" i="1"/>
  <c r="F576" i="1"/>
  <c r="E579" i="1"/>
  <c r="F580" i="1"/>
  <c r="E583" i="1"/>
  <c r="F584" i="1"/>
  <c r="E587" i="1"/>
  <c r="F588" i="1"/>
  <c r="E591" i="1"/>
  <c r="F592" i="1"/>
  <c r="E595" i="1"/>
  <c r="F596" i="1"/>
  <c r="E599" i="1"/>
  <c r="F600" i="1"/>
  <c r="E603" i="1"/>
  <c r="F604" i="1"/>
  <c r="E607" i="1"/>
  <c r="F608" i="1"/>
  <c r="E611" i="1"/>
  <c r="F612" i="1"/>
  <c r="E615" i="1"/>
  <c r="F616" i="1"/>
  <c r="E619" i="1"/>
  <c r="F620" i="1"/>
  <c r="E623" i="1"/>
  <c r="F624" i="1"/>
  <c r="E627" i="1"/>
  <c r="F628" i="1"/>
  <c r="E631" i="1"/>
  <c r="F632" i="1"/>
  <c r="E635" i="1"/>
  <c r="F636" i="1"/>
  <c r="E639" i="1"/>
  <c r="F640" i="1"/>
  <c r="E643" i="1"/>
  <c r="F644" i="1"/>
  <c r="E647" i="1"/>
  <c r="F648" i="1"/>
  <c r="E651" i="1"/>
  <c r="F652" i="1"/>
  <c r="F656" i="1"/>
  <c r="F660" i="1"/>
  <c r="E663" i="1"/>
  <c r="F664" i="1"/>
  <c r="F668" i="1"/>
  <c r="F683" i="1"/>
  <c r="F687" i="1"/>
  <c r="F691" i="1"/>
  <c r="E698" i="1"/>
  <c r="F766" i="1"/>
  <c r="E775" i="1"/>
  <c r="F776" i="1"/>
  <c r="F780" i="1"/>
  <c r="E879" i="1"/>
  <c r="E881" i="1"/>
  <c r="E886" i="1"/>
  <c r="F887" i="1"/>
  <c r="P882" i="1"/>
  <c r="F47" i="1"/>
  <c r="E51" i="1"/>
  <c r="E53" i="1"/>
  <c r="E54" i="1"/>
  <c r="Q54" i="1" s="1"/>
  <c r="F57" i="1"/>
  <c r="E69" i="1"/>
  <c r="K22" i="1"/>
  <c r="T22" i="1"/>
  <c r="F70" i="1"/>
  <c r="F78" i="1"/>
  <c r="E81" i="1"/>
  <c r="E83" i="1"/>
  <c r="I23" i="1"/>
  <c r="M23" i="1"/>
  <c r="E87" i="1"/>
  <c r="F44" i="1"/>
  <c r="F32" i="1"/>
  <c r="F36" i="1"/>
  <c r="L26" i="1"/>
  <c r="H26" i="1"/>
  <c r="F152" i="1"/>
  <c r="F172" i="1"/>
  <c r="H27" i="1"/>
  <c r="F88" i="1"/>
  <c r="F92" i="1"/>
  <c r="E108" i="1"/>
  <c r="F109" i="1"/>
  <c r="E112" i="1"/>
  <c r="F113" i="1"/>
  <c r="E124" i="1"/>
  <c r="F125" i="1"/>
  <c r="E128" i="1"/>
  <c r="F129" i="1"/>
  <c r="E158" i="1"/>
  <c r="E164" i="1"/>
  <c r="F181" i="1"/>
  <c r="E182" i="1"/>
  <c r="E184" i="1"/>
  <c r="E185" i="1"/>
  <c r="E189" i="1"/>
  <c r="F194" i="1"/>
  <c r="F196" i="1"/>
  <c r="F198" i="1"/>
  <c r="F201" i="1"/>
  <c r="E203" i="1"/>
  <c r="F208" i="1"/>
  <c r="E231" i="1"/>
  <c r="E264" i="1"/>
  <c r="F265" i="1"/>
  <c r="F269" i="1"/>
  <c r="E272" i="1"/>
  <c r="F273" i="1"/>
  <c r="F277" i="1"/>
  <c r="E285" i="1"/>
  <c r="F286" i="1"/>
  <c r="F296" i="1"/>
  <c r="E301" i="1"/>
  <c r="F302" i="1"/>
  <c r="F304" i="1"/>
  <c r="E305" i="1"/>
  <c r="E306" i="1"/>
  <c r="F307" i="1"/>
  <c r="E310" i="1"/>
  <c r="F311" i="1"/>
  <c r="E314" i="1"/>
  <c r="F323" i="1"/>
  <c r="E326" i="1"/>
  <c r="F327" i="1"/>
  <c r="E330" i="1"/>
  <c r="F339" i="1"/>
  <c r="E342" i="1"/>
  <c r="F343" i="1"/>
  <c r="E346" i="1"/>
  <c r="F355" i="1"/>
  <c r="E358" i="1"/>
  <c r="F359" i="1"/>
  <c r="E362" i="1"/>
  <c r="F371" i="1"/>
  <c r="E374" i="1"/>
  <c r="F375" i="1"/>
  <c r="E378" i="1"/>
  <c r="F383" i="1"/>
  <c r="E386" i="1"/>
  <c r="F387" i="1"/>
  <c r="E390" i="1"/>
  <c r="F399" i="1"/>
  <c r="F506" i="1"/>
  <c r="E93" i="1"/>
  <c r="F96" i="1"/>
  <c r="F98" i="1"/>
  <c r="F31" i="1"/>
  <c r="E34" i="1"/>
  <c r="F35" i="1"/>
  <c r="E38" i="1"/>
  <c r="F41" i="1"/>
  <c r="F43" i="1"/>
  <c r="F45" i="1"/>
  <c r="F65" i="1"/>
  <c r="E66" i="1"/>
  <c r="F69" i="1"/>
  <c r="E76" i="1"/>
  <c r="F77" i="1"/>
  <c r="E80" i="1"/>
  <c r="E82" i="1"/>
  <c r="F83" i="1"/>
  <c r="E84" i="1"/>
  <c r="W23" i="1"/>
  <c r="E86" i="1"/>
  <c r="F87" i="1"/>
  <c r="E92" i="1"/>
  <c r="F95" i="1"/>
  <c r="E148" i="1"/>
  <c r="Q148" i="1" s="1"/>
  <c r="G25" i="1"/>
  <c r="E156" i="1"/>
  <c r="F159" i="1"/>
  <c r="F161" i="1"/>
  <c r="E162" i="1"/>
  <c r="F178" i="1"/>
  <c r="F188" i="1"/>
  <c r="F193" i="1"/>
  <c r="E194" i="1"/>
  <c r="E196" i="1"/>
  <c r="E198" i="1"/>
  <c r="E206" i="1"/>
  <c r="F207" i="1"/>
  <c r="E221" i="1"/>
  <c r="F222" i="1"/>
  <c r="F226" i="1"/>
  <c r="E229" i="1"/>
  <c r="F244" i="1"/>
  <c r="E249" i="1"/>
  <c r="F250" i="1"/>
  <c r="F254" i="1"/>
  <c r="E258" i="1"/>
  <c r="F259" i="1"/>
  <c r="E262" i="1"/>
  <c r="E263" i="1"/>
  <c r="F264" i="1"/>
  <c r="F268" i="1"/>
  <c r="F272" i="1"/>
  <c r="F276" i="1"/>
  <c r="F282" i="1"/>
  <c r="E283" i="1"/>
  <c r="E284" i="1"/>
  <c r="E294" i="1"/>
  <c r="E299" i="1"/>
  <c r="E300" i="1"/>
  <c r="O678" i="1"/>
  <c r="E716" i="1"/>
  <c r="F717" i="1"/>
  <c r="E724" i="1"/>
  <c r="F725" i="1"/>
  <c r="E728" i="1"/>
  <c r="F729" i="1"/>
  <c r="F738" i="1"/>
  <c r="F742" i="1"/>
  <c r="U734" i="1"/>
  <c r="F746" i="1"/>
  <c r="E749" i="1"/>
  <c r="E750" i="1"/>
  <c r="Q750" i="1" s="1"/>
  <c r="E751" i="1"/>
  <c r="F754" i="1"/>
  <c r="F758" i="1"/>
  <c r="F762" i="1"/>
  <c r="O773" i="1"/>
  <c r="E835" i="1"/>
  <c r="F836" i="1"/>
  <c r="E856" i="1"/>
  <c r="F857" i="1"/>
  <c r="F654" i="1"/>
  <c r="F666" i="1"/>
  <c r="F670" i="1"/>
  <c r="F674" i="1"/>
  <c r="E677" i="1"/>
  <c r="E678" i="1"/>
  <c r="P678" i="1" s="1"/>
  <c r="E679" i="1"/>
  <c r="E680" i="1"/>
  <c r="F681" i="1"/>
  <c r="F685" i="1"/>
  <c r="F689" i="1"/>
  <c r="F693" i="1"/>
  <c r="F707" i="1"/>
  <c r="E711" i="1"/>
  <c r="F712" i="1"/>
  <c r="E715" i="1"/>
  <c r="F716" i="1"/>
  <c r="E719" i="1"/>
  <c r="F720" i="1"/>
  <c r="E723" i="1"/>
  <c r="F724" i="1"/>
  <c r="E727" i="1"/>
  <c r="F728" i="1"/>
  <c r="E731" i="1"/>
  <c r="F737" i="1"/>
  <c r="E756" i="1"/>
  <c r="F757" i="1"/>
  <c r="F761" i="1"/>
  <c r="E764" i="1"/>
  <c r="E765" i="1"/>
  <c r="E770" i="1"/>
  <c r="E771" i="1"/>
  <c r="E772" i="1"/>
  <c r="E773" i="1"/>
  <c r="P773" i="1" s="1"/>
  <c r="E777" i="1"/>
  <c r="F778" i="1"/>
  <c r="F782" i="1"/>
  <c r="F786" i="1"/>
  <c r="F790" i="1"/>
  <c r="F794" i="1"/>
  <c r="F798" i="1"/>
  <c r="F802" i="1"/>
  <c r="F806" i="1"/>
  <c r="F810" i="1"/>
  <c r="F814" i="1"/>
  <c r="F818" i="1"/>
  <c r="E819" i="1"/>
  <c r="F822" i="1"/>
  <c r="E823" i="1"/>
  <c r="E830" i="1"/>
  <c r="F831" i="1"/>
  <c r="E834" i="1"/>
  <c r="F835" i="1"/>
  <c r="F856" i="1"/>
  <c r="F860" i="1"/>
  <c r="F862" i="1"/>
  <c r="E865" i="1"/>
  <c r="F868" i="1"/>
  <c r="F872" i="1"/>
  <c r="K875" i="1"/>
  <c r="F888" i="1"/>
  <c r="F308" i="1"/>
  <c r="E311" i="1"/>
  <c r="F312" i="1"/>
  <c r="E315" i="1"/>
  <c r="F316" i="1"/>
  <c r="E327" i="1"/>
  <c r="F328" i="1"/>
  <c r="E331" i="1"/>
  <c r="F332" i="1"/>
  <c r="E343" i="1"/>
  <c r="F344" i="1"/>
  <c r="E347" i="1"/>
  <c r="F348" i="1"/>
  <c r="E359" i="1"/>
  <c r="F360" i="1"/>
  <c r="E363" i="1"/>
  <c r="F364" i="1"/>
  <c r="E375" i="1"/>
  <c r="F376" i="1"/>
  <c r="E379" i="1"/>
  <c r="F380" i="1"/>
  <c r="E387" i="1"/>
  <c r="F388" i="1"/>
  <c r="E391" i="1"/>
  <c r="F392" i="1"/>
  <c r="F403" i="1"/>
  <c r="E406" i="1"/>
  <c r="F407" i="1"/>
  <c r="E410" i="1"/>
  <c r="E418" i="1"/>
  <c r="E426" i="1"/>
  <c r="F427" i="1"/>
  <c r="E430" i="1"/>
  <c r="F487" i="1"/>
  <c r="E490" i="1"/>
  <c r="F491" i="1"/>
  <c r="E494" i="1"/>
  <c r="F499" i="1"/>
  <c r="E502" i="1"/>
  <c r="E512" i="1"/>
  <c r="F513" i="1"/>
  <c r="F517" i="1"/>
  <c r="E520" i="1"/>
  <c r="F521" i="1"/>
  <c r="F525" i="1"/>
  <c r="E528" i="1"/>
  <c r="F529" i="1"/>
  <c r="F533" i="1"/>
  <c r="E536" i="1"/>
  <c r="F537" i="1"/>
  <c r="F541" i="1"/>
  <c r="E544" i="1"/>
  <c r="F545" i="1"/>
  <c r="F549" i="1"/>
  <c r="F553" i="1"/>
  <c r="E556" i="1"/>
  <c r="F557" i="1"/>
  <c r="E564" i="1"/>
  <c r="F565" i="1"/>
  <c r="F569" i="1"/>
  <c r="E572" i="1"/>
  <c r="F573" i="1"/>
  <c r="E580" i="1"/>
  <c r="E588" i="1"/>
  <c r="E596" i="1"/>
  <c r="E604" i="1"/>
  <c r="E612" i="1"/>
  <c r="E620" i="1"/>
  <c r="F653" i="1"/>
  <c r="F657" i="1"/>
  <c r="F661" i="1"/>
  <c r="E664" i="1"/>
  <c r="F665" i="1"/>
  <c r="F669" i="1"/>
  <c r="F673" i="1"/>
  <c r="F684" i="1"/>
  <c r="F688" i="1"/>
  <c r="F692" i="1"/>
  <c r="O692" i="1" s="1"/>
  <c r="F701" i="1"/>
  <c r="W25" i="1"/>
  <c r="M26" i="1"/>
  <c r="J27" i="1"/>
  <c r="E877" i="1"/>
  <c r="V174" i="1"/>
  <c r="K192" i="1"/>
  <c r="T215" i="1"/>
  <c r="F39" i="1"/>
  <c r="F56" i="1"/>
  <c r="E85" i="1"/>
  <c r="F94" i="1"/>
  <c r="E95" i="1"/>
  <c r="E98" i="1"/>
  <c r="U24" i="1"/>
  <c r="E152" i="1"/>
  <c r="J26" i="1"/>
  <c r="N26" i="1"/>
  <c r="D174" i="1"/>
  <c r="E176" i="1"/>
  <c r="E177" i="1"/>
  <c r="P177" i="1" s="1"/>
  <c r="E179" i="1"/>
  <c r="E180" i="1"/>
  <c r="W22" i="1"/>
  <c r="E183" i="1"/>
  <c r="F184" i="1"/>
  <c r="F187" i="1"/>
  <c r="H192" i="1"/>
  <c r="E197" i="1"/>
  <c r="E199" i="1"/>
  <c r="E200" i="1"/>
  <c r="F203" i="1"/>
  <c r="E208" i="1"/>
  <c r="E244" i="1"/>
  <c r="E251" i="1"/>
  <c r="K24" i="1"/>
  <c r="W21" i="1"/>
  <c r="E40" i="1"/>
  <c r="E45" i="1"/>
  <c r="E50" i="1"/>
  <c r="F51" i="1"/>
  <c r="F53" i="1"/>
  <c r="E57" i="1"/>
  <c r="E60" i="1"/>
  <c r="E63" i="1"/>
  <c r="F64" i="1"/>
  <c r="F67" i="1"/>
  <c r="E72" i="1"/>
  <c r="E74" i="1"/>
  <c r="E77" i="1"/>
  <c r="K23" i="1"/>
  <c r="F91" i="1"/>
  <c r="G21" i="1"/>
  <c r="K30" i="1"/>
  <c r="W30" i="1"/>
  <c r="E35" i="1"/>
  <c r="E36" i="1"/>
  <c r="E44" i="1"/>
  <c r="E49" i="1"/>
  <c r="Q49" i="1" s="1"/>
  <c r="F50" i="1"/>
  <c r="Q50" i="1" s="1"/>
  <c r="F52" i="1"/>
  <c r="Q52" i="1" s="1"/>
  <c r="E56" i="1"/>
  <c r="E58" i="1"/>
  <c r="E59" i="1"/>
  <c r="F63" i="1"/>
  <c r="Q63" i="1" s="1"/>
  <c r="F66" i="1"/>
  <c r="F74" i="1"/>
  <c r="F81" i="1"/>
  <c r="E89" i="1"/>
  <c r="F93" i="1"/>
  <c r="E94" i="1"/>
  <c r="E96" i="1"/>
  <c r="F97" i="1"/>
  <c r="F104" i="1"/>
  <c r="E107" i="1"/>
  <c r="F108" i="1"/>
  <c r="E111" i="1"/>
  <c r="F120" i="1"/>
  <c r="E123" i="1"/>
  <c r="F124" i="1"/>
  <c r="E127" i="1"/>
  <c r="E140" i="1"/>
  <c r="F141" i="1"/>
  <c r="E144" i="1"/>
  <c r="F145" i="1"/>
  <c r="E150" i="1"/>
  <c r="Q150" i="1" s="1"/>
  <c r="F153" i="1"/>
  <c r="F154" i="1"/>
  <c r="G192" i="1"/>
  <c r="E193" i="1"/>
  <c r="E207" i="1"/>
  <c r="E209" i="1"/>
  <c r="E216" i="1"/>
  <c r="E217" i="1"/>
  <c r="F223" i="1"/>
  <c r="E226" i="1"/>
  <c r="E227" i="1"/>
  <c r="F228" i="1"/>
  <c r="F240" i="1"/>
  <c r="F242" i="1"/>
  <c r="E243" i="1"/>
  <c r="E255" i="1"/>
  <c r="E260" i="1"/>
  <c r="F261" i="1"/>
  <c r="E266" i="1"/>
  <c r="F267" i="1"/>
  <c r="F271" i="1"/>
  <c r="E274" i="1"/>
  <c r="F275" i="1"/>
  <c r="F279" i="1"/>
  <c r="E289" i="1"/>
  <c r="E297" i="1"/>
  <c r="E304" i="1"/>
  <c r="F305" i="1"/>
  <c r="E309" i="1"/>
  <c r="F310" i="1"/>
  <c r="E321" i="1"/>
  <c r="F322" i="1"/>
  <c r="E325" i="1"/>
  <c r="F326" i="1"/>
  <c r="E337" i="1"/>
  <c r="F338" i="1"/>
  <c r="E341" i="1"/>
  <c r="F342" i="1"/>
  <c r="E353" i="1"/>
  <c r="F354" i="1"/>
  <c r="E357" i="1"/>
  <c r="F358" i="1"/>
  <c r="E369" i="1"/>
  <c r="F370" i="1"/>
  <c r="E373" i="1"/>
  <c r="F374" i="1"/>
  <c r="E385" i="1"/>
  <c r="F386" i="1"/>
  <c r="E397" i="1"/>
  <c r="F398" i="1"/>
  <c r="E401" i="1"/>
  <c r="F402" i="1"/>
  <c r="E405" i="1"/>
  <c r="F406" i="1"/>
  <c r="E417" i="1"/>
  <c r="F418" i="1"/>
  <c r="E421" i="1"/>
  <c r="F422" i="1"/>
  <c r="E425" i="1"/>
  <c r="F426" i="1"/>
  <c r="E429" i="1"/>
  <c r="F430" i="1"/>
  <c r="F431" i="1"/>
  <c r="E434" i="1"/>
  <c r="F435" i="1"/>
  <c r="E438" i="1"/>
  <c r="F439" i="1"/>
  <c r="E442" i="1"/>
  <c r="E450" i="1"/>
  <c r="F455" i="1"/>
  <c r="E458" i="1"/>
  <c r="F459" i="1"/>
  <c r="E462" i="1"/>
  <c r="F463" i="1"/>
  <c r="E466" i="1"/>
  <c r="F467" i="1"/>
  <c r="E470" i="1"/>
  <c r="F471" i="1"/>
  <c r="E474" i="1"/>
  <c r="F107" i="1"/>
  <c r="E118" i="1"/>
  <c r="F119" i="1"/>
  <c r="E122" i="1"/>
  <c r="F123" i="1"/>
  <c r="E134" i="1"/>
  <c r="F135" i="1"/>
  <c r="F136" i="1"/>
  <c r="E139" i="1"/>
  <c r="F140" i="1"/>
  <c r="E143" i="1"/>
  <c r="E175" i="1"/>
  <c r="K174" i="1"/>
  <c r="T174" i="1"/>
  <c r="F176" i="1"/>
  <c r="F179" i="1"/>
  <c r="F183" i="1"/>
  <c r="I192" i="1"/>
  <c r="M192" i="1"/>
  <c r="D192" i="1"/>
  <c r="F197" i="1"/>
  <c r="F205" i="1"/>
  <c r="T26" i="1"/>
  <c r="M215" i="1"/>
  <c r="F220" i="1"/>
  <c r="F224" i="1"/>
  <c r="E228" i="1"/>
  <c r="F229" i="1"/>
  <c r="E230" i="1"/>
  <c r="E245" i="1"/>
  <c r="E246" i="1"/>
  <c r="E253" i="1"/>
  <c r="E254" i="1"/>
  <c r="F258" i="1"/>
  <c r="E259" i="1"/>
  <c r="F260" i="1"/>
  <c r="E265" i="1"/>
  <c r="F270" i="1"/>
  <c r="F274" i="1"/>
  <c r="F278" i="1"/>
  <c r="E287" i="1"/>
  <c r="E295" i="1"/>
  <c r="E303" i="1"/>
  <c r="E308" i="1"/>
  <c r="F309" i="1"/>
  <c r="E316" i="1"/>
  <c r="F317" i="1"/>
  <c r="E320" i="1"/>
  <c r="F321" i="1"/>
  <c r="E332" i="1"/>
  <c r="F333" i="1"/>
  <c r="E336" i="1"/>
  <c r="F337" i="1"/>
  <c r="E348" i="1"/>
  <c r="F349" i="1"/>
  <c r="E352" i="1"/>
  <c r="F353" i="1"/>
  <c r="E364" i="1"/>
  <c r="F365" i="1"/>
  <c r="E368" i="1"/>
  <c r="F369" i="1"/>
  <c r="E380" i="1"/>
  <c r="F381" i="1"/>
  <c r="E392" i="1"/>
  <c r="F393" i="1"/>
  <c r="E396" i="1"/>
  <c r="F397" i="1"/>
  <c r="E412" i="1"/>
  <c r="F413" i="1"/>
  <c r="E416" i="1"/>
  <c r="F417" i="1"/>
  <c r="E420" i="1"/>
  <c r="F421" i="1"/>
  <c r="E424" i="1"/>
  <c r="F425" i="1"/>
  <c r="E437" i="1"/>
  <c r="F438" i="1"/>
  <c r="E445" i="1"/>
  <c r="E449" i="1"/>
  <c r="F450" i="1"/>
  <c r="E453" i="1"/>
  <c r="F454" i="1"/>
  <c r="E457" i="1"/>
  <c r="F458" i="1"/>
  <c r="E461" i="1"/>
  <c r="F462" i="1"/>
  <c r="E469" i="1"/>
  <c r="F470" i="1"/>
  <c r="E481" i="1"/>
  <c r="F482" i="1"/>
  <c r="E485" i="1"/>
  <c r="F486" i="1"/>
  <c r="E489" i="1"/>
  <c r="F490" i="1"/>
  <c r="E501" i="1"/>
  <c r="F502" i="1"/>
  <c r="F503" i="1"/>
  <c r="E507" i="1"/>
  <c r="E514" i="1"/>
  <c r="F515" i="1"/>
  <c r="E522" i="1"/>
  <c r="F523" i="1"/>
  <c r="E530" i="1"/>
  <c r="F531" i="1"/>
  <c r="E538" i="1"/>
  <c r="F539" i="1"/>
  <c r="E546" i="1"/>
  <c r="F547" i="1"/>
  <c r="F551" i="1"/>
  <c r="E558" i="1"/>
  <c r="F559" i="1"/>
  <c r="E566" i="1"/>
  <c r="F567" i="1"/>
  <c r="E574" i="1"/>
  <c r="F575" i="1"/>
  <c r="E582" i="1"/>
  <c r="F583" i="1"/>
  <c r="E590" i="1"/>
  <c r="F591" i="1"/>
  <c r="E598" i="1"/>
  <c r="F599" i="1"/>
  <c r="E606" i="1"/>
  <c r="F607" i="1"/>
  <c r="E614" i="1"/>
  <c r="F615" i="1"/>
  <c r="E622" i="1"/>
  <c r="F623" i="1"/>
  <c r="E630" i="1"/>
  <c r="F631" i="1"/>
  <c r="E638" i="1"/>
  <c r="F639" i="1"/>
  <c r="E646" i="1"/>
  <c r="F647" i="1"/>
  <c r="E650" i="1"/>
  <c r="F651" i="1"/>
  <c r="F659" i="1"/>
  <c r="F663" i="1"/>
  <c r="E671" i="1"/>
  <c r="F672" i="1"/>
  <c r="E676" i="1"/>
  <c r="F677" i="1"/>
  <c r="E707" i="1"/>
  <c r="E496" i="1"/>
  <c r="F497" i="1"/>
  <c r="O510" i="1"/>
  <c r="E513" i="1"/>
  <c r="E521" i="1"/>
  <c r="E529" i="1"/>
  <c r="E537" i="1"/>
  <c r="E545" i="1"/>
  <c r="E557" i="1"/>
  <c r="E565" i="1"/>
  <c r="E573" i="1"/>
  <c r="E581" i="1"/>
  <c r="E589" i="1"/>
  <c r="E597" i="1"/>
  <c r="E605" i="1"/>
  <c r="E613" i="1"/>
  <c r="E621" i="1"/>
  <c r="E629" i="1"/>
  <c r="E637" i="1"/>
  <c r="E645" i="1"/>
  <c r="F650" i="1"/>
  <c r="E654" i="1"/>
  <c r="E880" i="1"/>
  <c r="F658" i="1"/>
  <c r="F662" i="1"/>
  <c r="E665" i="1"/>
  <c r="E666" i="1"/>
  <c r="E667" i="1"/>
  <c r="E668" i="1"/>
  <c r="E669" i="1"/>
  <c r="F671" i="1"/>
  <c r="F676" i="1"/>
  <c r="E695" i="1"/>
  <c r="F698" i="1"/>
  <c r="E704" i="1"/>
  <c r="F705" i="1"/>
  <c r="F708" i="1"/>
  <c r="E709" i="1"/>
  <c r="F710" i="1"/>
  <c r="E713" i="1"/>
  <c r="F714" i="1"/>
  <c r="Q714" i="1" s="1"/>
  <c r="F715" i="1"/>
  <c r="E718" i="1"/>
  <c r="F719" i="1"/>
  <c r="E722" i="1"/>
  <c r="F723" i="1"/>
  <c r="E726" i="1"/>
  <c r="F731" i="1"/>
  <c r="W734" i="1"/>
  <c r="E740" i="1"/>
  <c r="F741" i="1"/>
  <c r="E748" i="1"/>
  <c r="F749" i="1"/>
  <c r="F764" i="1"/>
  <c r="F770" i="1"/>
  <c r="E783" i="1"/>
  <c r="F784" i="1"/>
  <c r="E787" i="1"/>
  <c r="E791" i="1"/>
  <c r="E795" i="1"/>
  <c r="E799" i="1"/>
  <c r="E803" i="1"/>
  <c r="E811" i="1"/>
  <c r="F824" i="1"/>
  <c r="E825" i="1"/>
  <c r="F829" i="1"/>
  <c r="E832" i="1"/>
  <c r="F833" i="1"/>
  <c r="F840" i="1"/>
  <c r="F844" i="1"/>
  <c r="F848" i="1"/>
  <c r="E851" i="1"/>
  <c r="F853" i="1"/>
  <c r="V875" i="1"/>
  <c r="J875" i="1"/>
  <c r="N875" i="1"/>
  <c r="E686" i="1"/>
  <c r="E687" i="1"/>
  <c r="E688" i="1"/>
  <c r="E689" i="1"/>
  <c r="E690" i="1"/>
  <c r="E691" i="1"/>
  <c r="E692" i="1"/>
  <c r="E693" i="1"/>
  <c r="F695" i="1"/>
  <c r="E703" i="1"/>
  <c r="F704" i="1"/>
  <c r="F709" i="1"/>
  <c r="E721" i="1"/>
  <c r="F722" i="1"/>
  <c r="F730" i="1"/>
  <c r="E736" i="1"/>
  <c r="F740" i="1"/>
  <c r="E743" i="1"/>
  <c r="F748" i="1"/>
  <c r="F763" i="1"/>
  <c r="F774" i="1"/>
  <c r="E782" i="1"/>
  <c r="F783" i="1"/>
  <c r="E786" i="1"/>
  <c r="E794" i="1"/>
  <c r="E798" i="1"/>
  <c r="E802" i="1"/>
  <c r="E810" i="1"/>
  <c r="E814" i="1"/>
  <c r="F823" i="1"/>
  <c r="E824" i="1"/>
  <c r="F827" i="1"/>
  <c r="F828" i="1"/>
  <c r="E829" i="1"/>
  <c r="F832" i="1"/>
  <c r="F839" i="1"/>
  <c r="E842" i="1"/>
  <c r="F843" i="1"/>
  <c r="E846" i="1"/>
  <c r="F847" i="1"/>
  <c r="E850" i="1"/>
  <c r="F851" i="1"/>
  <c r="E855" i="1"/>
  <c r="F861" i="1"/>
  <c r="E866" i="1"/>
  <c r="P866" i="1" s="1"/>
  <c r="E868" i="1"/>
  <c r="F869" i="1"/>
  <c r="E872" i="1"/>
  <c r="F873" i="1"/>
  <c r="F881" i="1"/>
  <c r="W24" i="1"/>
  <c r="E887" i="1"/>
  <c r="K25" i="1"/>
  <c r="E888" i="1"/>
  <c r="F889" i="1"/>
  <c r="H734" i="1"/>
  <c r="E862" i="1"/>
  <c r="I883" i="1"/>
  <c r="M883" i="1"/>
  <c r="J883" i="1"/>
  <c r="N883" i="1"/>
  <c r="W883" i="1"/>
  <c r="O867" i="1"/>
  <c r="O871" i="1"/>
  <c r="P213" i="1"/>
  <c r="P211" i="1"/>
  <c r="O882" i="1"/>
  <c r="L30" i="1"/>
  <c r="V24" i="1"/>
  <c r="K21" i="1"/>
  <c r="G22" i="1"/>
  <c r="G30" i="1"/>
  <c r="E31" i="1"/>
  <c r="I30" i="1"/>
  <c r="M30" i="1"/>
  <c r="E32" i="1"/>
  <c r="E37" i="1"/>
  <c r="E39" i="1"/>
  <c r="F42" i="1"/>
  <c r="E46" i="1"/>
  <c r="E70" i="1"/>
  <c r="F76" i="1"/>
  <c r="Q76" i="1" s="1"/>
  <c r="E78" i="1"/>
  <c r="E90" i="1"/>
  <c r="U30" i="1"/>
  <c r="E103" i="1"/>
  <c r="E104" i="1"/>
  <c r="F105" i="1"/>
  <c r="E109" i="1"/>
  <c r="F110" i="1"/>
  <c r="E114" i="1"/>
  <c r="F115" i="1"/>
  <c r="F116" i="1"/>
  <c r="E119" i="1"/>
  <c r="E120" i="1"/>
  <c r="F121" i="1"/>
  <c r="E125" i="1"/>
  <c r="F126" i="1"/>
  <c r="E130" i="1"/>
  <c r="F131" i="1"/>
  <c r="F132" i="1"/>
  <c r="E135" i="1"/>
  <c r="E136" i="1"/>
  <c r="F137" i="1"/>
  <c r="E141" i="1"/>
  <c r="F142" i="1"/>
  <c r="F146" i="1"/>
  <c r="L25" i="1"/>
  <c r="E149" i="1"/>
  <c r="J25" i="1"/>
  <c r="E168" i="1"/>
  <c r="P168" i="1" s="1"/>
  <c r="E169" i="1"/>
  <c r="E170" i="1"/>
  <c r="E171" i="1"/>
  <c r="E172" i="1"/>
  <c r="G174" i="1"/>
  <c r="T21" i="1"/>
  <c r="K215" i="1"/>
  <c r="G26" i="1"/>
  <c r="G27" i="1"/>
  <c r="J30" i="1"/>
  <c r="N30" i="1"/>
  <c r="O49" i="1"/>
  <c r="V30" i="1"/>
  <c r="L24" i="1"/>
  <c r="M25" i="1"/>
  <c r="E147" i="1"/>
  <c r="U25" i="1"/>
  <c r="F175" i="1"/>
  <c r="H174" i="1"/>
  <c r="I24" i="1"/>
  <c r="M24" i="1"/>
  <c r="L192" i="1"/>
  <c r="O290" i="1"/>
  <c r="J22" i="1"/>
  <c r="N22" i="1"/>
  <c r="J24" i="1"/>
  <c r="N24" i="1"/>
  <c r="V22" i="1"/>
  <c r="V883" i="1"/>
  <c r="G24" i="1"/>
  <c r="I26" i="1"/>
  <c r="E42" i="1"/>
  <c r="E43" i="1"/>
  <c r="O54" i="1"/>
  <c r="E68" i="1"/>
  <c r="F82" i="1"/>
  <c r="F84" i="1"/>
  <c r="J23" i="1"/>
  <c r="N23" i="1"/>
  <c r="F86" i="1"/>
  <c r="E88" i="1"/>
  <c r="E97" i="1"/>
  <c r="E100" i="1"/>
  <c r="F101" i="1"/>
  <c r="E105" i="1"/>
  <c r="F106" i="1"/>
  <c r="E110" i="1"/>
  <c r="F111" i="1"/>
  <c r="F112" i="1"/>
  <c r="E115" i="1"/>
  <c r="E116" i="1"/>
  <c r="F117" i="1"/>
  <c r="E121" i="1"/>
  <c r="F122" i="1"/>
  <c r="E126" i="1"/>
  <c r="F127" i="1"/>
  <c r="F128" i="1"/>
  <c r="E131" i="1"/>
  <c r="E132" i="1"/>
  <c r="F133" i="1"/>
  <c r="E137" i="1"/>
  <c r="F138" i="1"/>
  <c r="E142" i="1"/>
  <c r="F143" i="1"/>
  <c r="F144" i="1"/>
  <c r="F149" i="1"/>
  <c r="E151" i="1"/>
  <c r="E153" i="1"/>
  <c r="E155" i="1"/>
  <c r="E157" i="1"/>
  <c r="P157" i="1" s="1"/>
  <c r="F163" i="1"/>
  <c r="E163" i="1"/>
  <c r="F164" i="1"/>
  <c r="F169" i="1"/>
  <c r="T24" i="1"/>
  <c r="J192" i="1"/>
  <c r="N192" i="1"/>
  <c r="N25" i="1"/>
  <c r="J215" i="1"/>
  <c r="N215" i="1"/>
  <c r="T30" i="1"/>
  <c r="E159" i="1"/>
  <c r="F160" i="1"/>
  <c r="E161" i="1"/>
  <c r="F165" i="1"/>
  <c r="E166" i="1"/>
  <c r="E167" i="1"/>
  <c r="P167" i="1" s="1"/>
  <c r="S167" i="1" s="1"/>
  <c r="U26" i="1"/>
  <c r="J174" i="1"/>
  <c r="N174" i="1"/>
  <c r="W174" i="1"/>
  <c r="T23" i="1"/>
  <c r="F199" i="1"/>
  <c r="E201" i="1"/>
  <c r="E205" i="1"/>
  <c r="E223" i="1"/>
  <c r="E224" i="1"/>
  <c r="E225" i="1"/>
  <c r="F227" i="1"/>
  <c r="F232" i="1"/>
  <c r="E233" i="1"/>
  <c r="E234" i="1"/>
  <c r="F235" i="1"/>
  <c r="F237" i="1"/>
  <c r="L21" i="1"/>
  <c r="F239" i="1"/>
  <c r="E240" i="1"/>
  <c r="F241" i="1"/>
  <c r="F266" i="1"/>
  <c r="E267" i="1"/>
  <c r="E268" i="1"/>
  <c r="E269" i="1"/>
  <c r="E270" i="1"/>
  <c r="E271" i="1"/>
  <c r="E273" i="1"/>
  <c r="E275" i="1"/>
  <c r="E276" i="1"/>
  <c r="E277" i="1"/>
  <c r="E278" i="1"/>
  <c r="E279" i="1"/>
  <c r="E280" i="1"/>
  <c r="F281" i="1"/>
  <c r="E312" i="1"/>
  <c r="F313" i="1"/>
  <c r="E317" i="1"/>
  <c r="F318" i="1"/>
  <c r="F319" i="1"/>
  <c r="E322" i="1"/>
  <c r="E323" i="1"/>
  <c r="F324" i="1"/>
  <c r="E328" i="1"/>
  <c r="F329" i="1"/>
  <c r="E333" i="1"/>
  <c r="F334" i="1"/>
  <c r="F335" i="1"/>
  <c r="E338" i="1"/>
  <c r="E339" i="1"/>
  <c r="F340" i="1"/>
  <c r="E344" i="1"/>
  <c r="F345" i="1"/>
  <c r="E349" i="1"/>
  <c r="F350" i="1"/>
  <c r="F351" i="1"/>
  <c r="E354" i="1"/>
  <c r="E355" i="1"/>
  <c r="F356" i="1"/>
  <c r="E360" i="1"/>
  <c r="F361" i="1"/>
  <c r="E365" i="1"/>
  <c r="F366" i="1"/>
  <c r="E384" i="1"/>
  <c r="F385" i="1"/>
  <c r="E389" i="1"/>
  <c r="F390" i="1"/>
  <c r="F391" i="1"/>
  <c r="E394" i="1"/>
  <c r="E395" i="1"/>
  <c r="F396" i="1"/>
  <c r="U21" i="1"/>
  <c r="E218" i="1"/>
  <c r="E219" i="1"/>
  <c r="E222" i="1"/>
  <c r="V21" i="1"/>
  <c r="F234" i="1"/>
  <c r="E235" i="1"/>
  <c r="E236" i="1"/>
  <c r="E237" i="1"/>
  <c r="E238" i="1"/>
  <c r="E239" i="1"/>
  <c r="E241" i="1"/>
  <c r="E242" i="1"/>
  <c r="F243" i="1"/>
  <c r="F245" i="1"/>
  <c r="F247" i="1"/>
  <c r="E248" i="1"/>
  <c r="F249" i="1"/>
  <c r="E250" i="1"/>
  <c r="F251" i="1"/>
  <c r="F253" i="1"/>
  <c r="F255" i="1"/>
  <c r="E256" i="1"/>
  <c r="Q256" i="1" s="1"/>
  <c r="F257" i="1"/>
  <c r="F280" i="1"/>
  <c r="E281" i="1"/>
  <c r="E282" i="1"/>
  <c r="F283" i="1"/>
  <c r="F285" i="1"/>
  <c r="F287" i="1"/>
  <c r="E288" i="1"/>
  <c r="F289" i="1"/>
  <c r="E290" i="1"/>
  <c r="Q290" i="1" s="1"/>
  <c r="F291" i="1"/>
  <c r="F293" i="1"/>
  <c r="F295" i="1"/>
  <c r="E296" i="1"/>
  <c r="F297" i="1"/>
  <c r="E298" i="1"/>
  <c r="F299" i="1"/>
  <c r="F301" i="1"/>
  <c r="Q301" i="1" s="1"/>
  <c r="F303" i="1"/>
  <c r="E313" i="1"/>
  <c r="F314" i="1"/>
  <c r="F315" i="1"/>
  <c r="E318" i="1"/>
  <c r="E319" i="1"/>
  <c r="F320" i="1"/>
  <c r="E324" i="1"/>
  <c r="F325" i="1"/>
  <c r="E329" i="1"/>
  <c r="F330" i="1"/>
  <c r="F331" i="1"/>
  <c r="E334" i="1"/>
  <c r="E335" i="1"/>
  <c r="F336" i="1"/>
  <c r="E340" i="1"/>
  <c r="F341" i="1"/>
  <c r="E345" i="1"/>
  <c r="F346" i="1"/>
  <c r="F347" i="1"/>
  <c r="E350" i="1"/>
  <c r="F367" i="1"/>
  <c r="E370" i="1"/>
  <c r="E371" i="1"/>
  <c r="F372" i="1"/>
  <c r="E376" i="1"/>
  <c r="F377" i="1"/>
  <c r="E381" i="1"/>
  <c r="F382" i="1"/>
  <c r="L22" i="1"/>
  <c r="E400" i="1"/>
  <c r="F401" i="1"/>
  <c r="E402" i="1"/>
  <c r="E403" i="1"/>
  <c r="F404" i="1"/>
  <c r="E408" i="1"/>
  <c r="F409" i="1"/>
  <c r="E413" i="1"/>
  <c r="F414" i="1"/>
  <c r="F415" i="1"/>
  <c r="F419" i="1"/>
  <c r="E422" i="1"/>
  <c r="E423" i="1"/>
  <c r="F424" i="1"/>
  <c r="E436" i="1"/>
  <c r="F437" i="1"/>
  <c r="E441" i="1"/>
  <c r="F442" i="1"/>
  <c r="F451" i="1"/>
  <c r="E454" i="1"/>
  <c r="E455" i="1"/>
  <c r="F456" i="1"/>
  <c r="E468" i="1"/>
  <c r="F469" i="1"/>
  <c r="E473" i="1"/>
  <c r="F474" i="1"/>
  <c r="F483" i="1"/>
  <c r="E486" i="1"/>
  <c r="E487" i="1"/>
  <c r="F488" i="1"/>
  <c r="E500" i="1"/>
  <c r="F501" i="1"/>
  <c r="E505" i="1"/>
  <c r="E506" i="1"/>
  <c r="F507" i="1"/>
  <c r="F514" i="1"/>
  <c r="F518" i="1"/>
  <c r="F522" i="1"/>
  <c r="F526" i="1"/>
  <c r="F530" i="1"/>
  <c r="F534" i="1"/>
  <c r="F538" i="1"/>
  <c r="F542" i="1"/>
  <c r="F546" i="1"/>
  <c r="F550" i="1"/>
  <c r="F554" i="1"/>
  <c r="F558" i="1"/>
  <c r="F562" i="1"/>
  <c r="F566" i="1"/>
  <c r="F570" i="1"/>
  <c r="F574" i="1"/>
  <c r="F578" i="1"/>
  <c r="F582" i="1"/>
  <c r="F586" i="1"/>
  <c r="F590" i="1"/>
  <c r="F594" i="1"/>
  <c r="F598" i="1"/>
  <c r="F602" i="1"/>
  <c r="F606" i="1"/>
  <c r="F610" i="1"/>
  <c r="F614" i="1"/>
  <c r="F618" i="1"/>
  <c r="F622" i="1"/>
  <c r="F626" i="1"/>
  <c r="F630" i="1"/>
  <c r="F634" i="1"/>
  <c r="F638" i="1"/>
  <c r="F642" i="1"/>
  <c r="F646" i="1"/>
  <c r="E653" i="1"/>
  <c r="F706" i="1"/>
  <c r="T883" i="1"/>
  <c r="F885" i="1"/>
  <c r="V26" i="1"/>
  <c r="E351" i="1"/>
  <c r="F352" i="1"/>
  <c r="E356" i="1"/>
  <c r="F357" i="1"/>
  <c r="E361" i="1"/>
  <c r="F362" i="1"/>
  <c r="F363" i="1"/>
  <c r="E366" i="1"/>
  <c r="E367" i="1"/>
  <c r="F368" i="1"/>
  <c r="E372" i="1"/>
  <c r="F373" i="1"/>
  <c r="E377" i="1"/>
  <c r="F378" i="1"/>
  <c r="F379" i="1"/>
  <c r="E382" i="1"/>
  <c r="E383" i="1"/>
  <c r="F384" i="1"/>
  <c r="E388" i="1"/>
  <c r="F389" i="1"/>
  <c r="E393" i="1"/>
  <c r="F394" i="1"/>
  <c r="F395" i="1"/>
  <c r="U22" i="1"/>
  <c r="E399" i="1"/>
  <c r="F400" i="1"/>
  <c r="E404" i="1"/>
  <c r="F405" i="1"/>
  <c r="E409" i="1"/>
  <c r="F410" i="1"/>
  <c r="F411" i="1"/>
  <c r="E414" i="1"/>
  <c r="E415" i="1"/>
  <c r="F416" i="1"/>
  <c r="E428" i="1"/>
  <c r="F429" i="1"/>
  <c r="E433" i="1"/>
  <c r="F434" i="1"/>
  <c r="F443" i="1"/>
  <c r="E446" i="1"/>
  <c r="E447" i="1"/>
  <c r="F448" i="1"/>
  <c r="E460" i="1"/>
  <c r="F461" i="1"/>
  <c r="E465" i="1"/>
  <c r="F466" i="1"/>
  <c r="F475" i="1"/>
  <c r="E478" i="1"/>
  <c r="E479" i="1"/>
  <c r="F480" i="1"/>
  <c r="E492" i="1"/>
  <c r="F493" i="1"/>
  <c r="E497" i="1"/>
  <c r="F498" i="1"/>
  <c r="E508" i="1"/>
  <c r="F509" i="1"/>
  <c r="E675" i="1"/>
  <c r="V734" i="1"/>
  <c r="D734" i="1"/>
  <c r="I734" i="1"/>
  <c r="M734" i="1"/>
  <c r="E742" i="1"/>
  <c r="E758" i="1"/>
  <c r="E759" i="1"/>
  <c r="E760" i="1"/>
  <c r="E761" i="1"/>
  <c r="E763" i="1"/>
  <c r="E867" i="1"/>
  <c r="E876" i="1"/>
  <c r="G875" i="1"/>
  <c r="F877" i="1"/>
  <c r="F878" i="1"/>
  <c r="F879" i="1"/>
  <c r="F880" i="1"/>
  <c r="F420" i="1"/>
  <c r="E440" i="1"/>
  <c r="F441" i="1"/>
  <c r="F446" i="1"/>
  <c r="F447" i="1"/>
  <c r="F452" i="1"/>
  <c r="F457" i="1"/>
  <c r="F468" i="1"/>
  <c r="E472" i="1"/>
  <c r="F473" i="1"/>
  <c r="E477" i="1"/>
  <c r="F478" i="1"/>
  <c r="F479" i="1"/>
  <c r="E482" i="1"/>
  <c r="E483" i="1"/>
  <c r="F484" i="1"/>
  <c r="E488" i="1"/>
  <c r="F489" i="1"/>
  <c r="E493" i="1"/>
  <c r="F494" i="1"/>
  <c r="F495" i="1"/>
  <c r="E498" i="1"/>
  <c r="E499" i="1"/>
  <c r="F500" i="1"/>
  <c r="E504" i="1"/>
  <c r="F505" i="1"/>
  <c r="E516" i="1"/>
  <c r="E517" i="1"/>
  <c r="E518" i="1"/>
  <c r="F519" i="1"/>
  <c r="E524" i="1"/>
  <c r="E525" i="1"/>
  <c r="E526" i="1"/>
  <c r="F527" i="1"/>
  <c r="E532" i="1"/>
  <c r="E533" i="1"/>
  <c r="E534" i="1"/>
  <c r="F535" i="1"/>
  <c r="E540" i="1"/>
  <c r="E541" i="1"/>
  <c r="E542" i="1"/>
  <c r="F543" i="1"/>
  <c r="E548" i="1"/>
  <c r="E549" i="1"/>
  <c r="E550" i="1"/>
  <c r="F561" i="1"/>
  <c r="F577" i="1"/>
  <c r="F581" i="1"/>
  <c r="F585" i="1"/>
  <c r="F589" i="1"/>
  <c r="F593" i="1"/>
  <c r="F597" i="1"/>
  <c r="F601" i="1"/>
  <c r="F605" i="1"/>
  <c r="F609" i="1"/>
  <c r="F613" i="1"/>
  <c r="F617" i="1"/>
  <c r="F621" i="1"/>
  <c r="F625" i="1"/>
  <c r="F629" i="1"/>
  <c r="F633" i="1"/>
  <c r="F637" i="1"/>
  <c r="F641" i="1"/>
  <c r="F645" i="1"/>
  <c r="F649" i="1"/>
  <c r="E652" i="1"/>
  <c r="E655" i="1"/>
  <c r="E656" i="1"/>
  <c r="E657" i="1"/>
  <c r="E662" i="1"/>
  <c r="E672" i="1"/>
  <c r="W215" i="1"/>
  <c r="E700" i="1"/>
  <c r="E701" i="1"/>
  <c r="E702" i="1"/>
  <c r="E708" i="1"/>
  <c r="E720" i="1"/>
  <c r="F721" i="1"/>
  <c r="E725" i="1"/>
  <c r="F726" i="1"/>
  <c r="E729" i="1"/>
  <c r="L734" i="1"/>
  <c r="E785" i="1"/>
  <c r="F788" i="1"/>
  <c r="E789" i="1"/>
  <c r="F792" i="1"/>
  <c r="E793" i="1"/>
  <c r="F796" i="1"/>
  <c r="E797" i="1"/>
  <c r="F800" i="1"/>
  <c r="E801" i="1"/>
  <c r="F804" i="1"/>
  <c r="E805" i="1"/>
  <c r="F808" i="1"/>
  <c r="E809" i="1"/>
  <c r="F812" i="1"/>
  <c r="E813" i="1"/>
  <c r="F816" i="1"/>
  <c r="E817" i="1"/>
  <c r="F825" i="1"/>
  <c r="E826" i="1"/>
  <c r="E837" i="1"/>
  <c r="E840" i="1"/>
  <c r="E844" i="1"/>
  <c r="E848" i="1"/>
  <c r="E870" i="1"/>
  <c r="E873" i="1"/>
  <c r="F423" i="1"/>
  <c r="F428" i="1"/>
  <c r="Q428" i="1" s="1"/>
  <c r="F433" i="1"/>
  <c r="E552" i="1"/>
  <c r="E553" i="1"/>
  <c r="E554" i="1"/>
  <c r="F555" i="1"/>
  <c r="E560" i="1"/>
  <c r="E561" i="1"/>
  <c r="E562" i="1"/>
  <c r="F563" i="1"/>
  <c r="E568" i="1"/>
  <c r="E569" i="1"/>
  <c r="E570" i="1"/>
  <c r="F571" i="1"/>
  <c r="E576" i="1"/>
  <c r="E577" i="1"/>
  <c r="E578" i="1"/>
  <c r="F579" i="1"/>
  <c r="E584" i="1"/>
  <c r="E585" i="1"/>
  <c r="E586" i="1"/>
  <c r="F587" i="1"/>
  <c r="E592" i="1"/>
  <c r="E593" i="1"/>
  <c r="F595" i="1"/>
  <c r="E600" i="1"/>
  <c r="E601" i="1"/>
  <c r="E602" i="1"/>
  <c r="F603" i="1"/>
  <c r="E608" i="1"/>
  <c r="E609" i="1"/>
  <c r="E610" i="1"/>
  <c r="F611" i="1"/>
  <c r="E616" i="1"/>
  <c r="E617" i="1"/>
  <c r="E618" i="1"/>
  <c r="F619" i="1"/>
  <c r="E624" i="1"/>
  <c r="E625" i="1"/>
  <c r="E626" i="1"/>
  <c r="F627" i="1"/>
  <c r="E632" i="1"/>
  <c r="E633" i="1"/>
  <c r="E634" i="1"/>
  <c r="F635" i="1"/>
  <c r="E640" i="1"/>
  <c r="E641" i="1"/>
  <c r="E642" i="1"/>
  <c r="F643" i="1"/>
  <c r="E648" i="1"/>
  <c r="E649" i="1"/>
  <c r="E658" i="1"/>
  <c r="E659" i="1"/>
  <c r="E660" i="1"/>
  <c r="E661" i="1"/>
  <c r="E670" i="1"/>
  <c r="F675" i="1"/>
  <c r="E682" i="1"/>
  <c r="E683" i="1"/>
  <c r="E684" i="1"/>
  <c r="E685" i="1"/>
  <c r="E694" i="1"/>
  <c r="E696" i="1"/>
  <c r="Q696" i="1" s="1"/>
  <c r="E705" i="1"/>
  <c r="E706" i="1"/>
  <c r="E712" i="1"/>
  <c r="F713" i="1"/>
  <c r="E717" i="1"/>
  <c r="F718" i="1"/>
  <c r="F727" i="1"/>
  <c r="E730" i="1"/>
  <c r="E741" i="1"/>
  <c r="E747" i="1"/>
  <c r="E784" i="1"/>
  <c r="F787" i="1"/>
  <c r="F791" i="1"/>
  <c r="F795" i="1"/>
  <c r="F799" i="1"/>
  <c r="F803" i="1"/>
  <c r="F807" i="1"/>
  <c r="F811" i="1"/>
  <c r="F815" i="1"/>
  <c r="E852" i="1"/>
  <c r="E854" i="1"/>
  <c r="E857" i="1"/>
  <c r="E858" i="1"/>
  <c r="E859" i="1"/>
  <c r="E861" i="1"/>
  <c r="E863" i="1"/>
  <c r="F864" i="1"/>
  <c r="E869" i="1"/>
  <c r="E871" i="1"/>
  <c r="U875" i="1"/>
  <c r="I215" i="1"/>
  <c r="E737" i="1"/>
  <c r="E738" i="1"/>
  <c r="E739" i="1"/>
  <c r="E757" i="1"/>
  <c r="E766" i="1"/>
  <c r="E767" i="1"/>
  <c r="E768" i="1"/>
  <c r="E769" i="1"/>
  <c r="E779" i="1"/>
  <c r="E780" i="1"/>
  <c r="E781" i="1"/>
  <c r="E788" i="1"/>
  <c r="E790" i="1"/>
  <c r="E796" i="1"/>
  <c r="E804" i="1"/>
  <c r="E806" i="1"/>
  <c r="E807" i="1"/>
  <c r="E812" i="1"/>
  <c r="E843" i="1"/>
  <c r="M22" i="1"/>
  <c r="V25" i="1"/>
  <c r="U745" i="1"/>
  <c r="E752" i="1"/>
  <c r="E753" i="1"/>
  <c r="E762" i="1"/>
  <c r="E792" i="1"/>
  <c r="E800" i="1"/>
  <c r="E808" i="1"/>
  <c r="E815" i="1"/>
  <c r="E816" i="1"/>
  <c r="F820" i="1"/>
  <c r="E821" i="1"/>
  <c r="F826" i="1"/>
  <c r="E827" i="1"/>
  <c r="E838" i="1"/>
  <c r="E839" i="1"/>
  <c r="E847" i="1"/>
  <c r="E853" i="1"/>
  <c r="E860" i="1"/>
  <c r="F863" i="1"/>
  <c r="E864" i="1"/>
  <c r="F865" i="1"/>
  <c r="D883" i="1"/>
  <c r="O177" i="1"/>
  <c r="E398" i="1"/>
  <c r="D21" i="1"/>
  <c r="D22" i="1"/>
  <c r="H22" i="1"/>
  <c r="D23" i="1"/>
  <c r="L23" i="1"/>
  <c r="D24" i="1"/>
  <c r="D25" i="1"/>
  <c r="T25" i="1"/>
  <c r="D26" i="1"/>
  <c r="D27" i="1"/>
  <c r="H30" i="1"/>
  <c r="F85" i="1"/>
  <c r="O156" i="1"/>
  <c r="O158" i="1"/>
  <c r="P173" i="1"/>
  <c r="O173" i="1"/>
  <c r="E190" i="1"/>
  <c r="O207" i="1"/>
  <c r="U215" i="1"/>
  <c r="F231" i="1"/>
  <c r="H215" i="1"/>
  <c r="E594" i="1"/>
  <c r="E884" i="1"/>
  <c r="G883" i="1"/>
  <c r="K883" i="1"/>
  <c r="O886" i="1"/>
  <c r="I21" i="1"/>
  <c r="M21" i="1"/>
  <c r="I22" i="1"/>
  <c r="U23" i="1"/>
  <c r="I25" i="1"/>
  <c r="E165" i="1"/>
  <c r="O186" i="1"/>
  <c r="G215" i="1"/>
  <c r="E673" i="1"/>
  <c r="H21" i="1"/>
  <c r="H23" i="1"/>
  <c r="H24" i="1"/>
  <c r="H25" i="1"/>
  <c r="D30" i="1"/>
  <c r="O148" i="1"/>
  <c r="F216" i="1"/>
  <c r="L215" i="1"/>
  <c r="J21" i="1"/>
  <c r="N21" i="1"/>
  <c r="V23" i="1"/>
  <c r="O157" i="1"/>
  <c r="E160" i="1"/>
  <c r="I174" i="1"/>
  <c r="M174" i="1"/>
  <c r="V215" i="1"/>
  <c r="D215" i="1"/>
  <c r="O317" i="1"/>
  <c r="T734" i="1"/>
  <c r="L745" i="1"/>
  <c r="E735" i="1"/>
  <c r="G734" i="1"/>
  <c r="K734" i="1"/>
  <c r="D745" i="1"/>
  <c r="E746" i="1"/>
  <c r="G745" i="1"/>
  <c r="K745" i="1"/>
  <c r="E822" i="1"/>
  <c r="I745" i="1"/>
  <c r="O679" i="1"/>
  <c r="T745" i="1"/>
  <c r="O750" i="1"/>
  <c r="M745" i="1"/>
  <c r="F819" i="1"/>
  <c r="H745" i="1"/>
  <c r="E697" i="1"/>
  <c r="P697" i="1" s="1"/>
  <c r="S697" i="1" s="1"/>
  <c r="J745" i="1"/>
  <c r="N745" i="1"/>
  <c r="V745" i="1"/>
  <c r="J734" i="1"/>
  <c r="N734" i="1"/>
  <c r="O772" i="1"/>
  <c r="W745" i="1"/>
  <c r="F876" i="1"/>
  <c r="H875" i="1"/>
  <c r="L875" i="1"/>
  <c r="W875" i="1"/>
  <c r="P890" i="1"/>
  <c r="O890" i="1"/>
  <c r="U883" i="1"/>
  <c r="D875" i="1"/>
  <c r="I875" i="1"/>
  <c r="M875" i="1"/>
  <c r="F884" i="1"/>
  <c r="H883" i="1"/>
  <c r="L883" i="1"/>
  <c r="X860" i="2"/>
  <c r="X721" i="2"/>
  <c r="X720" i="2"/>
  <c r="AC527" i="2"/>
  <c r="X298" i="2"/>
  <c r="X297" i="2"/>
  <c r="X271" i="2"/>
  <c r="X239" i="2"/>
  <c r="AC227" i="2"/>
  <c r="W227" i="2"/>
  <c r="V227" i="2"/>
  <c r="Q66" i="1" l="1"/>
  <c r="Q100" i="1"/>
  <c r="Q103" i="1"/>
  <c r="Q515" i="1"/>
  <c r="P306" i="1"/>
  <c r="P139" i="1"/>
  <c r="Q102" i="1"/>
  <c r="P870" i="1"/>
  <c r="Q527" i="1"/>
  <c r="Q519" i="1"/>
  <c r="Q456" i="1"/>
  <c r="Q257" i="1"/>
  <c r="Q69" i="1"/>
  <c r="Q185" i="1"/>
  <c r="Q106" i="1"/>
  <c r="Q262" i="1"/>
  <c r="Q457" i="1"/>
  <c r="Q218" i="1"/>
  <c r="Q721" i="1"/>
  <c r="Q101" i="1"/>
  <c r="Q187" i="1"/>
  <c r="P292" i="1"/>
  <c r="Q429" i="1"/>
  <c r="Q405" i="1"/>
  <c r="Q424" i="1"/>
  <c r="Q41" i="1"/>
  <c r="Q169" i="1"/>
  <c r="Q42" i="1"/>
  <c r="Q307" i="1"/>
  <c r="Q220" i="1"/>
  <c r="P262" i="1"/>
  <c r="Q587" i="1"/>
  <c r="Q571" i="1"/>
  <c r="Q563" i="1"/>
  <c r="Q555" i="1"/>
  <c r="Q561" i="1"/>
  <c r="Q473" i="1"/>
  <c r="Q280" i="1"/>
  <c r="Q319" i="1"/>
  <c r="Q595" i="1"/>
  <c r="Q452" i="1"/>
  <c r="Q474" i="1"/>
  <c r="Q401" i="1"/>
  <c r="Q117" i="1"/>
  <c r="Q111" i="1"/>
  <c r="Q177" i="1"/>
  <c r="Q495" i="1"/>
  <c r="Q475" i="1"/>
  <c r="P833" i="1"/>
  <c r="Q490" i="1"/>
  <c r="Q181" i="1"/>
  <c r="Q99" i="1"/>
  <c r="Q603" i="1"/>
  <c r="Q285" i="1"/>
  <c r="Q480" i="1"/>
  <c r="Q378" i="1"/>
  <c r="Q514" i="1"/>
  <c r="Q469" i="1"/>
  <c r="Q353" i="1"/>
  <c r="Q64" i="1"/>
  <c r="Q53" i="1"/>
  <c r="Q557" i="1"/>
  <c r="Q392" i="1"/>
  <c r="Q308" i="1"/>
  <c r="Q836" i="1"/>
  <c r="Q304" i="1"/>
  <c r="Q47" i="1"/>
  <c r="Q612" i="1"/>
  <c r="Q713" i="1"/>
  <c r="P504" i="1"/>
  <c r="P492" i="1"/>
  <c r="Q289" i="1"/>
  <c r="Q748" i="1"/>
  <c r="Q631" i="1"/>
  <c r="Q583" i="1"/>
  <c r="Q551" i="1"/>
  <c r="Q107" i="1"/>
  <c r="Q380" i="1"/>
  <c r="Q332" i="1"/>
  <c r="Q268" i="1"/>
  <c r="Q188" i="1"/>
  <c r="Q57" i="1"/>
  <c r="Q841" i="1"/>
  <c r="Q423" i="1"/>
  <c r="Q581" i="1"/>
  <c r="Q416" i="1"/>
  <c r="Q293" i="1"/>
  <c r="Q851" i="1"/>
  <c r="Q145" i="1"/>
  <c r="Q754" i="1"/>
  <c r="Q264" i="1"/>
  <c r="Q60" i="1"/>
  <c r="Q59" i="1"/>
  <c r="Q295" i="1"/>
  <c r="Q599" i="1"/>
  <c r="Q567" i="1"/>
  <c r="Q93" i="1"/>
  <c r="P756" i="1"/>
  <c r="P838" i="1"/>
  <c r="Q609" i="1"/>
  <c r="Q577" i="1"/>
  <c r="Q558" i="1"/>
  <c r="Q419" i="1"/>
  <c r="Q382" i="1"/>
  <c r="Q372" i="1"/>
  <c r="Q291" i="1"/>
  <c r="Q241" i="1"/>
  <c r="Q623" i="1"/>
  <c r="Q607" i="1"/>
  <c r="Q575" i="1"/>
  <c r="Q559" i="1"/>
  <c r="Q91" i="1"/>
  <c r="Q849" i="1"/>
  <c r="O820" i="1"/>
  <c r="Q820" i="1"/>
  <c r="O811" i="1"/>
  <c r="O718" i="1"/>
  <c r="O579" i="1"/>
  <c r="Q579" i="1"/>
  <c r="O625" i="1"/>
  <c r="Q625" i="1"/>
  <c r="O593" i="1"/>
  <c r="Q593" i="1"/>
  <c r="O441" i="1"/>
  <c r="Q441" i="1"/>
  <c r="O879" i="1"/>
  <c r="O622" i="1"/>
  <c r="Q622" i="1"/>
  <c r="O606" i="1"/>
  <c r="Q606" i="1"/>
  <c r="O590" i="1"/>
  <c r="Q590" i="1"/>
  <c r="O574" i="1"/>
  <c r="Q574" i="1"/>
  <c r="O542" i="1"/>
  <c r="O526" i="1"/>
  <c r="O507" i="1"/>
  <c r="Q507" i="1"/>
  <c r="O483" i="1"/>
  <c r="Q483" i="1"/>
  <c r="O451" i="1"/>
  <c r="Q451" i="1"/>
  <c r="O341" i="1"/>
  <c r="O303" i="1"/>
  <c r="Q303" i="1"/>
  <c r="O297" i="1"/>
  <c r="Q297" i="1"/>
  <c r="O287" i="1"/>
  <c r="Q287" i="1"/>
  <c r="O345" i="1"/>
  <c r="O164" i="1"/>
  <c r="O144" i="1"/>
  <c r="O128" i="1"/>
  <c r="O112" i="1"/>
  <c r="Q112" i="1"/>
  <c r="O84" i="1"/>
  <c r="Q84" i="1"/>
  <c r="O832" i="1"/>
  <c r="O741" i="1"/>
  <c r="O615" i="1"/>
  <c r="O438" i="1"/>
  <c r="Q438" i="1"/>
  <c r="O413" i="1"/>
  <c r="O321" i="1"/>
  <c r="Q321" i="1"/>
  <c r="O459" i="1"/>
  <c r="Q459" i="1"/>
  <c r="O418" i="1"/>
  <c r="Q418" i="1"/>
  <c r="O386" i="1"/>
  <c r="O354" i="1"/>
  <c r="O322" i="1"/>
  <c r="O279" i="1"/>
  <c r="Q279" i="1"/>
  <c r="O104" i="1"/>
  <c r="Q104" i="1"/>
  <c r="O653" i="1"/>
  <c r="O513" i="1"/>
  <c r="Q513" i="1"/>
  <c r="O868" i="1"/>
  <c r="O685" i="1"/>
  <c r="O758" i="1"/>
  <c r="O31" i="1"/>
  <c r="Q31" i="1"/>
  <c r="O691" i="1"/>
  <c r="Q691" i="1"/>
  <c r="O628" i="1"/>
  <c r="O620" i="1"/>
  <c r="O604" i="1"/>
  <c r="Q604" i="1"/>
  <c r="O588" i="1"/>
  <c r="Q588" i="1"/>
  <c r="O572" i="1"/>
  <c r="Q572" i="1"/>
  <c r="O556" i="1"/>
  <c r="Q556" i="1"/>
  <c r="O524" i="1"/>
  <c r="Q524" i="1"/>
  <c r="O813" i="1"/>
  <c r="O767" i="1"/>
  <c r="Q767" i="1"/>
  <c r="P699" i="1"/>
  <c r="O445" i="1"/>
  <c r="Q445" i="1"/>
  <c r="O233" i="1"/>
  <c r="Q233" i="1"/>
  <c r="O33" i="1"/>
  <c r="Q33" i="1"/>
  <c r="O288" i="1"/>
  <c r="Q288" i="1"/>
  <c r="O171" i="1"/>
  <c r="Q171" i="1"/>
  <c r="O118" i="1"/>
  <c r="O89" i="1"/>
  <c r="Q89" i="1"/>
  <c r="O838" i="1"/>
  <c r="Q838" i="1"/>
  <c r="O40" i="1"/>
  <c r="Q40" i="1"/>
  <c r="O775" i="1"/>
  <c r="O200" i="1"/>
  <c r="O666" i="1"/>
  <c r="O612" i="1"/>
  <c r="O231" i="1"/>
  <c r="O808" i="1"/>
  <c r="O792" i="1"/>
  <c r="O589" i="1"/>
  <c r="Q589" i="1"/>
  <c r="O505" i="1"/>
  <c r="Q505" i="1"/>
  <c r="P878" i="1"/>
  <c r="O509" i="1"/>
  <c r="Q509" i="1"/>
  <c r="O493" i="1"/>
  <c r="Q493" i="1"/>
  <c r="O461" i="1"/>
  <c r="Q461" i="1"/>
  <c r="O389" i="1"/>
  <c r="O357" i="1"/>
  <c r="O586" i="1"/>
  <c r="Q586" i="1"/>
  <c r="O554" i="1"/>
  <c r="Q554" i="1"/>
  <c r="O522" i="1"/>
  <c r="Q522" i="1"/>
  <c r="O488" i="1"/>
  <c r="Q488" i="1"/>
  <c r="O331" i="1"/>
  <c r="O351" i="1"/>
  <c r="Q351" i="1"/>
  <c r="O335" i="1"/>
  <c r="Q335" i="1"/>
  <c r="O235" i="1"/>
  <c r="Q235" i="1"/>
  <c r="O160" i="1"/>
  <c r="Q160" i="1"/>
  <c r="O127" i="1"/>
  <c r="O86" i="1"/>
  <c r="O142" i="1"/>
  <c r="O110" i="1"/>
  <c r="Q110" i="1"/>
  <c r="O859" i="1"/>
  <c r="O844" i="1"/>
  <c r="Q844" i="1"/>
  <c r="O764" i="1"/>
  <c r="Q764" i="1"/>
  <c r="O723" i="1"/>
  <c r="Q723" i="1"/>
  <c r="O659" i="1"/>
  <c r="Q659" i="1"/>
  <c r="O179" i="1"/>
  <c r="O136" i="1"/>
  <c r="O431" i="1"/>
  <c r="Q431" i="1"/>
  <c r="O275" i="1"/>
  <c r="Q275" i="1"/>
  <c r="O97" i="1"/>
  <c r="Q97" i="1"/>
  <c r="O533" i="1"/>
  <c r="O407" i="1"/>
  <c r="O814" i="1"/>
  <c r="O782" i="1"/>
  <c r="O724" i="1"/>
  <c r="Q724" i="1"/>
  <c r="O716" i="1"/>
  <c r="Q716" i="1"/>
  <c r="O681" i="1"/>
  <c r="O654" i="1"/>
  <c r="Q654" i="1"/>
  <c r="O729" i="1"/>
  <c r="O282" i="1"/>
  <c r="Q282" i="1"/>
  <c r="Q65" i="1"/>
  <c r="O399" i="1"/>
  <c r="Q399" i="1"/>
  <c r="O371" i="1"/>
  <c r="O339" i="1"/>
  <c r="Q339" i="1"/>
  <c r="O302" i="1"/>
  <c r="Q302" i="1"/>
  <c r="O269" i="1"/>
  <c r="O208" i="1"/>
  <c r="Q208" i="1"/>
  <c r="O196" i="1"/>
  <c r="Q172" i="1"/>
  <c r="O36" i="1"/>
  <c r="Q36" i="1"/>
  <c r="O837" i="1"/>
  <c r="O809" i="1"/>
  <c r="O777" i="1"/>
  <c r="O743" i="1"/>
  <c r="O481" i="1"/>
  <c r="Q481" i="1"/>
  <c r="O465" i="1"/>
  <c r="Q465" i="1"/>
  <c r="O298" i="1"/>
  <c r="Q298" i="1"/>
  <c r="O284" i="1"/>
  <c r="Q284" i="1"/>
  <c r="O147" i="1"/>
  <c r="Q147" i="1"/>
  <c r="P79" i="1"/>
  <c r="Q79" i="1"/>
  <c r="O768" i="1"/>
  <c r="O703" i="1"/>
  <c r="O655" i="1"/>
  <c r="O855" i="1"/>
  <c r="O700" i="1"/>
  <c r="O476" i="1"/>
  <c r="Q476" i="1"/>
  <c r="O432" i="1"/>
  <c r="Q432" i="1"/>
  <c r="O300" i="1"/>
  <c r="Q300" i="1"/>
  <c r="O182" i="1"/>
  <c r="Q182" i="1"/>
  <c r="Q678" i="1"/>
  <c r="Q186" i="1"/>
  <c r="O819" i="1"/>
  <c r="O644" i="1"/>
  <c r="O392" i="1"/>
  <c r="P859" i="1"/>
  <c r="O803" i="1"/>
  <c r="O787" i="1"/>
  <c r="O649" i="1"/>
  <c r="O633" i="1"/>
  <c r="Q633" i="1"/>
  <c r="O617" i="1"/>
  <c r="O601" i="1"/>
  <c r="Q601" i="1"/>
  <c r="O585" i="1"/>
  <c r="Q585" i="1"/>
  <c r="O479" i="1"/>
  <c r="Q479" i="1"/>
  <c r="O447" i="1"/>
  <c r="Q447" i="1"/>
  <c r="Q420" i="1"/>
  <c r="O877" i="1"/>
  <c r="P443" i="1"/>
  <c r="Q443" i="1"/>
  <c r="O411" i="1"/>
  <c r="O395" i="1"/>
  <c r="Q379" i="1"/>
  <c r="O646" i="1"/>
  <c r="O630" i="1"/>
  <c r="O614" i="1"/>
  <c r="Q614" i="1"/>
  <c r="O598" i="1"/>
  <c r="Q598" i="1"/>
  <c r="O582" i="1"/>
  <c r="Q582" i="1"/>
  <c r="Q566" i="1"/>
  <c r="Q550" i="1"/>
  <c r="O518" i="1"/>
  <c r="Q518" i="1"/>
  <c r="O414" i="1"/>
  <c r="Q404" i="1"/>
  <c r="Q377" i="1"/>
  <c r="O336" i="1"/>
  <c r="O320" i="1"/>
  <c r="Q320" i="1"/>
  <c r="O299" i="1"/>
  <c r="Q299" i="1"/>
  <c r="Q283" i="1"/>
  <c r="Q350" i="1"/>
  <c r="Q334" i="1"/>
  <c r="O324" i="1"/>
  <c r="O318" i="1"/>
  <c r="Q318" i="1"/>
  <c r="O281" i="1"/>
  <c r="Q281" i="1"/>
  <c r="O239" i="1"/>
  <c r="Q239" i="1"/>
  <c r="Q163" i="1"/>
  <c r="Q175" i="1"/>
  <c r="Q116" i="1"/>
  <c r="O686" i="1"/>
  <c r="O873" i="1"/>
  <c r="Q873" i="1"/>
  <c r="O695" i="1"/>
  <c r="O853" i="1"/>
  <c r="Q853" i="1"/>
  <c r="O840" i="1"/>
  <c r="Q840" i="1"/>
  <c r="O784" i="1"/>
  <c r="Q708" i="1"/>
  <c r="O662" i="1"/>
  <c r="O591" i="1"/>
  <c r="Q591" i="1"/>
  <c r="Q425" i="1"/>
  <c r="Q417" i="1"/>
  <c r="O397" i="1"/>
  <c r="Q397" i="1"/>
  <c r="O381" i="1"/>
  <c r="Q381" i="1"/>
  <c r="O365" i="1"/>
  <c r="O349" i="1"/>
  <c r="O333" i="1"/>
  <c r="Q333" i="1"/>
  <c r="Q317" i="1"/>
  <c r="O274" i="1"/>
  <c r="Q274" i="1"/>
  <c r="O176" i="1"/>
  <c r="Q176" i="1"/>
  <c r="O135" i="1"/>
  <c r="O119" i="1"/>
  <c r="Q471" i="1"/>
  <c r="O463" i="1"/>
  <c r="Q463" i="1"/>
  <c r="Q455" i="1"/>
  <c r="Q430" i="1"/>
  <c r="O422" i="1"/>
  <c r="Q422" i="1"/>
  <c r="O406" i="1"/>
  <c r="Q406" i="1"/>
  <c r="O398" i="1"/>
  <c r="Q398" i="1"/>
  <c r="O342" i="1"/>
  <c r="O326" i="1"/>
  <c r="O310" i="1"/>
  <c r="Q310" i="1"/>
  <c r="O261" i="1"/>
  <c r="Q261" i="1"/>
  <c r="O242" i="1"/>
  <c r="O124" i="1"/>
  <c r="Q108" i="1"/>
  <c r="O81" i="1"/>
  <c r="O701" i="1"/>
  <c r="O673" i="1"/>
  <c r="O661" i="1"/>
  <c r="P612" i="1"/>
  <c r="P580" i="1"/>
  <c r="O565" i="1"/>
  <c r="Q565" i="1"/>
  <c r="O553" i="1"/>
  <c r="Q553" i="1"/>
  <c r="O541" i="1"/>
  <c r="O388" i="1"/>
  <c r="Q388" i="1"/>
  <c r="O376" i="1"/>
  <c r="O360" i="1"/>
  <c r="O328" i="1"/>
  <c r="O312" i="1"/>
  <c r="O822" i="1"/>
  <c r="O794" i="1"/>
  <c r="O778" i="1"/>
  <c r="O761" i="1"/>
  <c r="O674" i="1"/>
  <c r="O857" i="1"/>
  <c r="O276" i="1"/>
  <c r="Q276" i="1"/>
  <c r="O254" i="1"/>
  <c r="Q254" i="1"/>
  <c r="Q207" i="1"/>
  <c r="O87" i="1"/>
  <c r="Q87" i="1"/>
  <c r="O83" i="1"/>
  <c r="O96" i="1"/>
  <c r="Q96" i="1"/>
  <c r="O277" i="1"/>
  <c r="Q277" i="1"/>
  <c r="Q265" i="1"/>
  <c r="P182" i="1"/>
  <c r="O113" i="1"/>
  <c r="Q113" i="1"/>
  <c r="Q92" i="1"/>
  <c r="O766" i="1"/>
  <c r="Q766" i="1"/>
  <c r="O683" i="1"/>
  <c r="Q683" i="1"/>
  <c r="O660" i="1"/>
  <c r="Q660" i="1"/>
  <c r="O648" i="1"/>
  <c r="O640" i="1"/>
  <c r="O632" i="1"/>
  <c r="Q632" i="1"/>
  <c r="O616" i="1"/>
  <c r="Q616" i="1"/>
  <c r="O608" i="1"/>
  <c r="Q608" i="1"/>
  <c r="O600" i="1"/>
  <c r="Q600" i="1"/>
  <c r="O592" i="1"/>
  <c r="Q592" i="1"/>
  <c r="O584" i="1"/>
  <c r="Q584" i="1"/>
  <c r="O576" i="1"/>
  <c r="O568" i="1"/>
  <c r="Q568" i="1"/>
  <c r="O560" i="1"/>
  <c r="Q560" i="1"/>
  <c r="O552" i="1"/>
  <c r="Q552" i="1"/>
  <c r="O528" i="1"/>
  <c r="O520" i="1"/>
  <c r="Q520" i="1"/>
  <c r="O805" i="1"/>
  <c r="O789" i="1"/>
  <c r="O755" i="1"/>
  <c r="Q755" i="1"/>
  <c r="O739" i="1"/>
  <c r="O449" i="1"/>
  <c r="Q449" i="1"/>
  <c r="O263" i="1"/>
  <c r="Q263" i="1"/>
  <c r="O225" i="1"/>
  <c r="Q225" i="1"/>
  <c r="Q210" i="1"/>
  <c r="O189" i="1"/>
  <c r="Q189" i="1"/>
  <c r="O170" i="1"/>
  <c r="Q170" i="1"/>
  <c r="O294" i="1"/>
  <c r="Q294" i="1"/>
  <c r="O252" i="1"/>
  <c r="O130" i="1"/>
  <c r="O114" i="1"/>
  <c r="Q61" i="1"/>
  <c r="O850" i="1"/>
  <c r="Q850" i="1"/>
  <c r="O842" i="1"/>
  <c r="Q842" i="1"/>
  <c r="O736" i="1"/>
  <c r="Q73" i="1"/>
  <c r="Q34" i="1"/>
  <c r="O779" i="1"/>
  <c r="O769" i="1"/>
  <c r="O508" i="1"/>
  <c r="Q508" i="1"/>
  <c r="O464" i="1"/>
  <c r="O292" i="1"/>
  <c r="Q292" i="1"/>
  <c r="Q306" i="1"/>
  <c r="Q167" i="1"/>
  <c r="Q510" i="1"/>
  <c r="Q697" i="1"/>
  <c r="O255" i="1"/>
  <c r="Q255" i="1"/>
  <c r="O249" i="1"/>
  <c r="O329" i="1"/>
  <c r="O237" i="1"/>
  <c r="O232" i="1"/>
  <c r="Q232" i="1"/>
  <c r="O146" i="1"/>
  <c r="Q146" i="1"/>
  <c r="O869" i="1"/>
  <c r="O730" i="1"/>
  <c r="O704" i="1"/>
  <c r="O848" i="1"/>
  <c r="Q848" i="1"/>
  <c r="O770" i="1"/>
  <c r="O710" i="1"/>
  <c r="Q710" i="1"/>
  <c r="O671" i="1"/>
  <c r="O503" i="1"/>
  <c r="Q503" i="1"/>
  <c r="O421" i="1"/>
  <c r="Q421" i="1"/>
  <c r="O393" i="1"/>
  <c r="O369" i="1"/>
  <c r="Q369" i="1"/>
  <c r="O337" i="1"/>
  <c r="O309" i="1"/>
  <c r="Q309" i="1"/>
  <c r="O183" i="1"/>
  <c r="O123" i="1"/>
  <c r="O467" i="1"/>
  <c r="Q467" i="1"/>
  <c r="O426" i="1"/>
  <c r="Q426" i="1"/>
  <c r="O402" i="1"/>
  <c r="Q402" i="1"/>
  <c r="O370" i="1"/>
  <c r="Q370" i="1"/>
  <c r="O338" i="1"/>
  <c r="Q338" i="1"/>
  <c r="O305" i="1"/>
  <c r="Q305" i="1"/>
  <c r="O267" i="1"/>
  <c r="Q267" i="1"/>
  <c r="O228" i="1"/>
  <c r="O120" i="1"/>
  <c r="O665" i="1"/>
  <c r="O545" i="1"/>
  <c r="O525" i="1"/>
  <c r="Q525" i="1"/>
  <c r="O364" i="1"/>
  <c r="O348" i="1"/>
  <c r="O316" i="1"/>
  <c r="O802" i="1"/>
  <c r="O738" i="1"/>
  <c r="Q738" i="1"/>
  <c r="O259" i="1"/>
  <c r="Q259" i="1"/>
  <c r="O222" i="1"/>
  <c r="Q222" i="1"/>
  <c r="O159" i="1"/>
  <c r="Q159" i="1"/>
  <c r="O95" i="1"/>
  <c r="Q95" i="1"/>
  <c r="O506" i="1"/>
  <c r="Q506" i="1"/>
  <c r="O286" i="1"/>
  <c r="Q286" i="1"/>
  <c r="O125" i="1"/>
  <c r="Q125" i="1"/>
  <c r="O109" i="1"/>
  <c r="Q109" i="1"/>
  <c r="Q44" i="1"/>
  <c r="O776" i="1"/>
  <c r="O664" i="1"/>
  <c r="O652" i="1"/>
  <c r="O636" i="1"/>
  <c r="Q596" i="1"/>
  <c r="O580" i="1"/>
  <c r="Q580" i="1"/>
  <c r="O564" i="1"/>
  <c r="Q564" i="1"/>
  <c r="Q548" i="1"/>
  <c r="O532" i="1"/>
  <c r="O821" i="1"/>
  <c r="O797" i="1"/>
  <c r="O781" i="1"/>
  <c r="O747" i="1"/>
  <c r="Q747" i="1"/>
  <c r="P511" i="1"/>
  <c r="Q511" i="1"/>
  <c r="O453" i="1"/>
  <c r="Q453" i="1"/>
  <c r="O204" i="1"/>
  <c r="Q204" i="1"/>
  <c r="Q846" i="1"/>
  <c r="O830" i="1"/>
  <c r="O667" i="1"/>
  <c r="O90" i="1"/>
  <c r="Q90" i="1"/>
  <c r="O753" i="1"/>
  <c r="Q753" i="1"/>
  <c r="O460" i="1"/>
  <c r="Q460" i="1"/>
  <c r="O884" i="1"/>
  <c r="O876" i="1"/>
  <c r="Q876" i="1"/>
  <c r="O643" i="1"/>
  <c r="O611" i="1"/>
  <c r="Q611" i="1"/>
  <c r="O433" i="1"/>
  <c r="Q433" i="1"/>
  <c r="Q605" i="1"/>
  <c r="O535" i="1"/>
  <c r="Q489" i="1"/>
  <c r="O373" i="1"/>
  <c r="Q373" i="1"/>
  <c r="O602" i="1"/>
  <c r="Q602" i="1"/>
  <c r="O570" i="1"/>
  <c r="Q442" i="1"/>
  <c r="Q415" i="1"/>
  <c r="O347" i="1"/>
  <c r="O82" i="1"/>
  <c r="Q82" i="1"/>
  <c r="O843" i="1"/>
  <c r="Q843" i="1"/>
  <c r="O823" i="1"/>
  <c r="O722" i="1"/>
  <c r="Q722" i="1"/>
  <c r="O715" i="1"/>
  <c r="Q715" i="1"/>
  <c r="O698" i="1"/>
  <c r="O497" i="1"/>
  <c r="Q497" i="1"/>
  <c r="O547" i="1"/>
  <c r="O502" i="1"/>
  <c r="Q502" i="1"/>
  <c r="O486" i="1"/>
  <c r="Q486" i="1"/>
  <c r="O470" i="1"/>
  <c r="Q470" i="1"/>
  <c r="O458" i="1"/>
  <c r="Q458" i="1"/>
  <c r="O450" i="1"/>
  <c r="Q450" i="1"/>
  <c r="O278" i="1"/>
  <c r="Q278" i="1"/>
  <c r="O260" i="1"/>
  <c r="Q260" i="1"/>
  <c r="O439" i="1"/>
  <c r="Q439" i="1"/>
  <c r="Q56" i="1"/>
  <c r="O684" i="1"/>
  <c r="Q684" i="1"/>
  <c r="O569" i="1"/>
  <c r="Q569" i="1"/>
  <c r="O521" i="1"/>
  <c r="Q521" i="1"/>
  <c r="Q491" i="1"/>
  <c r="O427" i="1"/>
  <c r="Q427" i="1"/>
  <c r="O835" i="1"/>
  <c r="Q835" i="1"/>
  <c r="O798" i="1"/>
  <c r="O737" i="1"/>
  <c r="O746" i="1"/>
  <c r="Q746" i="1"/>
  <c r="O717" i="1"/>
  <c r="Q717" i="1"/>
  <c r="O77" i="1"/>
  <c r="Q77" i="1"/>
  <c r="Q98" i="1"/>
  <c r="O383" i="1"/>
  <c r="Q383" i="1"/>
  <c r="O355" i="1"/>
  <c r="O323" i="1"/>
  <c r="O687" i="1"/>
  <c r="O854" i="1"/>
  <c r="O793" i="1"/>
  <c r="O759" i="1"/>
  <c r="O202" i="1"/>
  <c r="Q202" i="1"/>
  <c r="O516" i="1"/>
  <c r="Q516" i="1"/>
  <c r="O230" i="1"/>
  <c r="O834" i="1"/>
  <c r="O752" i="1"/>
  <c r="O682" i="1"/>
  <c r="O62" i="1"/>
  <c r="Q62" i="1"/>
  <c r="O38" i="1"/>
  <c r="O496" i="1"/>
  <c r="Q496" i="1"/>
  <c r="O440" i="1"/>
  <c r="Q440" i="1"/>
  <c r="O412" i="1"/>
  <c r="O209" i="1"/>
  <c r="O858" i="1"/>
  <c r="O688" i="1"/>
  <c r="O596" i="1"/>
  <c r="Q216" i="1"/>
  <c r="O540" i="1"/>
  <c r="O863" i="1"/>
  <c r="O864" i="1"/>
  <c r="O815" i="1"/>
  <c r="P825" i="1"/>
  <c r="O812" i="1"/>
  <c r="O796" i="1"/>
  <c r="O726" i="1"/>
  <c r="O597" i="1"/>
  <c r="Q597" i="1"/>
  <c r="Q500" i="1"/>
  <c r="Q494" i="1"/>
  <c r="Q484" i="1"/>
  <c r="O478" i="1"/>
  <c r="Q478" i="1"/>
  <c r="Q468" i="1"/>
  <c r="Q446" i="1"/>
  <c r="O880" i="1"/>
  <c r="Q498" i="1"/>
  <c r="Q466" i="1"/>
  <c r="O448" i="1"/>
  <c r="Q448" i="1"/>
  <c r="Q434" i="1"/>
  <c r="O410" i="1"/>
  <c r="O400" i="1"/>
  <c r="Q400" i="1"/>
  <c r="O384" i="1"/>
  <c r="O368" i="1"/>
  <c r="Q368" i="1"/>
  <c r="O362" i="1"/>
  <c r="O642" i="1"/>
  <c r="O626" i="1"/>
  <c r="Q610" i="1"/>
  <c r="O594" i="1"/>
  <c r="Q594" i="1"/>
  <c r="O578" i="1"/>
  <c r="O562" i="1"/>
  <c r="Q562" i="1"/>
  <c r="O546" i="1"/>
  <c r="O530" i="1"/>
  <c r="Q530" i="1"/>
  <c r="O501" i="1"/>
  <c r="Q501" i="1"/>
  <c r="Q437" i="1"/>
  <c r="Q266" i="1"/>
  <c r="O165" i="1"/>
  <c r="O149" i="1"/>
  <c r="Q149" i="1"/>
  <c r="O137" i="1"/>
  <c r="O131" i="1"/>
  <c r="O121" i="1"/>
  <c r="O115" i="1"/>
  <c r="Q115" i="1"/>
  <c r="O105" i="1"/>
  <c r="Q105" i="1"/>
  <c r="O847" i="1"/>
  <c r="O839" i="1"/>
  <c r="Q839" i="1"/>
  <c r="O827" i="1"/>
  <c r="O763" i="1"/>
  <c r="Q763" i="1"/>
  <c r="O709" i="1"/>
  <c r="O833" i="1"/>
  <c r="O824" i="1"/>
  <c r="O731" i="1"/>
  <c r="Q731" i="1"/>
  <c r="O705" i="1"/>
  <c r="O658" i="1"/>
  <c r="O539" i="1"/>
  <c r="Q523" i="1"/>
  <c r="O482" i="1"/>
  <c r="Q482" i="1"/>
  <c r="O462" i="1"/>
  <c r="Q462" i="1"/>
  <c r="O454" i="1"/>
  <c r="Q454" i="1"/>
  <c r="P445" i="1"/>
  <c r="O270" i="1"/>
  <c r="Q258" i="1"/>
  <c r="Q224" i="1"/>
  <c r="O205" i="1"/>
  <c r="Q205" i="1"/>
  <c r="O140" i="1"/>
  <c r="O435" i="1"/>
  <c r="Q435" i="1"/>
  <c r="O271" i="1"/>
  <c r="O240" i="1"/>
  <c r="O223" i="1"/>
  <c r="Q223" i="1"/>
  <c r="O153" i="1"/>
  <c r="Q153" i="1"/>
  <c r="O141" i="1"/>
  <c r="Q74" i="1"/>
  <c r="Q67" i="1"/>
  <c r="O203" i="1"/>
  <c r="Q203" i="1"/>
  <c r="Q94" i="1"/>
  <c r="Q692" i="1"/>
  <c r="O657" i="1"/>
  <c r="Q573" i="1"/>
  <c r="O549" i="1"/>
  <c r="Q549" i="1"/>
  <c r="O537" i="1"/>
  <c r="Q517" i="1"/>
  <c r="O499" i="1"/>
  <c r="Q499" i="1"/>
  <c r="O487" i="1"/>
  <c r="Q487" i="1"/>
  <c r="O403" i="1"/>
  <c r="Q403" i="1"/>
  <c r="O872" i="1"/>
  <c r="O860" i="1"/>
  <c r="O806" i="1"/>
  <c r="O790" i="1"/>
  <c r="O757" i="1"/>
  <c r="Q720" i="1"/>
  <c r="O712" i="1"/>
  <c r="Q712" i="1"/>
  <c r="O689" i="1"/>
  <c r="O670" i="1"/>
  <c r="O762" i="1"/>
  <c r="O742" i="1"/>
  <c r="O725" i="1"/>
  <c r="Q725" i="1"/>
  <c r="O272" i="1"/>
  <c r="O250" i="1"/>
  <c r="O226" i="1"/>
  <c r="Q226" i="1"/>
  <c r="O193" i="1"/>
  <c r="Q193" i="1"/>
  <c r="O161" i="1"/>
  <c r="Q161" i="1"/>
  <c r="Q43" i="1"/>
  <c r="Q327" i="1"/>
  <c r="O311" i="1"/>
  <c r="Q311" i="1"/>
  <c r="O296" i="1"/>
  <c r="Q296" i="1"/>
  <c r="O273" i="1"/>
  <c r="Q273" i="1"/>
  <c r="Q201" i="1"/>
  <c r="O88" i="1"/>
  <c r="Q88" i="1"/>
  <c r="O78" i="1"/>
  <c r="Q78" i="1"/>
  <c r="O887" i="1"/>
  <c r="O780" i="1"/>
  <c r="O656" i="1"/>
  <c r="Q845" i="1"/>
  <c r="O817" i="1"/>
  <c r="O801" i="1"/>
  <c r="O785" i="1"/>
  <c r="O771" i="1"/>
  <c r="O735" i="1"/>
  <c r="Q735" i="1"/>
  <c r="O485" i="1"/>
  <c r="Q485" i="1"/>
  <c r="O477" i="1"/>
  <c r="Q477" i="1"/>
  <c r="O221" i="1"/>
  <c r="Q221" i="1"/>
  <c r="Q206" i="1"/>
  <c r="O166" i="1"/>
  <c r="Q166" i="1"/>
  <c r="O512" i="1"/>
  <c r="Q512" i="1"/>
  <c r="O248" i="1"/>
  <c r="O190" i="1"/>
  <c r="Q190" i="1"/>
  <c r="Q72" i="1"/>
  <c r="Q756" i="1"/>
  <c r="Q711" i="1"/>
  <c r="Q68" i="1"/>
  <c r="Q46" i="1"/>
  <c r="O765" i="1"/>
  <c r="Q765" i="1"/>
  <c r="Q504" i="1"/>
  <c r="Q492" i="1"/>
  <c r="Q472" i="1"/>
  <c r="Q444" i="1"/>
  <c r="Q436" i="1"/>
  <c r="Q236" i="1"/>
  <c r="O80" i="1"/>
  <c r="Q80" i="1"/>
  <c r="P821" i="1"/>
  <c r="P652" i="1"/>
  <c r="P482" i="1"/>
  <c r="P886" i="1"/>
  <c r="P664" i="1"/>
  <c r="P620" i="1"/>
  <c r="P588" i="1"/>
  <c r="P556" i="1"/>
  <c r="O841" i="1"/>
  <c r="P841" i="1"/>
  <c r="O699" i="1"/>
  <c r="P302" i="1"/>
  <c r="O511" i="1"/>
  <c r="P581" i="1"/>
  <c r="P200" i="1"/>
  <c r="P795" i="1"/>
  <c r="P532" i="1"/>
  <c r="P691" i="1"/>
  <c r="P830" i="1"/>
  <c r="P749" i="1"/>
  <c r="P204" i="1"/>
  <c r="P752" i="1"/>
  <c r="P779" i="1"/>
  <c r="P54" i="1"/>
  <c r="P703" i="1"/>
  <c r="P229" i="1"/>
  <c r="P700" i="1"/>
  <c r="P495" i="1"/>
  <c r="O42" i="1"/>
  <c r="P42" i="1"/>
  <c r="S42" i="1" s="1"/>
  <c r="P56" i="1"/>
  <c r="P496" i="1"/>
  <c r="P855" i="1"/>
  <c r="P50" i="1"/>
  <c r="O69" i="1"/>
  <c r="P69" i="1"/>
  <c r="O43" i="1"/>
  <c r="P43" i="1"/>
  <c r="S43" i="1" s="1"/>
  <c r="P432" i="1"/>
  <c r="P58" i="1"/>
  <c r="P55" i="1"/>
  <c r="P61" i="1"/>
  <c r="P73" i="1"/>
  <c r="P34" i="1"/>
  <c r="R34" i="1" s="1"/>
  <c r="P679" i="1"/>
  <c r="P476" i="1"/>
  <c r="P316" i="1"/>
  <c r="P768" i="1"/>
  <c r="P655" i="1"/>
  <c r="P499" i="1"/>
  <c r="P760" i="1"/>
  <c r="O34" i="1"/>
  <c r="O74" i="1"/>
  <c r="P74" i="1"/>
  <c r="P67" i="1"/>
  <c r="O41" i="1"/>
  <c r="P41" i="1"/>
  <c r="S41" i="1" s="1"/>
  <c r="O44" i="1"/>
  <c r="P44" i="1"/>
  <c r="S44" i="1" s="1"/>
  <c r="O70" i="1"/>
  <c r="P70" i="1"/>
  <c r="O57" i="1"/>
  <c r="P57" i="1"/>
  <c r="P47" i="1"/>
  <c r="P668" i="1"/>
  <c r="O48" i="1"/>
  <c r="P48" i="1"/>
  <c r="S48" i="1" s="1"/>
  <c r="O37" i="1"/>
  <c r="P37" i="1"/>
  <c r="P99" i="1"/>
  <c r="O72" i="1"/>
  <c r="P72" i="1"/>
  <c r="P68" i="1"/>
  <c r="O46" i="1"/>
  <c r="P46" i="1"/>
  <c r="S46" i="1" s="1"/>
  <c r="P71" i="1"/>
  <c r="P49" i="1"/>
  <c r="P63" i="1"/>
  <c r="P52" i="1"/>
  <c r="P51" i="1"/>
  <c r="O45" i="1"/>
  <c r="P45" i="1"/>
  <c r="P35" i="1"/>
  <c r="O32" i="1"/>
  <c r="P32" i="1"/>
  <c r="O60" i="1"/>
  <c r="P60" i="1"/>
  <c r="S60" i="1" s="1"/>
  <c r="O59" i="1"/>
  <c r="P59" i="1"/>
  <c r="S59" i="1" s="1"/>
  <c r="P62" i="1"/>
  <c r="P38" i="1"/>
  <c r="P162" i="1"/>
  <c r="P39" i="1"/>
  <c r="O39" i="1"/>
  <c r="P738" i="1"/>
  <c r="P694" i="1"/>
  <c r="P682" i="1"/>
  <c r="O35" i="1"/>
  <c r="P688" i="1"/>
  <c r="P573" i="1"/>
  <c r="P66" i="1"/>
  <c r="O64" i="1"/>
  <c r="P64" i="1"/>
  <c r="O53" i="1"/>
  <c r="P53" i="1"/>
  <c r="P65" i="1"/>
  <c r="P36" i="1"/>
  <c r="P33" i="1"/>
  <c r="P40" i="1"/>
  <c r="P765" i="1"/>
  <c r="P711" i="1"/>
  <c r="P599" i="1"/>
  <c r="P567" i="1"/>
  <c r="P353" i="1"/>
  <c r="P107" i="1"/>
  <c r="P707" i="1"/>
  <c r="P754" i="1"/>
  <c r="P141" i="1"/>
  <c r="P735" i="1"/>
  <c r="P206" i="1"/>
  <c r="O845" i="1"/>
  <c r="P544" i="1"/>
  <c r="O668" i="1"/>
  <c r="P166" i="1"/>
  <c r="S166" i="1" s="1"/>
  <c r="O99" i="1"/>
  <c r="P527" i="1"/>
  <c r="P845" i="1"/>
  <c r="P767" i="1"/>
  <c r="P755" i="1"/>
  <c r="P153" i="1"/>
  <c r="S153" i="1" s="1"/>
  <c r="P639" i="1"/>
  <c r="P607" i="1"/>
  <c r="P575" i="1"/>
  <c r="P559" i="1"/>
  <c r="P628" i="1"/>
  <c r="P543" i="1"/>
  <c r="O206" i="1"/>
  <c r="P817" i="1"/>
  <c r="P129" i="1"/>
  <c r="P881" i="1"/>
  <c r="P571" i="1"/>
  <c r="P531" i="1"/>
  <c r="P286" i="1"/>
  <c r="P219" i="1"/>
  <c r="O210" i="1"/>
  <c r="P100" i="1"/>
  <c r="P87" i="1"/>
  <c r="P726" i="1"/>
  <c r="P772" i="1"/>
  <c r="P606" i="1"/>
  <c r="P508" i="1"/>
  <c r="O106" i="1"/>
  <c r="O491" i="1"/>
  <c r="P428" i="1"/>
  <c r="P442" i="1"/>
  <c r="P852" i="1"/>
  <c r="P775" i="1"/>
  <c r="P801" i="1"/>
  <c r="P458" i="1"/>
  <c r="P412" i="1"/>
  <c r="P202" i="1"/>
  <c r="P300" i="1"/>
  <c r="P526" i="1"/>
  <c r="P420" i="1"/>
  <c r="P350" i="1"/>
  <c r="P337" i="1"/>
  <c r="P198" i="1"/>
  <c r="P858" i="1"/>
  <c r="O849" i="1"/>
  <c r="P777" i="1"/>
  <c r="P849" i="1"/>
  <c r="P464" i="1"/>
  <c r="P210" i="1"/>
  <c r="P195" i="1"/>
  <c r="P220" i="1"/>
  <c r="P796" i="1"/>
  <c r="P605" i="1"/>
  <c r="P467" i="1"/>
  <c r="P444" i="1"/>
  <c r="P512" i="1"/>
  <c r="O219" i="1"/>
  <c r="P835" i="1"/>
  <c r="P787" i="1"/>
  <c r="P439" i="1"/>
  <c r="P521" i="1"/>
  <c r="P284" i="1"/>
  <c r="S284" i="1" s="1"/>
  <c r="O754" i="1"/>
  <c r="P188" i="1"/>
  <c r="O188" i="1"/>
  <c r="O102" i="1"/>
  <c r="O888" i="1"/>
  <c r="P516" i="1"/>
  <c r="P424" i="1"/>
  <c r="O424" i="1"/>
  <c r="P823" i="1"/>
  <c r="O829" i="1"/>
  <c r="P304" i="1"/>
  <c r="S304" i="1" s="1"/>
  <c r="O304" i="1"/>
  <c r="P185" i="1"/>
  <c r="O47" i="1"/>
  <c r="O536" i="1"/>
  <c r="O55" i="1"/>
  <c r="P885" i="1"/>
  <c r="P776" i="1"/>
  <c r="O707" i="1"/>
  <c r="P710" i="1"/>
  <c r="P737" i="1"/>
  <c r="P687" i="1"/>
  <c r="P515" i="1"/>
  <c r="P491" i="1"/>
  <c r="P459" i="1"/>
  <c r="P386" i="1"/>
  <c r="P230" i="1"/>
  <c r="O198" i="1"/>
  <c r="O624" i="1"/>
  <c r="O544" i="1"/>
  <c r="P193" i="1"/>
  <c r="S192" i="1" s="1"/>
  <c r="P123" i="1"/>
  <c r="P102" i="1"/>
  <c r="P252" i="1"/>
  <c r="P80" i="1"/>
  <c r="P595" i="1"/>
  <c r="P729" i="1"/>
  <c r="O515" i="1"/>
  <c r="P225" i="1"/>
  <c r="O58" i="1"/>
  <c r="O107" i="1"/>
  <c r="O307" i="1"/>
  <c r="P307" i="1"/>
  <c r="S307" i="1" s="1"/>
  <c r="O268" i="1"/>
  <c r="P663" i="1"/>
  <c r="P503" i="1"/>
  <c r="P427" i="1"/>
  <c r="O353" i="1"/>
  <c r="P873" i="1"/>
  <c r="P798" i="1"/>
  <c r="P321" i="1"/>
  <c r="P89" i="1"/>
  <c r="O63" i="1"/>
  <c r="P743" i="1"/>
  <c r="P681" i="1"/>
  <c r="P547" i="1"/>
  <c r="P431" i="1"/>
  <c r="P407" i="1"/>
  <c r="P392" i="1"/>
  <c r="P294" i="1"/>
  <c r="O195" i="1"/>
  <c r="O220" i="1"/>
  <c r="P684" i="1"/>
  <c r="P266" i="1"/>
  <c r="S266" i="1" s="1"/>
  <c r="O79" i="1"/>
  <c r="P536" i="1"/>
  <c r="P836" i="1"/>
  <c r="O836" i="1"/>
  <c r="P272" i="1"/>
  <c r="P148" i="1"/>
  <c r="P660" i="1"/>
  <c r="P640" i="1"/>
  <c r="P624" i="1"/>
  <c r="P616" i="1"/>
  <c r="P592" i="1"/>
  <c r="P322" i="1"/>
  <c r="P275" i="1"/>
  <c r="P269" i="1"/>
  <c r="P117" i="1"/>
  <c r="P438" i="1"/>
  <c r="P179" i="1"/>
  <c r="P502" i="1"/>
  <c r="P426" i="1"/>
  <c r="P344" i="1"/>
  <c r="P810" i="1"/>
  <c r="U733" i="1"/>
  <c r="P196" i="1"/>
  <c r="O61" i="1"/>
  <c r="P766" i="1"/>
  <c r="P619" i="1"/>
  <c r="P608" i="1"/>
  <c r="P576" i="1"/>
  <c r="P552" i="1"/>
  <c r="P379" i="1"/>
  <c r="P506" i="1"/>
  <c r="P371" i="1"/>
  <c r="P334" i="1"/>
  <c r="P227" i="1"/>
  <c r="P888" i="1"/>
  <c r="P676" i="1"/>
  <c r="P224" i="1"/>
  <c r="P669" i="1"/>
  <c r="P528" i="1"/>
  <c r="P517" i="1"/>
  <c r="P418" i="1"/>
  <c r="P263" i="1"/>
  <c r="P644" i="1"/>
  <c r="P636" i="1"/>
  <c r="P656" i="1"/>
  <c r="O638" i="1"/>
  <c r="O558" i="1"/>
  <c r="P338" i="1"/>
  <c r="O672" i="1"/>
  <c r="P672" i="1"/>
  <c r="P651" i="1"/>
  <c r="O623" i="1"/>
  <c r="P623" i="1"/>
  <c r="P591" i="1"/>
  <c r="P449" i="1"/>
  <c r="O417" i="1"/>
  <c r="O184" i="1"/>
  <c r="P771" i="1"/>
  <c r="O693" i="1"/>
  <c r="P751" i="1"/>
  <c r="O265" i="1"/>
  <c r="P194" i="1"/>
  <c r="O194" i="1"/>
  <c r="O138" i="1"/>
  <c r="P138" i="1"/>
  <c r="P170" i="1"/>
  <c r="O881" i="1"/>
  <c r="O851" i="1"/>
  <c r="P851" i="1"/>
  <c r="R24" i="1" s="1"/>
  <c r="P736" i="1"/>
  <c r="O719" i="1"/>
  <c r="P719" i="1"/>
  <c r="P667" i="1"/>
  <c r="P545" i="1"/>
  <c r="P513" i="1"/>
  <c r="P685" i="1"/>
  <c r="P155" i="1"/>
  <c r="P568" i="1"/>
  <c r="P391" i="1"/>
  <c r="O607" i="1"/>
  <c r="P485" i="1"/>
  <c r="P425" i="1"/>
  <c r="O425" i="1"/>
  <c r="P471" i="1"/>
  <c r="P374" i="1"/>
  <c r="O358" i="1"/>
  <c r="P358" i="1"/>
  <c r="P226" i="1"/>
  <c r="O529" i="1"/>
  <c r="P221" i="1"/>
  <c r="P246" i="1"/>
  <c r="O676" i="1"/>
  <c r="P417" i="1"/>
  <c r="O651" i="1"/>
  <c r="P103" i="1"/>
  <c r="P265" i="1"/>
  <c r="S265" i="1" s="1"/>
  <c r="P824" i="1"/>
  <c r="P832" i="1"/>
  <c r="P692" i="1"/>
  <c r="P728" i="1"/>
  <c r="P802" i="1"/>
  <c r="P689" i="1"/>
  <c r="P523" i="1"/>
  <c r="P435" i="1"/>
  <c r="P399" i="1"/>
  <c r="P478" i="1"/>
  <c r="P452" i="1"/>
  <c r="P440" i="1"/>
  <c r="P254" i="1"/>
  <c r="V29" i="1"/>
  <c r="P207" i="1"/>
  <c r="P416" i="1"/>
  <c r="P403" i="1"/>
  <c r="P277" i="1"/>
  <c r="P748" i="1"/>
  <c r="O748" i="1"/>
  <c r="P702" i="1"/>
  <c r="P411" i="1"/>
  <c r="P351" i="1"/>
  <c r="P843" i="1"/>
  <c r="P757" i="1"/>
  <c r="O728" i="1"/>
  <c r="O523" i="1"/>
  <c r="O517" i="1"/>
  <c r="P135" i="1"/>
  <c r="O720" i="1"/>
  <c r="P124" i="1"/>
  <c r="O172" i="1"/>
  <c r="P172" i="1"/>
  <c r="S27" i="1" s="1"/>
  <c r="F734" i="1"/>
  <c r="O783" i="1"/>
  <c r="P731" i="1"/>
  <c r="P484" i="1"/>
  <c r="O810" i="1"/>
  <c r="P460" i="1"/>
  <c r="P208" i="1"/>
  <c r="P604" i="1"/>
  <c r="P564" i="1"/>
  <c r="P831" i="1"/>
  <c r="P842" i="1"/>
  <c r="O831" i="1"/>
  <c r="P850" i="1"/>
  <c r="P862" i="1"/>
  <c r="P693" i="1"/>
  <c r="H733" i="1"/>
  <c r="P783" i="1"/>
  <c r="P759" i="1"/>
  <c r="P680" i="1"/>
  <c r="P750" i="1"/>
  <c r="P716" i="1"/>
  <c r="P352" i="1"/>
  <c r="P203" i="1"/>
  <c r="O344" i="1"/>
  <c r="P183" i="1"/>
  <c r="P561" i="1"/>
  <c r="O56" i="1"/>
  <c r="P149" i="1"/>
  <c r="P132" i="1"/>
  <c r="P125" i="1"/>
  <c r="O531" i="1"/>
  <c r="O669" i="1"/>
  <c r="P369" i="1"/>
  <c r="P197" i="1"/>
  <c r="O197" i="1"/>
  <c r="P93" i="1"/>
  <c r="O93" i="1"/>
  <c r="P520" i="1"/>
  <c r="O181" i="1"/>
  <c r="P770" i="1"/>
  <c r="P822" i="1"/>
  <c r="P184" i="1"/>
  <c r="O573" i="1"/>
  <c r="P113" i="1"/>
  <c r="P834" i="1"/>
  <c r="P761" i="1"/>
  <c r="O862" i="1"/>
  <c r="P778" i="1"/>
  <c r="P704" i="1"/>
  <c r="P537" i="1"/>
  <c r="O264" i="1"/>
  <c r="P674" i="1"/>
  <c r="P158" i="1"/>
  <c r="P112" i="1"/>
  <c r="P657" i="1"/>
  <c r="P90" i="1"/>
  <c r="O639" i="1"/>
  <c r="O575" i="1"/>
  <c r="O559" i="1"/>
  <c r="O229" i="1"/>
  <c r="O145" i="1"/>
  <c r="P145" i="1"/>
  <c r="O52" i="1"/>
  <c r="P95" i="1"/>
  <c r="P827" i="1"/>
  <c r="P705" i="1"/>
  <c r="P658" i="1"/>
  <c r="P848" i="1"/>
  <c r="P457" i="1"/>
  <c r="P466" i="1"/>
  <c r="P402" i="1"/>
  <c r="P390" i="1"/>
  <c r="P872" i="1"/>
  <c r="P259" i="1"/>
  <c r="S259" i="1" s="1"/>
  <c r="P762" i="1"/>
  <c r="P720" i="1"/>
  <c r="P701" i="1"/>
  <c r="P742" i="1"/>
  <c r="P437" i="1"/>
  <c r="P401" i="1"/>
  <c r="P330" i="1"/>
  <c r="P278" i="1"/>
  <c r="S278" i="1" s="1"/>
  <c r="P268" i="1"/>
  <c r="P794" i="1"/>
  <c r="P721" i="1"/>
  <c r="P461" i="1"/>
  <c r="P450" i="1"/>
  <c r="P405" i="1"/>
  <c r="P397" i="1"/>
  <c r="P325" i="1"/>
  <c r="P309" i="1"/>
  <c r="S309" i="1" s="1"/>
  <c r="P790" i="1"/>
  <c r="P780" i="1"/>
  <c r="O610" i="1"/>
  <c r="P610" i="1"/>
  <c r="O514" i="1"/>
  <c r="P514" i="1"/>
  <c r="P436" i="1"/>
  <c r="O253" i="1"/>
  <c r="P248" i="1"/>
  <c r="P199" i="1"/>
  <c r="P244" i="1"/>
  <c r="O244" i="1"/>
  <c r="P178" i="1"/>
  <c r="O178" i="1"/>
  <c r="P156" i="1"/>
  <c r="O65" i="1"/>
  <c r="O98" i="1"/>
  <c r="P98" i="1"/>
  <c r="O387" i="1"/>
  <c r="P387" i="1"/>
  <c r="P375" i="1"/>
  <c r="O375" i="1"/>
  <c r="O359" i="1"/>
  <c r="P359" i="1"/>
  <c r="P343" i="1"/>
  <c r="O327" i="1"/>
  <c r="P305" i="1"/>
  <c r="O201" i="1"/>
  <c r="P189" i="1"/>
  <c r="O129" i="1"/>
  <c r="P92" i="1"/>
  <c r="O152" i="1"/>
  <c r="P83" i="1"/>
  <c r="P889" i="1"/>
  <c r="P854" i="1"/>
  <c r="O708" i="1"/>
  <c r="P327" i="1"/>
  <c r="R327" i="1" s="1"/>
  <c r="P453" i="1"/>
  <c r="P264" i="1"/>
  <c r="S264" i="1" s="1"/>
  <c r="P181" i="1"/>
  <c r="P260" i="1"/>
  <c r="S260" i="1" s="1"/>
  <c r="O199" i="1"/>
  <c r="O889" i="1"/>
  <c r="P137" i="1"/>
  <c r="P242" i="1"/>
  <c r="P209" i="1"/>
  <c r="O154" i="1"/>
  <c r="P154" i="1"/>
  <c r="O108" i="1"/>
  <c r="P108" i="1"/>
  <c r="P96" i="1"/>
  <c r="P81" i="1"/>
  <c r="O50" i="1"/>
  <c r="P91" i="1"/>
  <c r="O91" i="1"/>
  <c r="O51" i="1"/>
  <c r="O94" i="1"/>
  <c r="P94" i="1"/>
  <c r="P596" i="1"/>
  <c r="P572" i="1"/>
  <c r="P557" i="1"/>
  <c r="O557" i="1"/>
  <c r="O380" i="1"/>
  <c r="P380" i="1"/>
  <c r="P364" i="1"/>
  <c r="P348" i="1"/>
  <c r="O332" i="1"/>
  <c r="P332" i="1"/>
  <c r="O308" i="1"/>
  <c r="P308" i="1"/>
  <c r="P856" i="1"/>
  <c r="O856" i="1"/>
  <c r="P818" i="1"/>
  <c r="O818" i="1"/>
  <c r="O786" i="1"/>
  <c r="P786" i="1"/>
  <c r="P666" i="1"/>
  <c r="P724" i="1"/>
  <c r="O713" i="1"/>
  <c r="P530" i="1"/>
  <c r="P451" i="1"/>
  <c r="P218" i="1"/>
  <c r="P370" i="1"/>
  <c r="O92" i="1"/>
  <c r="P846" i="1"/>
  <c r="O828" i="1"/>
  <c r="P828" i="1"/>
  <c r="P814" i="1"/>
  <c r="O774" i="1"/>
  <c r="O740" i="1"/>
  <c r="P690" i="1"/>
  <c r="P686" i="1"/>
  <c r="O749" i="1"/>
  <c r="O714" i="1"/>
  <c r="P714" i="1"/>
  <c r="O650" i="1"/>
  <c r="O677" i="1"/>
  <c r="P677" i="1"/>
  <c r="P631" i="1"/>
  <c r="O631" i="1"/>
  <c r="P615" i="1"/>
  <c r="O599" i="1"/>
  <c r="O583" i="1"/>
  <c r="P583" i="1"/>
  <c r="O567" i="1"/>
  <c r="O551" i="1"/>
  <c r="P551" i="1"/>
  <c r="P481" i="1"/>
  <c r="P421" i="1"/>
  <c r="O258" i="1"/>
  <c r="O224" i="1"/>
  <c r="P134" i="1"/>
  <c r="P118" i="1"/>
  <c r="P470" i="1"/>
  <c r="P78" i="1"/>
  <c r="P869" i="1"/>
  <c r="W733" i="1"/>
  <c r="P695" i="1"/>
  <c r="O663" i="1"/>
  <c r="P647" i="1"/>
  <c r="P578" i="1"/>
  <c r="P487" i="1"/>
  <c r="P311" i="1"/>
  <c r="P253" i="1"/>
  <c r="F192" i="1"/>
  <c r="P152" i="1"/>
  <c r="P258" i="1"/>
  <c r="P201" i="1"/>
  <c r="P774" i="1"/>
  <c r="P86" i="1"/>
  <c r="O675" i="1"/>
  <c r="O647" i="1"/>
  <c r="P840" i="1"/>
  <c r="O494" i="1"/>
  <c r="O405" i="1"/>
  <c r="P393" i="1"/>
  <c r="P356" i="1"/>
  <c r="O343" i="1"/>
  <c r="P741" i="1"/>
  <c r="P525" i="1"/>
  <c r="P493" i="1"/>
  <c r="E875" i="1"/>
  <c r="P447" i="1"/>
  <c r="P383" i="1"/>
  <c r="P413" i="1"/>
  <c r="P355" i="1"/>
  <c r="P271" i="1"/>
  <c r="T29" i="1"/>
  <c r="P175" i="1"/>
  <c r="R175" i="1" s="1"/>
  <c r="P868" i="1"/>
  <c r="P784" i="1"/>
  <c r="P708" i="1"/>
  <c r="P441" i="1"/>
  <c r="P396" i="1"/>
  <c r="P205" i="1"/>
  <c r="P77" i="1"/>
  <c r="P853" i="1"/>
  <c r="N733" i="1"/>
  <c r="P554" i="1"/>
  <c r="P373" i="1"/>
  <c r="O352" i="1"/>
  <c r="P857" i="1"/>
  <c r="P730" i="1"/>
  <c r="P562" i="1"/>
  <c r="P377" i="1"/>
  <c r="P323" i="1"/>
  <c r="P105" i="1"/>
  <c r="P803" i="1"/>
  <c r="P740" i="1"/>
  <c r="P723" i="1"/>
  <c r="P665" i="1"/>
  <c r="P629" i="1"/>
  <c r="P597" i="1"/>
  <c r="P565" i="1"/>
  <c r="P529" i="1"/>
  <c r="P650" i="1"/>
  <c r="P490" i="1"/>
  <c r="P333" i="1"/>
  <c r="P455" i="1"/>
  <c r="AC167" i="2"/>
  <c r="AC689" i="2"/>
  <c r="V79" i="2"/>
  <c r="V83" i="2"/>
  <c r="V87" i="2"/>
  <c r="V91" i="2"/>
  <c r="V95" i="2"/>
  <c r="V99" i="2"/>
  <c r="V103" i="2"/>
  <c r="V107" i="2"/>
  <c r="V111" i="2"/>
  <c r="V115" i="2"/>
  <c r="V119" i="2"/>
  <c r="V123" i="2"/>
  <c r="W242" i="2"/>
  <c r="X242" i="2"/>
  <c r="W246" i="2"/>
  <c r="P764" i="1"/>
  <c r="P654" i="1"/>
  <c r="P622" i="1"/>
  <c r="P574" i="1"/>
  <c r="P462" i="1"/>
  <c r="P406" i="1"/>
  <c r="P342" i="1"/>
  <c r="P270" i="1"/>
  <c r="M29" i="1"/>
  <c r="P228" i="1"/>
  <c r="P497" i="1"/>
  <c r="P276" i="1"/>
  <c r="P243" i="1"/>
  <c r="P180" i="1"/>
  <c r="P176" i="1"/>
  <c r="R176" i="1" s="1"/>
  <c r="P887" i="1"/>
  <c r="P829" i="1"/>
  <c r="P288" i="1"/>
  <c r="S288" i="1" s="1"/>
  <c r="O234" i="1"/>
  <c r="O227" i="1"/>
  <c r="P282" i="1"/>
  <c r="S282" i="1" s="1"/>
  <c r="P813" i="1"/>
  <c r="P861" i="1"/>
  <c r="O455" i="1"/>
  <c r="P324" i="1"/>
  <c r="E192" i="1"/>
  <c r="P150" i="1"/>
  <c r="O67" i="1"/>
  <c r="O861" i="1"/>
  <c r="P722" i="1"/>
  <c r="P782" i="1"/>
  <c r="P709" i="1"/>
  <c r="P671" i="1"/>
  <c r="P539" i="1"/>
  <c r="P590" i="1"/>
  <c r="P347" i="1"/>
  <c r="P339" i="1"/>
  <c r="P507" i="1"/>
  <c r="P430" i="1"/>
  <c r="P362" i="1"/>
  <c r="P354" i="1"/>
  <c r="P326" i="1"/>
  <c r="O377" i="1"/>
  <c r="O325" i="1"/>
  <c r="P310" i="1"/>
  <c r="P293" i="1"/>
  <c r="S293" i="1" s="1"/>
  <c r="P238" i="1"/>
  <c r="P298" i="1"/>
  <c r="S298" i="1" s="1"/>
  <c r="P274" i="1"/>
  <c r="S274" i="1" s="1"/>
  <c r="O187" i="1"/>
  <c r="P217" i="1"/>
  <c r="P140" i="1"/>
  <c r="P240" i="1"/>
  <c r="P847" i="1"/>
  <c r="O471" i="1"/>
  <c r="O490" i="1"/>
  <c r="P365" i="1"/>
  <c r="P119" i="1"/>
  <c r="K29" i="1"/>
  <c r="O66" i="1"/>
  <c r="O374" i="1"/>
  <c r="O430" i="1"/>
  <c r="P860" i="1"/>
  <c r="P879" i="1"/>
  <c r="P769" i="1"/>
  <c r="P715" i="1"/>
  <c r="R715" i="1" s="1"/>
  <c r="R25" i="1" s="1"/>
  <c r="D733" i="1"/>
  <c r="P712" i="1"/>
  <c r="P698" i="1"/>
  <c r="P638" i="1"/>
  <c r="P558" i="1"/>
  <c r="P463" i="1"/>
  <c r="P360" i="1"/>
  <c r="P261" i="1"/>
  <c r="P187" i="1"/>
  <c r="O293" i="1"/>
  <c r="P120" i="1"/>
  <c r="E883" i="1"/>
  <c r="O266" i="1"/>
  <c r="P816" i="1"/>
  <c r="O605" i="1"/>
  <c r="P844" i="1"/>
  <c r="P454" i="1"/>
  <c r="P381" i="1"/>
  <c r="P335" i="1"/>
  <c r="P235" i="1"/>
  <c r="P340" i="1"/>
  <c r="P104" i="1"/>
  <c r="P785" i="1"/>
  <c r="P811" i="1"/>
  <c r="P598" i="1"/>
  <c r="P133" i="1"/>
  <c r="P109" i="1"/>
  <c r="P127" i="1"/>
  <c r="O484" i="1"/>
  <c r="P82" i="1"/>
  <c r="P808" i="1"/>
  <c r="O543" i="1"/>
  <c r="P366" i="1"/>
  <c r="P234" i="1"/>
  <c r="P877" i="1"/>
  <c r="P627" i="1"/>
  <c r="P587" i="1"/>
  <c r="O721" i="1"/>
  <c r="P465" i="1"/>
  <c r="P256" i="1"/>
  <c r="S256" i="1" s="1"/>
  <c r="O452" i="1"/>
  <c r="G29" i="1"/>
  <c r="P792" i="1"/>
  <c r="O795" i="1"/>
  <c r="O587" i="1"/>
  <c r="P649" i="1"/>
  <c r="O581" i="1"/>
  <c r="P345" i="1"/>
  <c r="M733" i="1"/>
  <c r="P555" i="1"/>
  <c r="P646" i="1"/>
  <c r="P630" i="1"/>
  <c r="P614" i="1"/>
  <c r="I29" i="1"/>
  <c r="P101" i="1"/>
  <c r="P569" i="1"/>
  <c r="P164" i="1"/>
  <c r="P797" i="1"/>
  <c r="O627" i="1"/>
  <c r="P807" i="1"/>
  <c r="P468" i="1"/>
  <c r="P126" i="1"/>
  <c r="P820" i="1"/>
  <c r="P329" i="1"/>
  <c r="P361" i="1"/>
  <c r="P279" i="1"/>
  <c r="S279" i="1" s="1"/>
  <c r="O132" i="1"/>
  <c r="O366" i="1"/>
  <c r="J733" i="1"/>
  <c r="I733" i="1"/>
  <c r="P586" i="1"/>
  <c r="P538" i="1"/>
  <c r="P486" i="1"/>
  <c r="P408" i="1"/>
  <c r="P683" i="1"/>
  <c r="P433" i="1"/>
  <c r="P114" i="1"/>
  <c r="O645" i="1"/>
  <c r="O391" i="1"/>
  <c r="P233" i="1"/>
  <c r="O243" i="1"/>
  <c r="K733" i="1"/>
  <c r="E174" i="1"/>
  <c r="P190" i="1"/>
  <c r="P871" i="1"/>
  <c r="P781" i="1"/>
  <c r="P753" i="1"/>
  <c r="P791" i="1"/>
  <c r="V733" i="1"/>
  <c r="F745" i="1"/>
  <c r="P727" i="1"/>
  <c r="P713" i="1"/>
  <c r="P603" i="1"/>
  <c r="P747" i="1"/>
  <c r="P546" i="1"/>
  <c r="P509" i="1"/>
  <c r="P479" i="1"/>
  <c r="P331" i="1"/>
  <c r="P414" i="1"/>
  <c r="P318" i="1"/>
  <c r="P388" i="1"/>
  <c r="P376" i="1"/>
  <c r="P146" i="1"/>
  <c r="O126" i="1"/>
  <c r="P645" i="1"/>
  <c r="P617" i="1"/>
  <c r="P317" i="1"/>
  <c r="P144" i="1"/>
  <c r="P136" i="1"/>
  <c r="U29" i="1"/>
  <c r="P477" i="1"/>
  <c r="F174" i="1"/>
  <c r="P675" i="1"/>
  <c r="P488" i="1"/>
  <c r="P584" i="1"/>
  <c r="P837" i="1"/>
  <c r="P806" i="1"/>
  <c r="P739" i="1"/>
  <c r="P799" i="1"/>
  <c r="P696" i="1"/>
  <c r="P673" i="1"/>
  <c r="P635" i="1"/>
  <c r="P563" i="1"/>
  <c r="E745" i="1"/>
  <c r="P662" i="1"/>
  <c r="P621" i="1"/>
  <c r="P349" i="1"/>
  <c r="P130" i="1"/>
  <c r="O799" i="1"/>
  <c r="O603" i="1"/>
  <c r="P648" i="1"/>
  <c r="O595" i="1"/>
  <c r="O629" i="1"/>
  <c r="O571" i="1"/>
  <c r="O396" i="1"/>
  <c r="O390" i="1"/>
  <c r="P540" i="1"/>
  <c r="O519" i="1"/>
  <c r="P500" i="1"/>
  <c r="P76" i="1"/>
  <c r="O878" i="1"/>
  <c r="P867" i="1"/>
  <c r="P661" i="1"/>
  <c r="P717" i="1"/>
  <c r="P519" i="1"/>
  <c r="P642" i="1"/>
  <c r="P472" i="1"/>
  <c r="P161" i="1"/>
  <c r="S161" i="1" s="1"/>
  <c r="P223" i="1"/>
  <c r="O788" i="1"/>
  <c r="O621" i="1"/>
  <c r="P613" i="1"/>
  <c r="O613" i="1"/>
  <c r="P549" i="1"/>
  <c r="P524" i="1"/>
  <c r="P434" i="1"/>
  <c r="P501" i="1"/>
  <c r="P474" i="1"/>
  <c r="O474" i="1"/>
  <c r="O437" i="1"/>
  <c r="O415" i="1"/>
  <c r="P415" i="1"/>
  <c r="O346" i="1"/>
  <c r="P346" i="1"/>
  <c r="P291" i="1"/>
  <c r="S291" i="1" s="1"/>
  <c r="P533" i="1"/>
  <c r="P319" i="1"/>
  <c r="F24" i="1"/>
  <c r="P793" i="1"/>
  <c r="P494" i="1"/>
  <c r="O500" i="1"/>
  <c r="O175" i="1"/>
  <c r="P865" i="1"/>
  <c r="O865" i="1"/>
  <c r="O635" i="1"/>
  <c r="P600" i="1"/>
  <c r="P560" i="1"/>
  <c r="P553" i="1"/>
  <c r="O637" i="1"/>
  <c r="O555" i="1"/>
  <c r="P609" i="1"/>
  <c r="O475" i="1"/>
  <c r="P475" i="1"/>
  <c r="P368" i="1"/>
  <c r="O466" i="1"/>
  <c r="P395" i="1"/>
  <c r="P389" i="1"/>
  <c r="O101" i="1"/>
  <c r="P410" i="1"/>
  <c r="P480" i="1"/>
  <c r="O429" i="1"/>
  <c r="P429" i="1"/>
  <c r="O480" i="1"/>
  <c r="O416" i="1"/>
  <c r="P250" i="1"/>
  <c r="P106" i="1"/>
  <c r="P812" i="1"/>
  <c r="P394" i="1"/>
  <c r="P505" i="1"/>
  <c r="P789" i="1"/>
  <c r="P725" i="1"/>
  <c r="P641" i="1"/>
  <c r="P577" i="1"/>
  <c r="P473" i="1"/>
  <c r="O473" i="1"/>
  <c r="O446" i="1"/>
  <c r="O315" i="1"/>
  <c r="P315" i="1"/>
  <c r="P285" i="1"/>
  <c r="O285" i="1"/>
  <c r="O251" i="1"/>
  <c r="P251" i="1"/>
  <c r="P247" i="1"/>
  <c r="O247" i="1"/>
  <c r="P97" i="1"/>
  <c r="P839" i="1"/>
  <c r="P398" i="1"/>
  <c r="P296" i="1"/>
  <c r="S296" i="1" s="1"/>
  <c r="E23" i="1"/>
  <c r="O423" i="1"/>
  <c r="P589" i="1"/>
  <c r="O618" i="1"/>
  <c r="P618" i="1"/>
  <c r="O456" i="1"/>
  <c r="P456" i="1"/>
  <c r="O404" i="1"/>
  <c r="O538" i="1"/>
  <c r="O372" i="1"/>
  <c r="P320" i="1"/>
  <c r="P295" i="1"/>
  <c r="S295" i="1" s="1"/>
  <c r="O295" i="1"/>
  <c r="P245" i="1"/>
  <c r="O116" i="1"/>
  <c r="P116" i="1"/>
  <c r="O825" i="1"/>
  <c r="P570" i="1"/>
  <c r="P522" i="1"/>
  <c r="P367" i="1"/>
  <c r="P422" i="1"/>
  <c r="P382" i="1"/>
  <c r="P404" i="1"/>
  <c r="P372" i="1"/>
  <c r="P637" i="1"/>
  <c r="P236" i="1"/>
  <c r="P625" i="1"/>
  <c r="P84" i="1"/>
  <c r="S22" i="1" s="1"/>
  <c r="P280" i="1"/>
  <c r="S280" i="1" s="1"/>
  <c r="P804" i="1"/>
  <c r="O807" i="1"/>
  <c r="O791" i="1"/>
  <c r="O727" i="1"/>
  <c r="F26" i="1"/>
  <c r="P718" i="1"/>
  <c r="P670" i="1"/>
  <c r="P643" i="1"/>
  <c r="P611" i="1"/>
  <c r="O641" i="1"/>
  <c r="O609" i="1"/>
  <c r="O577" i="1"/>
  <c r="E26" i="1"/>
  <c r="O561" i="1"/>
  <c r="P542" i="1"/>
  <c r="P535" i="1"/>
  <c r="P489" i="1"/>
  <c r="O489" i="1"/>
  <c r="O468" i="1"/>
  <c r="P880" i="1"/>
  <c r="P763" i="1"/>
  <c r="P758" i="1"/>
  <c r="O498" i="1"/>
  <c r="P498" i="1"/>
  <c r="P448" i="1"/>
  <c r="P384" i="1"/>
  <c r="O378" i="1"/>
  <c r="P378" i="1"/>
  <c r="O363" i="1"/>
  <c r="P363" i="1"/>
  <c r="P706" i="1"/>
  <c r="P632" i="1"/>
  <c r="P548" i="1"/>
  <c r="O434" i="1"/>
  <c r="O385" i="1"/>
  <c r="P385" i="1"/>
  <c r="O379" i="1"/>
  <c r="O361" i="1"/>
  <c r="O340" i="1"/>
  <c r="O334" i="1"/>
  <c r="P312" i="1"/>
  <c r="P281" i="1"/>
  <c r="S281" i="1" s="1"/>
  <c r="P267" i="1"/>
  <c r="R267" i="1" s="1"/>
  <c r="P241" i="1"/>
  <c r="O241" i="1"/>
  <c r="P237" i="1"/>
  <c r="P232" i="1"/>
  <c r="R232" i="1" s="1"/>
  <c r="P163" i="1"/>
  <c r="S163" i="1" s="1"/>
  <c r="O163" i="1"/>
  <c r="F25" i="1"/>
  <c r="O143" i="1"/>
  <c r="P143" i="1"/>
  <c r="O117" i="1"/>
  <c r="P111" i="1"/>
  <c r="O111" i="1"/>
  <c r="O442" i="1"/>
  <c r="J29" i="1"/>
  <c r="O367" i="1"/>
  <c r="P147" i="1"/>
  <c r="P88" i="1"/>
  <c r="O816" i="1"/>
  <c r="O800" i="1"/>
  <c r="P593" i="1"/>
  <c r="O527" i="1"/>
  <c r="O495" i="1"/>
  <c r="O457" i="1"/>
  <c r="P336" i="1"/>
  <c r="P301" i="1"/>
  <c r="O301" i="1"/>
  <c r="P257" i="1"/>
  <c r="O169" i="1"/>
  <c r="P169" i="1"/>
  <c r="P151" i="1"/>
  <c r="P122" i="1"/>
  <c r="O122" i="1"/>
  <c r="O257" i="1"/>
  <c r="P541" i="1"/>
  <c r="P290" i="1"/>
  <c r="S290" i="1" s="1"/>
  <c r="P128" i="1"/>
  <c r="P805" i="1"/>
  <c r="P634" i="1"/>
  <c r="P602" i="1"/>
  <c r="P469" i="1"/>
  <c r="O401" i="1"/>
  <c r="P341" i="1"/>
  <c r="O314" i="1"/>
  <c r="P314" i="1"/>
  <c r="P299" i="1"/>
  <c r="P289" i="1"/>
  <c r="O289" i="1"/>
  <c r="P283" i="1"/>
  <c r="P159" i="1"/>
  <c r="O382" i="1"/>
  <c r="O283" i="1"/>
  <c r="P110" i="1"/>
  <c r="P31" i="1"/>
  <c r="P653" i="1"/>
  <c r="P809" i="1"/>
  <c r="P423" i="1"/>
  <c r="P446" i="1"/>
  <c r="O469" i="1"/>
  <c r="P222" i="1"/>
  <c r="E30" i="1"/>
  <c r="L29" i="1"/>
  <c r="P171" i="1"/>
  <c r="S26" i="1" s="1"/>
  <c r="O428" i="1"/>
  <c r="O245" i="1"/>
  <c r="P142" i="1"/>
  <c r="O76" i="1"/>
  <c r="O280" i="1"/>
  <c r="O826" i="1"/>
  <c r="P659" i="1"/>
  <c r="P626" i="1"/>
  <c r="O619" i="1"/>
  <c r="P579" i="1"/>
  <c r="O804" i="1"/>
  <c r="O420" i="1"/>
  <c r="P400" i="1"/>
  <c r="P357" i="1"/>
  <c r="P582" i="1"/>
  <c r="O566" i="1"/>
  <c r="P566" i="1"/>
  <c r="P550" i="1"/>
  <c r="O534" i="1"/>
  <c r="P534" i="1"/>
  <c r="P518" i="1"/>
  <c r="P483" i="1"/>
  <c r="O419" i="1"/>
  <c r="P419" i="1"/>
  <c r="O409" i="1"/>
  <c r="P409" i="1"/>
  <c r="O634" i="1"/>
  <c r="O550" i="1"/>
  <c r="O443" i="1"/>
  <c r="O356" i="1"/>
  <c r="O350" i="1"/>
  <c r="P328" i="1"/>
  <c r="O313" i="1"/>
  <c r="P313" i="1"/>
  <c r="P273" i="1"/>
  <c r="P165" i="1"/>
  <c r="O319" i="1"/>
  <c r="O706" i="1"/>
  <c r="N29" i="1"/>
  <c r="O394" i="1"/>
  <c r="P121" i="1"/>
  <c r="P115" i="1"/>
  <c r="O330" i="1"/>
  <c r="L733" i="1"/>
  <c r="P800" i="1"/>
  <c r="P863" i="1"/>
  <c r="P826" i="1"/>
  <c r="F27" i="1"/>
  <c r="O563" i="1"/>
  <c r="P303" i="1"/>
  <c r="S303" i="1" s="1"/>
  <c r="P297" i="1"/>
  <c r="P287" i="1"/>
  <c r="P239" i="1"/>
  <c r="O885" i="1"/>
  <c r="E27" i="1"/>
  <c r="P131" i="1"/>
  <c r="H29" i="1"/>
  <c r="P788" i="1"/>
  <c r="P864" i="1"/>
  <c r="P815" i="1"/>
  <c r="P633" i="1"/>
  <c r="P601" i="1"/>
  <c r="P585" i="1"/>
  <c r="P255" i="1"/>
  <c r="P249" i="1"/>
  <c r="W29" i="1"/>
  <c r="O133" i="1"/>
  <c r="O291" i="1"/>
  <c r="P746" i="1"/>
  <c r="P819" i="1"/>
  <c r="P160" i="1"/>
  <c r="S160" i="1" s="1"/>
  <c r="E25" i="1"/>
  <c r="G733" i="1"/>
  <c r="P594" i="1"/>
  <c r="T733" i="1"/>
  <c r="F22" i="1"/>
  <c r="E24" i="1"/>
  <c r="E22" i="1"/>
  <c r="F875" i="1"/>
  <c r="P876" i="1"/>
  <c r="P216" i="1"/>
  <c r="R216" i="1" s="1"/>
  <c r="F215" i="1"/>
  <c r="O216" i="1"/>
  <c r="E215" i="1"/>
  <c r="P231" i="1"/>
  <c r="P85" i="1"/>
  <c r="F23" i="1"/>
  <c r="O85" i="1"/>
  <c r="F30" i="1"/>
  <c r="F21" i="1"/>
  <c r="P884" i="1"/>
  <c r="F883" i="1"/>
  <c r="E734" i="1"/>
  <c r="E21" i="1"/>
  <c r="D29" i="1"/>
  <c r="AC172" i="2"/>
  <c r="V226" i="2"/>
  <c r="X226" i="2"/>
  <c r="G721" i="2"/>
  <c r="V776" i="2"/>
  <c r="W780" i="2"/>
  <c r="AC832" i="2"/>
  <c r="AC840" i="2"/>
  <c r="W127" i="2"/>
  <c r="W163" i="2"/>
  <c r="V210" i="2"/>
  <c r="X674" i="2"/>
  <c r="W674" i="2"/>
  <c r="AC688" i="2"/>
  <c r="W135" i="2"/>
  <c r="AC168" i="2"/>
  <c r="AC196" i="2"/>
  <c r="Y239" i="2"/>
  <c r="X817" i="2"/>
  <c r="X821" i="2"/>
  <c r="X825" i="2"/>
  <c r="X663" i="2"/>
  <c r="W667" i="2"/>
  <c r="X671" i="2"/>
  <c r="W671" i="2"/>
  <c r="X686" i="2"/>
  <c r="AC27" i="2"/>
  <c r="AC31" i="2"/>
  <c r="AC35" i="2"/>
  <c r="AC39" i="2"/>
  <c r="AC125" i="2"/>
  <c r="X130" i="2"/>
  <c r="X166" i="2"/>
  <c r="V179" i="2"/>
  <c r="V183" i="2"/>
  <c r="AC203" i="2"/>
  <c r="X205" i="2"/>
  <c r="X207" i="2"/>
  <c r="W213" i="2"/>
  <c r="X249" i="2"/>
  <c r="AC256" i="2"/>
  <c r="V385" i="2"/>
  <c r="X385" i="2"/>
  <c r="V413" i="2"/>
  <c r="V417" i="2"/>
  <c r="V445" i="2"/>
  <c r="V449" i="2"/>
  <c r="V453" i="2"/>
  <c r="V457" i="2"/>
  <c r="V461" i="2"/>
  <c r="V465" i="2"/>
  <c r="V469" i="2"/>
  <c r="V473" i="2"/>
  <c r="V477" i="2"/>
  <c r="V481" i="2"/>
  <c r="V485" i="2"/>
  <c r="V489" i="2"/>
  <c r="V493" i="2"/>
  <c r="V561" i="2"/>
  <c r="V565" i="2"/>
  <c r="V569" i="2"/>
  <c r="V573" i="2"/>
  <c r="V577" i="2"/>
  <c r="V581" i="2"/>
  <c r="V585" i="2"/>
  <c r="V589" i="2"/>
  <c r="V593" i="2"/>
  <c r="V633" i="2"/>
  <c r="V637" i="2"/>
  <c r="X661" i="2"/>
  <c r="X689" i="2"/>
  <c r="X710" i="2"/>
  <c r="D721" i="2"/>
  <c r="AC729" i="2"/>
  <c r="AC847" i="2"/>
  <c r="X862" i="2"/>
  <c r="V152" i="2"/>
  <c r="V156" i="2"/>
  <c r="V160" i="2"/>
  <c r="W160" i="2"/>
  <c r="V164" i="2"/>
  <c r="X181" i="2"/>
  <c r="V263" i="2"/>
  <c r="AC406" i="2"/>
  <c r="AC494" i="2"/>
  <c r="AC498" i="2"/>
  <c r="AC506" i="2"/>
  <c r="X526" i="2"/>
  <c r="X647" i="2"/>
  <c r="W842" i="2"/>
  <c r="J860" i="2"/>
  <c r="X864" i="2"/>
  <c r="AC233" i="2"/>
  <c r="X263" i="2"/>
  <c r="AC291" i="2"/>
  <c r="AC502" i="2"/>
  <c r="AC510" i="2"/>
  <c r="AC517" i="2"/>
  <c r="AC521" i="2"/>
  <c r="W663" i="2"/>
  <c r="X667" i="2"/>
  <c r="M24" i="2"/>
  <c r="X89" i="2"/>
  <c r="W194" i="2"/>
  <c r="V198" i="2"/>
  <c r="W198" i="2"/>
  <c r="X202" i="2"/>
  <c r="V216" i="2"/>
  <c r="V220" i="2"/>
  <c r="V224" i="2"/>
  <c r="W231" i="2"/>
  <c r="W293" i="2"/>
  <c r="W404" i="2"/>
  <c r="W500" i="2"/>
  <c r="W504" i="2"/>
  <c r="W508" i="2"/>
  <c r="X676" i="2"/>
  <c r="AC712" i="2"/>
  <c r="X717" i="2"/>
  <c r="W751" i="2"/>
  <c r="V767" i="2"/>
  <c r="V803" i="2"/>
  <c r="V811" i="2"/>
  <c r="W855" i="2"/>
  <c r="X26" i="2"/>
  <c r="X34" i="2"/>
  <c r="X30" i="2"/>
  <c r="X38" i="2"/>
  <c r="X42" i="2"/>
  <c r="AC43" i="2"/>
  <c r="AC47" i="2"/>
  <c r="AC51" i="2"/>
  <c r="AC55" i="2"/>
  <c r="AC59" i="2"/>
  <c r="AC63" i="2"/>
  <c r="AC67" i="2"/>
  <c r="AC71" i="2"/>
  <c r="W131" i="2"/>
  <c r="W147" i="2"/>
  <c r="V151" i="2"/>
  <c r="W151" i="2"/>
  <c r="AC171" i="2"/>
  <c r="AC178" i="2"/>
  <c r="V186" i="2"/>
  <c r="AC209" i="2"/>
  <c r="W212" i="2"/>
  <c r="X212" i="2"/>
  <c r="W228" i="2"/>
  <c r="X228" i="2"/>
  <c r="V235" i="2"/>
  <c r="X237" i="2"/>
  <c r="D239" i="2"/>
  <c r="W253" i="2"/>
  <c r="V258" i="2"/>
  <c r="X258" i="2"/>
  <c r="X259" i="2"/>
  <c r="V262" i="2"/>
  <c r="X262" i="2"/>
  <c r="V266" i="2"/>
  <c r="X266" i="2"/>
  <c r="W269" i="2"/>
  <c r="AC274" i="2"/>
  <c r="W276" i="2"/>
  <c r="AC278" i="2"/>
  <c r="W280" i="2"/>
  <c r="X283" i="2"/>
  <c r="V285" i="2"/>
  <c r="X287" i="2"/>
  <c r="W387" i="2"/>
  <c r="X390" i="2"/>
  <c r="V392" i="2"/>
  <c r="X394" i="2"/>
  <c r="V396" i="2"/>
  <c r="X398" i="2"/>
  <c r="V400" i="2"/>
  <c r="X402" i="2"/>
  <c r="W419" i="2"/>
  <c r="AC421" i="2"/>
  <c r="AC425" i="2"/>
  <c r="AC429" i="2"/>
  <c r="AC433" i="2"/>
  <c r="AC437" i="2"/>
  <c r="V564" i="2"/>
  <c r="V568" i="2"/>
  <c r="V572" i="2"/>
  <c r="V576" i="2"/>
  <c r="V580" i="2"/>
  <c r="V584" i="2"/>
  <c r="V588" i="2"/>
  <c r="V592" i="2"/>
  <c r="AC597" i="2"/>
  <c r="AC601" i="2"/>
  <c r="AC605" i="2"/>
  <c r="AC609" i="2"/>
  <c r="AC613" i="2"/>
  <c r="AC617" i="2"/>
  <c r="AC621" i="2"/>
  <c r="AC625" i="2"/>
  <c r="AC629" i="2"/>
  <c r="V644" i="2"/>
  <c r="V656" i="2"/>
  <c r="AC657" i="2"/>
  <c r="W659" i="2"/>
  <c r="W664" i="2"/>
  <c r="W668" i="2"/>
  <c r="W672" i="2"/>
  <c r="X678" i="2"/>
  <c r="AC679" i="2"/>
  <c r="AC685" i="2"/>
  <c r="W501" i="2"/>
  <c r="W509" i="2"/>
  <c r="W528" i="2"/>
  <c r="E721" i="2"/>
  <c r="W724" i="2"/>
  <c r="V727" i="2"/>
  <c r="X729" i="2"/>
  <c r="W744" i="2"/>
  <c r="AC745" i="2"/>
  <c r="X754" i="2"/>
  <c r="V756" i="2"/>
  <c r="V760" i="2"/>
  <c r="W763" i="2"/>
  <c r="V772" i="2"/>
  <c r="N860" i="2"/>
  <c r="X46" i="2"/>
  <c r="X50" i="2"/>
  <c r="X54" i="2"/>
  <c r="X58" i="2"/>
  <c r="X62" i="2"/>
  <c r="X66" i="2"/>
  <c r="X70" i="2"/>
  <c r="X75" i="2"/>
  <c r="W136" i="2"/>
  <c r="AC138" i="2"/>
  <c r="W140" i="2"/>
  <c r="AC142" i="2"/>
  <c r="W144" i="2"/>
  <c r="AC150" i="2"/>
  <c r="V161" i="2"/>
  <c r="W161" i="2"/>
  <c r="AC173" i="2"/>
  <c r="V175" i="2"/>
  <c r="AC185" i="2"/>
  <c r="V189" i="2"/>
  <c r="W189" i="2"/>
  <c r="W196" i="2"/>
  <c r="W201" i="2"/>
  <c r="AC208" i="2"/>
  <c r="X211" i="2"/>
  <c r="AC211" i="2"/>
  <c r="X213" i="2"/>
  <c r="X214" i="2"/>
  <c r="V225" i="2"/>
  <c r="AC234" i="2"/>
  <c r="X254" i="2"/>
  <c r="AC257" i="2"/>
  <c r="AC261" i="2"/>
  <c r="AC265" i="2"/>
  <c r="X270" i="2"/>
  <c r="V275" i="2"/>
  <c r="V279" i="2"/>
  <c r="AC284" i="2"/>
  <c r="W286" i="2"/>
  <c r="AC299" i="2"/>
  <c r="AA298" i="2"/>
  <c r="AC303" i="2"/>
  <c r="AC307" i="2"/>
  <c r="AC311" i="2"/>
  <c r="AC315" i="2"/>
  <c r="AC319" i="2"/>
  <c r="AC323" i="2"/>
  <c r="AC327" i="2"/>
  <c r="AC331" i="2"/>
  <c r="AC335" i="2"/>
  <c r="X388" i="2"/>
  <c r="AC391" i="2"/>
  <c r="W393" i="2"/>
  <c r="W394" i="2"/>
  <c r="W397" i="2"/>
  <c r="AC399" i="2"/>
  <c r="W401" i="2"/>
  <c r="W402" i="2"/>
  <c r="V426" i="2"/>
  <c r="X426" i="2"/>
  <c r="V430" i="2"/>
  <c r="X430" i="2"/>
  <c r="V434" i="2"/>
  <c r="X434" i="2"/>
  <c r="V438" i="2"/>
  <c r="X438" i="2"/>
  <c r="AC76" i="2"/>
  <c r="W80" i="2"/>
  <c r="W84" i="2"/>
  <c r="W88" i="2"/>
  <c r="AC90" i="2"/>
  <c r="X124" i="2"/>
  <c r="V126" i="2"/>
  <c r="V134" i="2"/>
  <c r="AC151" i="2"/>
  <c r="W153" i="2"/>
  <c r="AC155" i="2"/>
  <c r="W157" i="2"/>
  <c r="AC159" i="2"/>
  <c r="V162" i="2"/>
  <c r="V169" i="2"/>
  <c r="X171" i="2"/>
  <c r="AC182" i="2"/>
  <c r="V192" i="2"/>
  <c r="AC194" i="2"/>
  <c r="W197" i="2"/>
  <c r="X204" i="2"/>
  <c r="AC206" i="2"/>
  <c r="W217" i="2"/>
  <c r="W221" i="2"/>
  <c r="V234" i="2"/>
  <c r="W234" i="2"/>
  <c r="X247" i="2"/>
  <c r="S239" i="2"/>
  <c r="W288" i="2"/>
  <c r="AC340" i="2"/>
  <c r="AC344" i="2"/>
  <c r="AC348" i="2"/>
  <c r="AC352" i="2"/>
  <c r="AC356" i="2"/>
  <c r="AC360" i="2"/>
  <c r="AC364" i="2"/>
  <c r="AC368" i="2"/>
  <c r="AC372" i="2"/>
  <c r="AC376" i="2"/>
  <c r="AC380" i="2"/>
  <c r="AC384" i="2"/>
  <c r="X389" i="2"/>
  <c r="V395" i="2"/>
  <c r="W395" i="2"/>
  <c r="V403" i="2"/>
  <c r="X405" i="2"/>
  <c r="V407" i="2"/>
  <c r="X409" i="2"/>
  <c r="AC412" i="2"/>
  <c r="W414" i="2"/>
  <c r="AC416" i="2"/>
  <c r="W418" i="2"/>
  <c r="AC444" i="2"/>
  <c r="AC448" i="2"/>
  <c r="AC452" i="2"/>
  <c r="AC456" i="2"/>
  <c r="AC460" i="2"/>
  <c r="AC464" i="2"/>
  <c r="AC468" i="2"/>
  <c r="AC472" i="2"/>
  <c r="AC476" i="2"/>
  <c r="AC480" i="2"/>
  <c r="AC484" i="2"/>
  <c r="AC488" i="2"/>
  <c r="AC492" i="2"/>
  <c r="V495" i="2"/>
  <c r="X497" i="2"/>
  <c r="V499" i="2"/>
  <c r="V503" i="2"/>
  <c r="X505" i="2"/>
  <c r="V507" i="2"/>
  <c r="V511" i="2"/>
  <c r="AC513" i="2"/>
  <c r="X516" i="2"/>
  <c r="V518" i="2"/>
  <c r="X520" i="2"/>
  <c r="V522" i="2"/>
  <c r="X524" i="2"/>
  <c r="X692" i="2"/>
  <c r="X700" i="2"/>
  <c r="W778" i="2"/>
  <c r="V786" i="2"/>
  <c r="X786" i="2"/>
  <c r="V790" i="2"/>
  <c r="X790" i="2"/>
  <c r="V794" i="2"/>
  <c r="X794" i="2"/>
  <c r="V798" i="2"/>
  <c r="X800" i="2"/>
  <c r="X816" i="2"/>
  <c r="X820" i="2"/>
  <c r="X824" i="2"/>
  <c r="X828" i="2"/>
  <c r="AC831" i="2"/>
  <c r="X836" i="2"/>
  <c r="X847" i="2"/>
  <c r="AC850" i="2"/>
  <c r="X851" i="2"/>
  <c r="V857" i="2"/>
  <c r="Q860" i="2"/>
  <c r="X865" i="2"/>
  <c r="W865" i="2"/>
  <c r="V562" i="2"/>
  <c r="V566" i="2"/>
  <c r="V570" i="2"/>
  <c r="V574" i="2"/>
  <c r="V578" i="2"/>
  <c r="V582" i="2"/>
  <c r="V586" i="2"/>
  <c r="V590" i="2"/>
  <c r="V594" i="2"/>
  <c r="X596" i="2"/>
  <c r="V598" i="2"/>
  <c r="X600" i="2"/>
  <c r="V602" i="2"/>
  <c r="X604" i="2"/>
  <c r="V606" i="2"/>
  <c r="X608" i="2"/>
  <c r="V610" i="2"/>
  <c r="X612" i="2"/>
  <c r="V614" i="2"/>
  <c r="X616" i="2"/>
  <c r="V618" i="2"/>
  <c r="X620" i="2"/>
  <c r="V622" i="2"/>
  <c r="X624" i="2"/>
  <c r="V626" i="2"/>
  <c r="X628" i="2"/>
  <c r="X640" i="2"/>
  <c r="AC643" i="2"/>
  <c r="W645" i="2"/>
  <c r="AC655" i="2"/>
  <c r="X660" i="2"/>
  <c r="W662" i="2"/>
  <c r="W666" i="2"/>
  <c r="W670" i="2"/>
  <c r="W682" i="2"/>
  <c r="X682" i="2"/>
  <c r="AC683" i="2"/>
  <c r="W698" i="2"/>
  <c r="AC698" i="2"/>
  <c r="V701" i="2"/>
  <c r="X701" i="2"/>
  <c r="X702" i="2"/>
  <c r="W708" i="2"/>
  <c r="X714" i="2"/>
  <c r="X719" i="2"/>
  <c r="AC730" i="2"/>
  <c r="X735" i="2"/>
  <c r="X739" i="2"/>
  <c r="W765" i="2"/>
  <c r="AC766" i="2"/>
  <c r="W768" i="2"/>
  <c r="W783" i="2"/>
  <c r="W799" i="2"/>
  <c r="X806" i="2"/>
  <c r="X818" i="2"/>
  <c r="X822" i="2"/>
  <c r="AC837" i="2"/>
  <c r="X842" i="2"/>
  <c r="W843" i="2"/>
  <c r="X843" i="2"/>
  <c r="V851" i="2"/>
  <c r="Z860" i="2"/>
  <c r="I860" i="2"/>
  <c r="X863" i="2"/>
  <c r="W863" i="2"/>
  <c r="W529" i="2"/>
  <c r="AC531" i="2"/>
  <c r="W533" i="2"/>
  <c r="AC536" i="2"/>
  <c r="W538" i="2"/>
  <c r="AC540" i="2"/>
  <c r="W542" i="2"/>
  <c r="AC544" i="2"/>
  <c r="W546" i="2"/>
  <c r="AC548" i="2"/>
  <c r="W550" i="2"/>
  <c r="AC552" i="2"/>
  <c r="W554" i="2"/>
  <c r="AC556" i="2"/>
  <c r="W558" i="2"/>
  <c r="AC560" i="2"/>
  <c r="V563" i="2"/>
  <c r="V567" i="2"/>
  <c r="V571" i="2"/>
  <c r="V575" i="2"/>
  <c r="V579" i="2"/>
  <c r="V583" i="2"/>
  <c r="V587" i="2"/>
  <c r="V591" i="2"/>
  <c r="W638" i="2"/>
  <c r="W646" i="2"/>
  <c r="W650" i="2"/>
  <c r="X653" i="2"/>
  <c r="X665" i="2"/>
  <c r="W665" i="2"/>
  <c r="X669" i="2"/>
  <c r="W669" i="2"/>
  <c r="X673" i="2"/>
  <c r="W673" i="2"/>
  <c r="X675" i="2"/>
  <c r="W675" i="2"/>
  <c r="V683" i="2"/>
  <c r="W683" i="2"/>
  <c r="AC693" i="2"/>
  <c r="W696" i="2"/>
  <c r="X696" i="2"/>
  <c r="AC699" i="2"/>
  <c r="W705" i="2"/>
  <c r="X705" i="2"/>
  <c r="W709" i="2"/>
  <c r="X709" i="2"/>
  <c r="AC715" i="2"/>
  <c r="K721" i="2"/>
  <c r="S721" i="2"/>
  <c r="W728" i="2"/>
  <c r="V742" i="2"/>
  <c r="X742" i="2"/>
  <c r="W757" i="2"/>
  <c r="AC759" i="2"/>
  <c r="W761" i="2"/>
  <c r="V762" i="2"/>
  <c r="X764" i="2"/>
  <c r="AC771" i="2"/>
  <c r="W773" i="2"/>
  <c r="AC775" i="2"/>
  <c r="W777" i="2"/>
  <c r="W781" i="2"/>
  <c r="W782" i="2"/>
  <c r="X807" i="2"/>
  <c r="V813" i="2"/>
  <c r="X819" i="2"/>
  <c r="X823" i="2"/>
  <c r="X827" i="2"/>
  <c r="X830" i="2"/>
  <c r="X833" i="2"/>
  <c r="X835" i="2"/>
  <c r="X839" i="2"/>
  <c r="V841" i="2"/>
  <c r="W844" i="2"/>
  <c r="X848" i="2"/>
  <c r="AC849" i="2"/>
  <c r="W854" i="2"/>
  <c r="AA860" i="2"/>
  <c r="D860" i="2"/>
  <c r="AA24" i="2"/>
  <c r="V98" i="2"/>
  <c r="W99" i="2"/>
  <c r="W103" i="2"/>
  <c r="V106" i="2"/>
  <c r="W111" i="2"/>
  <c r="V114" i="2"/>
  <c r="W115" i="2"/>
  <c r="W119" i="2"/>
  <c r="V122" i="2"/>
  <c r="W123" i="2"/>
  <c r="W139" i="2"/>
  <c r="X140" i="2"/>
  <c r="AC141" i="2"/>
  <c r="W143" i="2"/>
  <c r="V168" i="2"/>
  <c r="X25" i="2"/>
  <c r="X29" i="2"/>
  <c r="V31" i="2"/>
  <c r="X33" i="2"/>
  <c r="V35" i="2"/>
  <c r="X37" i="2"/>
  <c r="V39" i="2"/>
  <c r="X41" i="2"/>
  <c r="V43" i="2"/>
  <c r="X45" i="2"/>
  <c r="X49" i="2"/>
  <c r="V55" i="2"/>
  <c r="X57" i="2"/>
  <c r="X61" i="2"/>
  <c r="T24" i="2"/>
  <c r="V150" i="2"/>
  <c r="W152" i="2"/>
  <c r="AC154" i="2"/>
  <c r="W156" i="2"/>
  <c r="AC158" i="2"/>
  <c r="W199" i="2"/>
  <c r="X210" i="2"/>
  <c r="J239" i="2"/>
  <c r="N239" i="2"/>
  <c r="Z239" i="2"/>
  <c r="G298" i="2"/>
  <c r="H271" i="2"/>
  <c r="Z24" i="2"/>
  <c r="V78" i="2"/>
  <c r="W79" i="2"/>
  <c r="X80" i="2"/>
  <c r="V82" i="2"/>
  <c r="W83" i="2"/>
  <c r="X84" i="2"/>
  <c r="V86" i="2"/>
  <c r="W87" i="2"/>
  <c r="X88" i="2"/>
  <c r="AC89" i="2"/>
  <c r="V90" i="2"/>
  <c r="W91" i="2"/>
  <c r="V94" i="2"/>
  <c r="W95" i="2"/>
  <c r="V102" i="2"/>
  <c r="W107" i="2"/>
  <c r="V110" i="2"/>
  <c r="V118" i="2"/>
  <c r="AC124" i="2"/>
  <c r="V125" i="2"/>
  <c r="W129" i="2"/>
  <c r="AC137" i="2"/>
  <c r="V138" i="2"/>
  <c r="V142" i="2"/>
  <c r="AC166" i="2"/>
  <c r="W200" i="2"/>
  <c r="T271" i="2"/>
  <c r="H24" i="2"/>
  <c r="V27" i="2"/>
  <c r="V47" i="2"/>
  <c r="V51" i="2"/>
  <c r="X53" i="2"/>
  <c r="V59" i="2"/>
  <c r="V63" i="2"/>
  <c r="X65" i="2"/>
  <c r="V67" i="2"/>
  <c r="X69" i="2"/>
  <c r="V71" i="2"/>
  <c r="X74" i="2"/>
  <c r="L24" i="2"/>
  <c r="L23" i="2" s="1"/>
  <c r="L22" i="2" s="1"/>
  <c r="X76" i="2"/>
  <c r="P24" i="2"/>
  <c r="W128" i="2"/>
  <c r="AC132" i="2"/>
  <c r="V133" i="2"/>
  <c r="W134" i="2"/>
  <c r="AC130" i="2"/>
  <c r="V131" i="2"/>
  <c r="W145" i="2"/>
  <c r="X146" i="2"/>
  <c r="M271" i="2"/>
  <c r="Q271" i="2"/>
  <c r="AC339" i="2"/>
  <c r="AC343" i="2"/>
  <c r="AC347" i="2"/>
  <c r="AC351" i="2"/>
  <c r="AC355" i="2"/>
  <c r="V172" i="2"/>
  <c r="V173" i="2"/>
  <c r="W179" i="2"/>
  <c r="AC181" i="2"/>
  <c r="V182" i="2"/>
  <c r="W195" i="2"/>
  <c r="V200" i="2"/>
  <c r="AC200" i="2"/>
  <c r="V201" i="2"/>
  <c r="X203" i="2"/>
  <c r="X217" i="2"/>
  <c r="K239" i="2"/>
  <c r="W245" i="2"/>
  <c r="X246" i="2"/>
  <c r="X252" i="2"/>
  <c r="V291" i="2"/>
  <c r="W27" i="2"/>
  <c r="V30" i="2"/>
  <c r="V42" i="2"/>
  <c r="W43" i="2"/>
  <c r="V50" i="2"/>
  <c r="W51" i="2"/>
  <c r="V54" i="2"/>
  <c r="W59" i="2"/>
  <c r="V66" i="2"/>
  <c r="W67" i="2"/>
  <c r="W71" i="2"/>
  <c r="V75" i="2"/>
  <c r="N24" i="2"/>
  <c r="X79" i="2"/>
  <c r="V81" i="2"/>
  <c r="X83" i="2"/>
  <c r="AC84" i="2"/>
  <c r="V85" i="2"/>
  <c r="AC88" i="2"/>
  <c r="V97" i="2"/>
  <c r="V105" i="2"/>
  <c r="V124" i="2"/>
  <c r="AC127" i="2"/>
  <c r="V128" i="2"/>
  <c r="V130" i="2"/>
  <c r="AC136" i="2"/>
  <c r="X139" i="2"/>
  <c r="AC153" i="2"/>
  <c r="V154" i="2"/>
  <c r="W155" i="2"/>
  <c r="X156" i="2"/>
  <c r="AC157" i="2"/>
  <c r="V158" i="2"/>
  <c r="W159" i="2"/>
  <c r="X162" i="2"/>
  <c r="V166" i="2"/>
  <c r="X169" i="2"/>
  <c r="AC170" i="2"/>
  <c r="V171" i="2"/>
  <c r="W172" i="2"/>
  <c r="X175" i="2"/>
  <c r="V177" i="2"/>
  <c r="X179" i="2"/>
  <c r="AC180" i="2"/>
  <c r="V181" i="2"/>
  <c r="X183" i="2"/>
  <c r="AC184" i="2"/>
  <c r="V185" i="2"/>
  <c r="AC188" i="2"/>
  <c r="X189" i="2"/>
  <c r="X190" i="2"/>
  <c r="X191" i="2"/>
  <c r="W192" i="2"/>
  <c r="X193" i="2"/>
  <c r="V194" i="2"/>
  <c r="AC195" i="2"/>
  <c r="AC229" i="2"/>
  <c r="W230" i="2"/>
  <c r="F229" i="2"/>
  <c r="F24" i="2" s="1"/>
  <c r="F23" i="2" s="1"/>
  <c r="F22" i="2" s="1"/>
  <c r="AC232" i="2"/>
  <c r="V233" i="2"/>
  <c r="AC237" i="2"/>
  <c r="AC241" i="2"/>
  <c r="V242" i="2"/>
  <c r="X250" i="2"/>
  <c r="X257" i="2"/>
  <c r="X260" i="2"/>
  <c r="X261" i="2"/>
  <c r="AC264" i="2"/>
  <c r="W266" i="2"/>
  <c r="I271" i="2"/>
  <c r="W273" i="2"/>
  <c r="V282" i="2"/>
  <c r="W283" i="2"/>
  <c r="X284" i="2"/>
  <c r="AC285" i="2"/>
  <c r="V286" i="2"/>
  <c r="W287" i="2"/>
  <c r="W410" i="2"/>
  <c r="W169" i="2"/>
  <c r="W183" i="2"/>
  <c r="V196" i="2"/>
  <c r="X197" i="2"/>
  <c r="V199" i="2"/>
  <c r="AC199" i="2"/>
  <c r="AC201" i="2"/>
  <c r="V202" i="2"/>
  <c r="V204" i="2"/>
  <c r="W204" i="2"/>
  <c r="V205" i="2"/>
  <c r="W208" i="2"/>
  <c r="X209" i="2"/>
  <c r="W210" i="2"/>
  <c r="V211" i="2"/>
  <c r="AC214" i="2"/>
  <c r="V215" i="2"/>
  <c r="W216" i="2"/>
  <c r="AC218" i="2"/>
  <c r="E239" i="2"/>
  <c r="X253" i="2"/>
  <c r="AC290" i="2"/>
  <c r="W292" i="2"/>
  <c r="Z271" i="2"/>
  <c r="U24" i="2"/>
  <c r="U23" i="2" s="1"/>
  <c r="U22" i="2" s="1"/>
  <c r="V26" i="2"/>
  <c r="W31" i="2"/>
  <c r="V34" i="2"/>
  <c r="W35" i="2"/>
  <c r="V38" i="2"/>
  <c r="W39" i="2"/>
  <c r="V46" i="2"/>
  <c r="W47" i="2"/>
  <c r="W55" i="2"/>
  <c r="V58" i="2"/>
  <c r="V62" i="2"/>
  <c r="W63" i="2"/>
  <c r="V70" i="2"/>
  <c r="J24" i="2"/>
  <c r="AC80" i="2"/>
  <c r="X87" i="2"/>
  <c r="V89" i="2"/>
  <c r="W90" i="2"/>
  <c r="V113" i="2"/>
  <c r="V121" i="2"/>
  <c r="W125" i="2"/>
  <c r="V129" i="2"/>
  <c r="V132" i="2"/>
  <c r="X134" i="2"/>
  <c r="V137" i="2"/>
  <c r="AC140" i="2"/>
  <c r="V141" i="2"/>
  <c r="AC146" i="2"/>
  <c r="V147" i="2"/>
  <c r="AC148" i="2"/>
  <c r="V149" i="2"/>
  <c r="W150" i="2"/>
  <c r="W26" i="2"/>
  <c r="Q24" i="2"/>
  <c r="AC28" i="2"/>
  <c r="W30" i="2"/>
  <c r="AC32" i="2"/>
  <c r="W34" i="2"/>
  <c r="AC36" i="2"/>
  <c r="W38" i="2"/>
  <c r="AC40" i="2"/>
  <c r="W42" i="2"/>
  <c r="AC44" i="2"/>
  <c r="W46" i="2"/>
  <c r="AC48" i="2"/>
  <c r="W50" i="2"/>
  <c r="AC52" i="2"/>
  <c r="W54" i="2"/>
  <c r="AC56" i="2"/>
  <c r="W58" i="2"/>
  <c r="AC60" i="2"/>
  <c r="W62" i="2"/>
  <c r="AC64" i="2"/>
  <c r="W66" i="2"/>
  <c r="AC68" i="2"/>
  <c r="W70" i="2"/>
  <c r="AC72" i="2"/>
  <c r="W75" i="2"/>
  <c r="V76" i="2"/>
  <c r="AC79" i="2"/>
  <c r="V80" i="2"/>
  <c r="AC83" i="2"/>
  <c r="V84" i="2"/>
  <c r="AC87" i="2"/>
  <c r="V88" i="2"/>
  <c r="W89" i="2"/>
  <c r="X90" i="2"/>
  <c r="V92" i="2"/>
  <c r="V96" i="2"/>
  <c r="V100" i="2"/>
  <c r="V104" i="2"/>
  <c r="V108" i="2"/>
  <c r="V112" i="2"/>
  <c r="V116" i="2"/>
  <c r="V120" i="2"/>
  <c r="W124" i="2"/>
  <c r="AC126" i="2"/>
  <c r="AC134" i="2"/>
  <c r="V135" i="2"/>
  <c r="AC135" i="2"/>
  <c r="V136" i="2"/>
  <c r="W137" i="2"/>
  <c r="AC139" i="2"/>
  <c r="V140" i="2"/>
  <c r="W141" i="2"/>
  <c r="AC143" i="2"/>
  <c r="V144" i="2"/>
  <c r="V145" i="2"/>
  <c r="V146" i="2"/>
  <c r="V148" i="2"/>
  <c r="X150" i="2"/>
  <c r="AC152" i="2"/>
  <c r="V153" i="2"/>
  <c r="X155" i="2"/>
  <c r="AC156" i="2"/>
  <c r="V157" i="2"/>
  <c r="AC162" i="2"/>
  <c r="V163" i="2"/>
  <c r="AC164" i="2"/>
  <c r="V165" i="2"/>
  <c r="W166" i="2"/>
  <c r="X168" i="2"/>
  <c r="AC169" i="2"/>
  <c r="V170" i="2"/>
  <c r="X172" i="2"/>
  <c r="X174" i="2"/>
  <c r="AC175" i="2"/>
  <c r="X178" i="2"/>
  <c r="AC179" i="2"/>
  <c r="V180" i="2"/>
  <c r="W181" i="2"/>
  <c r="AC183" i="2"/>
  <c r="V184" i="2"/>
  <c r="W185" i="2"/>
  <c r="AC187" i="2"/>
  <c r="V188" i="2"/>
  <c r="AC190" i="2"/>
  <c r="X192" i="2"/>
  <c r="AC193" i="2"/>
  <c r="X199" i="2"/>
  <c r="X200" i="2"/>
  <c r="X201" i="2"/>
  <c r="W203" i="2"/>
  <c r="V206" i="2"/>
  <c r="V208" i="2"/>
  <c r="V209" i="2"/>
  <c r="W209" i="2"/>
  <c r="V212" i="2"/>
  <c r="AC212" i="2"/>
  <c r="AC213" i="2"/>
  <c r="W214" i="2"/>
  <c r="V217" i="2"/>
  <c r="V221" i="2"/>
  <c r="W225" i="2"/>
  <c r="V228" i="2"/>
  <c r="G239" i="2"/>
  <c r="I239" i="2"/>
  <c r="M239" i="2"/>
  <c r="Q239" i="2"/>
  <c r="AC240" i="2"/>
  <c r="X255" i="2"/>
  <c r="W270" i="2"/>
  <c r="W272" i="2"/>
  <c r="AC275" i="2"/>
  <c r="W277" i="2"/>
  <c r="AC279" i="2"/>
  <c r="V280" i="2"/>
  <c r="W289" i="2"/>
  <c r="AC296" i="2"/>
  <c r="AC300" i="2"/>
  <c r="AC304" i="2"/>
  <c r="AC308" i="2"/>
  <c r="AC312" i="2"/>
  <c r="AC316" i="2"/>
  <c r="AC320" i="2"/>
  <c r="AC324" i="2"/>
  <c r="AC328" i="2"/>
  <c r="AC332" i="2"/>
  <c r="AC336" i="2"/>
  <c r="AC420" i="2"/>
  <c r="V421" i="2"/>
  <c r="W422" i="2"/>
  <c r="AC424" i="2"/>
  <c r="V425" i="2"/>
  <c r="AC428" i="2"/>
  <c r="V429" i="2"/>
  <c r="AC432" i="2"/>
  <c r="V433" i="2"/>
  <c r="AC436" i="2"/>
  <c r="V437" i="2"/>
  <c r="AC440" i="2"/>
  <c r="V441" i="2"/>
  <c r="AC441" i="2"/>
  <c r="V442" i="2"/>
  <c r="X442" i="2"/>
  <c r="AC445" i="2"/>
  <c r="V446" i="2"/>
  <c r="X446" i="2"/>
  <c r="AC449" i="2"/>
  <c r="V450" i="2"/>
  <c r="X450" i="2"/>
  <c r="AC453" i="2"/>
  <c r="V454" i="2"/>
  <c r="X454" i="2"/>
  <c r="AC457" i="2"/>
  <c r="V458" i="2"/>
  <c r="X458" i="2"/>
  <c r="AC461" i="2"/>
  <c r="V462" i="2"/>
  <c r="X462" i="2"/>
  <c r="AC465" i="2"/>
  <c r="V466" i="2"/>
  <c r="X466" i="2"/>
  <c r="AC469" i="2"/>
  <c r="V470" i="2"/>
  <c r="X470" i="2"/>
  <c r="AC473" i="2"/>
  <c r="V474" i="2"/>
  <c r="X474" i="2"/>
  <c r="AC477" i="2"/>
  <c r="V478" i="2"/>
  <c r="X478" i="2"/>
  <c r="AC481" i="2"/>
  <c r="V482" i="2"/>
  <c r="X482" i="2"/>
  <c r="AC485" i="2"/>
  <c r="V486" i="2"/>
  <c r="X486" i="2"/>
  <c r="AC489" i="2"/>
  <c r="V490" i="2"/>
  <c r="X490" i="2"/>
  <c r="AC493" i="2"/>
  <c r="V494" i="2"/>
  <c r="X494" i="2"/>
  <c r="V498" i="2"/>
  <c r="W499" i="2"/>
  <c r="X500" i="2"/>
  <c r="W690" i="2"/>
  <c r="V219" i="2"/>
  <c r="W220" i="2"/>
  <c r="X221" i="2"/>
  <c r="AC222" i="2"/>
  <c r="V223" i="2"/>
  <c r="X225" i="2"/>
  <c r="AC225" i="2"/>
  <c r="W226" i="2"/>
  <c r="AC231" i="2"/>
  <c r="V232" i="2"/>
  <c r="W233" i="2"/>
  <c r="AC236" i="2"/>
  <c r="V237" i="2"/>
  <c r="O24" i="2"/>
  <c r="O23" i="2" s="1"/>
  <c r="O22" i="2" s="1"/>
  <c r="S24" i="2"/>
  <c r="X244" i="2"/>
  <c r="X245" i="2"/>
  <c r="AC248" i="2"/>
  <c r="AC249" i="2"/>
  <c r="V250" i="2"/>
  <c r="X251" i="2"/>
  <c r="AC252" i="2"/>
  <c r="AC253" i="2"/>
  <c r="V254" i="2"/>
  <c r="V255" i="2"/>
  <c r="W258" i="2"/>
  <c r="W262" i="2"/>
  <c r="X268" i="2"/>
  <c r="X269" i="2"/>
  <c r="V273" i="2"/>
  <c r="V274" i="2"/>
  <c r="W275" i="2"/>
  <c r="X276" i="2"/>
  <c r="AC277" i="2"/>
  <c r="V278" i="2"/>
  <c r="W279" i="2"/>
  <c r="W281" i="2"/>
  <c r="AC283" i="2"/>
  <c r="W285" i="2"/>
  <c r="AC287" i="2"/>
  <c r="V288" i="2"/>
  <c r="AC288" i="2"/>
  <c r="V289" i="2"/>
  <c r="V290" i="2"/>
  <c r="W291" i="2"/>
  <c r="X292" i="2"/>
  <c r="AC293" i="2"/>
  <c r="AA271" i="2"/>
  <c r="AC302" i="2"/>
  <c r="AC306" i="2"/>
  <c r="AC310" i="2"/>
  <c r="AC314" i="2"/>
  <c r="AC318" i="2"/>
  <c r="AC322" i="2"/>
  <c r="AC326" i="2"/>
  <c r="AC330" i="2"/>
  <c r="AC334" i="2"/>
  <c r="AC338" i="2"/>
  <c r="AC342" i="2"/>
  <c r="AC346" i="2"/>
  <c r="AC350" i="2"/>
  <c r="AC354" i="2"/>
  <c r="AC358" i="2"/>
  <c r="AC362" i="2"/>
  <c r="AC366" i="2"/>
  <c r="AC370" i="2"/>
  <c r="AC374" i="2"/>
  <c r="AC378" i="2"/>
  <c r="V383" i="2"/>
  <c r="W386" i="2"/>
  <c r="X386" i="2"/>
  <c r="AC388" i="2"/>
  <c r="AC389" i="2"/>
  <c r="AC390" i="2"/>
  <c r="V391" i="2"/>
  <c r="X393" i="2"/>
  <c r="K298" i="2"/>
  <c r="W396" i="2"/>
  <c r="X397" i="2"/>
  <c r="AC398" i="2"/>
  <c r="V399" i="2"/>
  <c r="W400" i="2"/>
  <c r="X401" i="2"/>
  <c r="W403" i="2"/>
  <c r="AC405" i="2"/>
  <c r="W407" i="2"/>
  <c r="AC409" i="2"/>
  <c r="V410" i="2"/>
  <c r="V412" i="2"/>
  <c r="W413" i="2"/>
  <c r="AC415" i="2"/>
  <c r="V416" i="2"/>
  <c r="W417" i="2"/>
  <c r="X418" i="2"/>
  <c r="W654" i="2"/>
  <c r="X185" i="2"/>
  <c r="AC186" i="2"/>
  <c r="V187" i="2"/>
  <c r="X198" i="2"/>
  <c r="AC198" i="2"/>
  <c r="W202" i="2"/>
  <c r="V203" i="2"/>
  <c r="AC205" i="2"/>
  <c r="W207" i="2"/>
  <c r="X208" i="2"/>
  <c r="AC217" i="2"/>
  <c r="V218" i="2"/>
  <c r="AC221" i="2"/>
  <c r="V222" i="2"/>
  <c r="X229" i="2"/>
  <c r="AC230" i="2"/>
  <c r="V231" i="2"/>
  <c r="X233" i="2"/>
  <c r="V236" i="2"/>
  <c r="W237" i="2"/>
  <c r="AB239" i="2"/>
  <c r="X241" i="2"/>
  <c r="X243" i="2"/>
  <c r="AC244" i="2"/>
  <c r="AC245" i="2"/>
  <c r="V246" i="2"/>
  <c r="V247" i="2"/>
  <c r="W250" i="2"/>
  <c r="W254" i="2"/>
  <c r="W261" i="2"/>
  <c r="X265" i="2"/>
  <c r="X267" i="2"/>
  <c r="AC269" i="2"/>
  <c r="V270" i="2"/>
  <c r="S271" i="2"/>
  <c r="X275" i="2"/>
  <c r="AC276" i="2"/>
  <c r="V277" i="2"/>
  <c r="W278" i="2"/>
  <c r="X279" i="2"/>
  <c r="AC282" i="2"/>
  <c r="V283" i="2"/>
  <c r="W284" i="2"/>
  <c r="AC286" i="2"/>
  <c r="V287" i="2"/>
  <c r="X291" i="2"/>
  <c r="AC292" i="2"/>
  <c r="V293" i="2"/>
  <c r="V294" i="2"/>
  <c r="X296" i="2"/>
  <c r="AC301" i="2"/>
  <c r="AC305" i="2"/>
  <c r="AC309" i="2"/>
  <c r="AC313" i="2"/>
  <c r="AC317" i="2"/>
  <c r="AC321" i="2"/>
  <c r="AC325" i="2"/>
  <c r="AC329" i="2"/>
  <c r="AC333" i="2"/>
  <c r="AC337" i="2"/>
  <c r="AC341" i="2"/>
  <c r="AC345" i="2"/>
  <c r="AC349" i="2"/>
  <c r="AC353" i="2"/>
  <c r="AC357" i="2"/>
  <c r="AC361" i="2"/>
  <c r="AC365" i="2"/>
  <c r="AC369" i="2"/>
  <c r="AC373" i="2"/>
  <c r="AC377" i="2"/>
  <c r="AC381" i="2"/>
  <c r="AC387" i="2"/>
  <c r="V388" i="2"/>
  <c r="AC393" i="2"/>
  <c r="V394" i="2"/>
  <c r="AC397" i="2"/>
  <c r="W399" i="2"/>
  <c r="AC401" i="2"/>
  <c r="V402" i="2"/>
  <c r="AC404" i="2"/>
  <c r="V405" i="2"/>
  <c r="W406" i="2"/>
  <c r="AC408" i="2"/>
  <c r="V409" i="2"/>
  <c r="V411" i="2"/>
  <c r="W412" i="2"/>
  <c r="X413" i="2"/>
  <c r="AC414" i="2"/>
  <c r="V415" i="2"/>
  <c r="X417" i="2"/>
  <c r="AC418" i="2"/>
  <c r="V419" i="2"/>
  <c r="W420" i="2"/>
  <c r="X421" i="2"/>
  <c r="AC422" i="2"/>
  <c r="V423" i="2"/>
  <c r="AC426" i="2"/>
  <c r="V427" i="2"/>
  <c r="AC430" i="2"/>
  <c r="V431" i="2"/>
  <c r="AC434" i="2"/>
  <c r="V435" i="2"/>
  <c r="AC438" i="2"/>
  <c r="V439" i="2"/>
  <c r="AC442" i="2"/>
  <c r="V443" i="2"/>
  <c r="AC446" i="2"/>
  <c r="V447" i="2"/>
  <c r="AC450" i="2"/>
  <c r="V451" i="2"/>
  <c r="AC454" i="2"/>
  <c r="V455" i="2"/>
  <c r="AC458" i="2"/>
  <c r="V459" i="2"/>
  <c r="AC462" i="2"/>
  <c r="V463" i="2"/>
  <c r="AC466" i="2"/>
  <c r="V467" i="2"/>
  <c r="AC470" i="2"/>
  <c r="V471" i="2"/>
  <c r="AC474" i="2"/>
  <c r="V475" i="2"/>
  <c r="AC478" i="2"/>
  <c r="V479" i="2"/>
  <c r="AC482" i="2"/>
  <c r="V483" i="2"/>
  <c r="AC486" i="2"/>
  <c r="V487" i="2"/>
  <c r="AC490" i="2"/>
  <c r="V491" i="2"/>
  <c r="X501" i="2"/>
  <c r="X502" i="2"/>
  <c r="AC503" i="2"/>
  <c r="V504" i="2"/>
  <c r="W505" i="2"/>
  <c r="X506" i="2"/>
  <c r="AC507" i="2"/>
  <c r="V508" i="2"/>
  <c r="V509" i="2"/>
  <c r="W510" i="2"/>
  <c r="X511" i="2"/>
  <c r="AC512" i="2"/>
  <c r="AC515" i="2"/>
  <c r="V516" i="2"/>
  <c r="X518" i="2"/>
  <c r="AC519" i="2"/>
  <c r="V520" i="2"/>
  <c r="X522" i="2"/>
  <c r="AC523" i="2"/>
  <c r="V524" i="2"/>
  <c r="X531" i="2"/>
  <c r="V533" i="2"/>
  <c r="X536" i="2"/>
  <c r="V538" i="2"/>
  <c r="X540" i="2"/>
  <c r="V542" i="2"/>
  <c r="X544" i="2"/>
  <c r="V546" i="2"/>
  <c r="X548" i="2"/>
  <c r="V550" i="2"/>
  <c r="X552" i="2"/>
  <c r="V554" i="2"/>
  <c r="X556" i="2"/>
  <c r="V558" i="2"/>
  <c r="X560" i="2"/>
  <c r="AC594" i="2"/>
  <c r="V595" i="2"/>
  <c r="X597" i="2"/>
  <c r="V599" i="2"/>
  <c r="X601" i="2"/>
  <c r="V603" i="2"/>
  <c r="X605" i="2"/>
  <c r="X697" i="2"/>
  <c r="AC496" i="2"/>
  <c r="V497" i="2"/>
  <c r="W498" i="2"/>
  <c r="X499" i="2"/>
  <c r="V502" i="2"/>
  <c r="W503" i="2"/>
  <c r="X504" i="2"/>
  <c r="V506" i="2"/>
  <c r="W507" i="2"/>
  <c r="X508" i="2"/>
  <c r="X509" i="2"/>
  <c r="AC525" i="2"/>
  <c r="V526" i="2"/>
  <c r="AC530" i="2"/>
  <c r="V531" i="2"/>
  <c r="X533" i="2"/>
  <c r="V536" i="2"/>
  <c r="X538" i="2"/>
  <c r="V540" i="2"/>
  <c r="X542" i="2"/>
  <c r="V544" i="2"/>
  <c r="AC653" i="2"/>
  <c r="V654" i="2"/>
  <c r="AC654" i="2"/>
  <c r="V655" i="2"/>
  <c r="W656" i="2"/>
  <c r="X687" i="2"/>
  <c r="V688" i="2"/>
  <c r="V690" i="2"/>
  <c r="AC690" i="2"/>
  <c r="N721" i="2"/>
  <c r="W743" i="2"/>
  <c r="AC359" i="2"/>
  <c r="AC363" i="2"/>
  <c r="AC367" i="2"/>
  <c r="AC371" i="2"/>
  <c r="AC375" i="2"/>
  <c r="AC379" i="2"/>
  <c r="X382" i="2"/>
  <c r="V384" i="2"/>
  <c r="W385" i="2"/>
  <c r="V386" i="2"/>
  <c r="W388" i="2"/>
  <c r="AC392" i="2"/>
  <c r="V393" i="2"/>
  <c r="AC394" i="2"/>
  <c r="AC396" i="2"/>
  <c r="V397" i="2"/>
  <c r="W398" i="2"/>
  <c r="AC400" i="2"/>
  <c r="V401" i="2"/>
  <c r="V404" i="2"/>
  <c r="W405" i="2"/>
  <c r="AC407" i="2"/>
  <c r="V408" i="2"/>
  <c r="W409" i="2"/>
  <c r="X410" i="2"/>
  <c r="W411" i="2"/>
  <c r="AC413" i="2"/>
  <c r="W415" i="2"/>
  <c r="AC417" i="2"/>
  <c r="V418" i="2"/>
  <c r="V420" i="2"/>
  <c r="W421" i="2"/>
  <c r="X422" i="2"/>
  <c r="AC423" i="2"/>
  <c r="V424" i="2"/>
  <c r="X424" i="2"/>
  <c r="AC427" i="2"/>
  <c r="V428" i="2"/>
  <c r="X428" i="2"/>
  <c r="AC431" i="2"/>
  <c r="V432" i="2"/>
  <c r="X432" i="2"/>
  <c r="AC435" i="2"/>
  <c r="V436" i="2"/>
  <c r="X436" i="2"/>
  <c r="AC439" i="2"/>
  <c r="V440" i="2"/>
  <c r="X440" i="2"/>
  <c r="AC443" i="2"/>
  <c r="V444" i="2"/>
  <c r="X444" i="2"/>
  <c r="AC447" i="2"/>
  <c r="V448" i="2"/>
  <c r="X448" i="2"/>
  <c r="AC451" i="2"/>
  <c r="V452" i="2"/>
  <c r="X452" i="2"/>
  <c r="AC455" i="2"/>
  <c r="V456" i="2"/>
  <c r="X456" i="2"/>
  <c r="AC459" i="2"/>
  <c r="V460" i="2"/>
  <c r="X460" i="2"/>
  <c r="AC463" i="2"/>
  <c r="V464" i="2"/>
  <c r="X464" i="2"/>
  <c r="AC467" i="2"/>
  <c r="V468" i="2"/>
  <c r="X468" i="2"/>
  <c r="AC471" i="2"/>
  <c r="V472" i="2"/>
  <c r="X472" i="2"/>
  <c r="AC475" i="2"/>
  <c r="V476" i="2"/>
  <c r="X476" i="2"/>
  <c r="AC479" i="2"/>
  <c r="V480" i="2"/>
  <c r="X480" i="2"/>
  <c r="AC483" i="2"/>
  <c r="V484" i="2"/>
  <c r="X484" i="2"/>
  <c r="AC487" i="2"/>
  <c r="V488" i="2"/>
  <c r="X488" i="2"/>
  <c r="AC491" i="2"/>
  <c r="V492" i="2"/>
  <c r="X492" i="2"/>
  <c r="AC495" i="2"/>
  <c r="V496" i="2"/>
  <c r="X496" i="2"/>
  <c r="W497" i="2"/>
  <c r="X498" i="2"/>
  <c r="AC499" i="2"/>
  <c r="V500" i="2"/>
  <c r="V501" i="2"/>
  <c r="W502" i="2"/>
  <c r="X503" i="2"/>
  <c r="AC504" i="2"/>
  <c r="V505" i="2"/>
  <c r="W506" i="2"/>
  <c r="X507" i="2"/>
  <c r="V510" i="2"/>
  <c r="W511" i="2"/>
  <c r="X515" i="2"/>
  <c r="AC516" i="2"/>
  <c r="V517" i="2"/>
  <c r="X519" i="2"/>
  <c r="AC520" i="2"/>
  <c r="V521" i="2"/>
  <c r="X523" i="2"/>
  <c r="AC524" i="2"/>
  <c r="V525" i="2"/>
  <c r="X527" i="2"/>
  <c r="X646" i="2"/>
  <c r="X510" i="2"/>
  <c r="AC511" i="2"/>
  <c r="W512" i="2"/>
  <c r="X512" i="2"/>
  <c r="V515" i="2"/>
  <c r="X517" i="2"/>
  <c r="AC518" i="2"/>
  <c r="V519" i="2"/>
  <c r="X521" i="2"/>
  <c r="AC522" i="2"/>
  <c r="V523" i="2"/>
  <c r="X525" i="2"/>
  <c r="AC526" i="2"/>
  <c r="V527" i="2"/>
  <c r="V528" i="2"/>
  <c r="AC529" i="2"/>
  <c r="V530" i="2"/>
  <c r="W531" i="2"/>
  <c r="AC533" i="2"/>
  <c r="W536" i="2"/>
  <c r="AC538" i="2"/>
  <c r="W540" i="2"/>
  <c r="AC542" i="2"/>
  <c r="W544" i="2"/>
  <c r="AC546" i="2"/>
  <c r="W548" i="2"/>
  <c r="AC550" i="2"/>
  <c r="W552" i="2"/>
  <c r="AC554" i="2"/>
  <c r="W556" i="2"/>
  <c r="AC558" i="2"/>
  <c r="W560" i="2"/>
  <c r="X561" i="2"/>
  <c r="X562" i="2"/>
  <c r="X563" i="2"/>
  <c r="X564" i="2"/>
  <c r="X565" i="2"/>
  <c r="X566" i="2"/>
  <c r="X567" i="2"/>
  <c r="X568" i="2"/>
  <c r="X569" i="2"/>
  <c r="X570" i="2"/>
  <c r="X571" i="2"/>
  <c r="X572" i="2"/>
  <c r="X573" i="2"/>
  <c r="X574" i="2"/>
  <c r="X575" i="2"/>
  <c r="X576" i="2"/>
  <c r="X577" i="2"/>
  <c r="X578" i="2"/>
  <c r="X579" i="2"/>
  <c r="X580" i="2"/>
  <c r="X581" i="2"/>
  <c r="X582" i="2"/>
  <c r="X583" i="2"/>
  <c r="X584" i="2"/>
  <c r="X585" i="2"/>
  <c r="X586" i="2"/>
  <c r="X587" i="2"/>
  <c r="X588" i="2"/>
  <c r="X589" i="2"/>
  <c r="X590" i="2"/>
  <c r="X591" i="2"/>
  <c r="X592" i="2"/>
  <c r="X593" i="2"/>
  <c r="V596" i="2"/>
  <c r="W597" i="2"/>
  <c r="V600" i="2"/>
  <c r="W601" i="2"/>
  <c r="V604" i="2"/>
  <c r="W605" i="2"/>
  <c r="V608" i="2"/>
  <c r="W609" i="2"/>
  <c r="V612" i="2"/>
  <c r="W613" i="2"/>
  <c r="V616" i="2"/>
  <c r="W617" i="2"/>
  <c r="V620" i="2"/>
  <c r="W621" i="2"/>
  <c r="V624" i="2"/>
  <c r="W625" i="2"/>
  <c r="V628" i="2"/>
  <c r="W629" i="2"/>
  <c r="V632" i="2"/>
  <c r="W633" i="2"/>
  <c r="V636" i="2"/>
  <c r="W637" i="2"/>
  <c r="X648" i="2"/>
  <c r="X649" i="2"/>
  <c r="W658" i="2"/>
  <c r="X659" i="2"/>
  <c r="AC660" i="2"/>
  <c r="V661" i="2"/>
  <c r="AC661" i="2"/>
  <c r="V662" i="2"/>
  <c r="AC662" i="2"/>
  <c r="AC663" i="2"/>
  <c r="V664" i="2"/>
  <c r="AC664" i="2"/>
  <c r="AC665" i="2"/>
  <c r="V666" i="2"/>
  <c r="AC666" i="2"/>
  <c r="AC667" i="2"/>
  <c r="V668" i="2"/>
  <c r="AC668" i="2"/>
  <c r="AC669" i="2"/>
  <c r="V670" i="2"/>
  <c r="AC670" i="2"/>
  <c r="AC671" i="2"/>
  <c r="V672" i="2"/>
  <c r="AC672" i="2"/>
  <c r="AC673" i="2"/>
  <c r="AC674" i="2"/>
  <c r="AC675" i="2"/>
  <c r="V678" i="2"/>
  <c r="V679" i="2"/>
  <c r="V680" i="2"/>
  <c r="X681" i="2"/>
  <c r="W681" i="2"/>
  <c r="W691" i="2"/>
  <c r="W692" i="2"/>
  <c r="X694" i="2"/>
  <c r="X698" i="2"/>
  <c r="X699" i="2"/>
  <c r="X713" i="2"/>
  <c r="J721" i="2"/>
  <c r="X546" i="2"/>
  <c r="V548" i="2"/>
  <c r="X550" i="2"/>
  <c r="V552" i="2"/>
  <c r="X554" i="2"/>
  <c r="V556" i="2"/>
  <c r="X558" i="2"/>
  <c r="V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V597" i="2"/>
  <c r="V601" i="2"/>
  <c r="V605" i="2"/>
  <c r="V609" i="2"/>
  <c r="V613" i="2"/>
  <c r="V617" i="2"/>
  <c r="V621" i="2"/>
  <c r="V625" i="2"/>
  <c r="V629" i="2"/>
  <c r="X641" i="2"/>
  <c r="V643" i="2"/>
  <c r="W644" i="2"/>
  <c r="X645" i="2"/>
  <c r="AC651" i="2"/>
  <c r="V652" i="2"/>
  <c r="X683" i="2"/>
  <c r="X684" i="2"/>
  <c r="W694" i="2"/>
  <c r="W730" i="2"/>
  <c r="V630" i="2"/>
  <c r="X632" i="2"/>
  <c r="AC633" i="2"/>
  <c r="V634" i="2"/>
  <c r="X636" i="2"/>
  <c r="AC637" i="2"/>
  <c r="V638" i="2"/>
  <c r="AC638" i="2"/>
  <c r="V639" i="2"/>
  <c r="W640" i="2"/>
  <c r="W642" i="2"/>
  <c r="X643" i="2"/>
  <c r="AC644" i="2"/>
  <c r="V645" i="2"/>
  <c r="AC645" i="2"/>
  <c r="V646" i="2"/>
  <c r="AC646" i="2"/>
  <c r="V647" i="2"/>
  <c r="W648" i="2"/>
  <c r="W649" i="2"/>
  <c r="X652" i="2"/>
  <c r="W653" i="2"/>
  <c r="X657" i="2"/>
  <c r="V659" i="2"/>
  <c r="W660" i="2"/>
  <c r="X662" i="2"/>
  <c r="X679" i="2"/>
  <c r="V682" i="2"/>
  <c r="V684" i="2"/>
  <c r="W686" i="2"/>
  <c r="X688" i="2"/>
  <c r="W689" i="2"/>
  <c r="X691" i="2"/>
  <c r="V696" i="2"/>
  <c r="AC696" i="2"/>
  <c r="W697" i="2"/>
  <c r="AC703" i="2"/>
  <c r="AC704" i="2"/>
  <c r="V705" i="2"/>
  <c r="V709" i="2"/>
  <c r="V710" i="2"/>
  <c r="AC711" i="2"/>
  <c r="X715" i="2"/>
  <c r="X716" i="2"/>
  <c r="W717" i="2"/>
  <c r="Z721" i="2"/>
  <c r="AC724" i="2"/>
  <c r="AC746" i="2"/>
  <c r="W748" i="2"/>
  <c r="X750" i="2"/>
  <c r="AC767" i="2"/>
  <c r="W845" i="2"/>
  <c r="X707" i="2"/>
  <c r="X708" i="2"/>
  <c r="W712" i="2"/>
  <c r="V713" i="2"/>
  <c r="AC716" i="2"/>
  <c r="X718" i="2"/>
  <c r="AC719" i="2"/>
  <c r="X723" i="2"/>
  <c r="P721" i="2"/>
  <c r="X724" i="2"/>
  <c r="W725" i="2"/>
  <c r="W726" i="2"/>
  <c r="W727" i="2"/>
  <c r="X728" i="2"/>
  <c r="V743" i="2"/>
  <c r="AC743" i="2"/>
  <c r="V744" i="2"/>
  <c r="AC744" i="2"/>
  <c r="V745" i="2"/>
  <c r="W762" i="2"/>
  <c r="AC764" i="2"/>
  <c r="V765" i="2"/>
  <c r="V785" i="2"/>
  <c r="X785" i="2"/>
  <c r="V789" i="2"/>
  <c r="X789" i="2"/>
  <c r="V793" i="2"/>
  <c r="X793" i="2"/>
  <c r="V797" i="2"/>
  <c r="W798" i="2"/>
  <c r="X799" i="2"/>
  <c r="V801" i="2"/>
  <c r="V607" i="2"/>
  <c r="X609" i="2"/>
  <c r="V611" i="2"/>
  <c r="X613" i="2"/>
  <c r="V615" i="2"/>
  <c r="X617" i="2"/>
  <c r="V619" i="2"/>
  <c r="X621" i="2"/>
  <c r="V623" i="2"/>
  <c r="X625" i="2"/>
  <c r="V627" i="2"/>
  <c r="X629" i="2"/>
  <c r="V631" i="2"/>
  <c r="X633" i="2"/>
  <c r="V635" i="2"/>
  <c r="X637" i="2"/>
  <c r="AC639" i="2"/>
  <c r="V640" i="2"/>
  <c r="AC641" i="2"/>
  <c r="W643" i="2"/>
  <c r="X644" i="2"/>
  <c r="AC647" i="2"/>
  <c r="V648" i="2"/>
  <c r="V649" i="2"/>
  <c r="AC649" i="2"/>
  <c r="V650" i="2"/>
  <c r="AC650" i="2"/>
  <c r="V651" i="2"/>
  <c r="W652" i="2"/>
  <c r="X656" i="2"/>
  <c r="AC659" i="2"/>
  <c r="V660" i="2"/>
  <c r="W661" i="2"/>
  <c r="X664" i="2"/>
  <c r="X666" i="2"/>
  <c r="X668" i="2"/>
  <c r="X670" i="2"/>
  <c r="X672" i="2"/>
  <c r="W678" i="2"/>
  <c r="AC681" i="2"/>
  <c r="AC684" i="2"/>
  <c r="V685" i="2"/>
  <c r="AC686" i="2"/>
  <c r="W688" i="2"/>
  <c r="V689" i="2"/>
  <c r="X690" i="2"/>
  <c r="V691" i="2"/>
  <c r="AC692" i="2"/>
  <c r="V693" i="2"/>
  <c r="V694" i="2"/>
  <c r="AC694" i="2"/>
  <c r="AC697" i="2"/>
  <c r="W700" i="2"/>
  <c r="W701" i="2"/>
  <c r="X704" i="2"/>
  <c r="X706" i="2"/>
  <c r="AC707" i="2"/>
  <c r="AC708" i="2"/>
  <c r="X711" i="2"/>
  <c r="X712" i="2"/>
  <c r="W713" i="2"/>
  <c r="W716" i="2"/>
  <c r="V717" i="2"/>
  <c r="Y721" i="2"/>
  <c r="I721" i="2"/>
  <c r="M721" i="2"/>
  <c r="Q721" i="2"/>
  <c r="X722" i="2"/>
  <c r="AC723" i="2"/>
  <c r="X725" i="2"/>
  <c r="X726" i="2"/>
  <c r="AB721" i="2"/>
  <c r="X727" i="2"/>
  <c r="AC728" i="2"/>
  <c r="V729" i="2"/>
  <c r="V730" i="2"/>
  <c r="AC733" i="2"/>
  <c r="W735" i="2"/>
  <c r="AC737" i="2"/>
  <c r="W739" i="2"/>
  <c r="AC741" i="2"/>
  <c r="W742" i="2"/>
  <c r="AC752" i="2"/>
  <c r="V753" i="2"/>
  <c r="AC754" i="2"/>
  <c r="W756" i="2"/>
  <c r="X757" i="2"/>
  <c r="AC758" i="2"/>
  <c r="V759" i="2"/>
  <c r="W760" i="2"/>
  <c r="W769" i="2"/>
  <c r="V778" i="2"/>
  <c r="W779" i="2"/>
  <c r="W733" i="2"/>
  <c r="AC735" i="2"/>
  <c r="W737" i="2"/>
  <c r="AC739" i="2"/>
  <c r="W741" i="2"/>
  <c r="X743" i="2"/>
  <c r="X747" i="2"/>
  <c r="W747" i="2"/>
  <c r="AC748" i="2"/>
  <c r="V750" i="2"/>
  <c r="V751" i="2"/>
  <c r="AC751" i="2"/>
  <c r="V752" i="2"/>
  <c r="W753" i="2"/>
  <c r="W755" i="2"/>
  <c r="X756" i="2"/>
  <c r="AC757" i="2"/>
  <c r="V758" i="2"/>
  <c r="W759" i="2"/>
  <c r="X760" i="2"/>
  <c r="AC763" i="2"/>
  <c r="V764" i="2"/>
  <c r="V766" i="2"/>
  <c r="W767" i="2"/>
  <c r="X768" i="2"/>
  <c r="AC770" i="2"/>
  <c r="V771" i="2"/>
  <c r="W772" i="2"/>
  <c r="AC774" i="2"/>
  <c r="V775" i="2"/>
  <c r="W776" i="2"/>
  <c r="AC779" i="2"/>
  <c r="V780" i="2"/>
  <c r="AC780" i="2"/>
  <c r="AC781" i="2"/>
  <c r="V782" i="2"/>
  <c r="AC782" i="2"/>
  <c r="AC783" i="2"/>
  <c r="V784" i="2"/>
  <c r="X784" i="2"/>
  <c r="V788" i="2"/>
  <c r="X788" i="2"/>
  <c r="V792" i="2"/>
  <c r="X804" i="2"/>
  <c r="X805" i="2"/>
  <c r="X814" i="2"/>
  <c r="X815" i="2"/>
  <c r="W825" i="2"/>
  <c r="X834" i="2"/>
  <c r="V725" i="2"/>
  <c r="AA731" i="2"/>
  <c r="X733" i="2"/>
  <c r="X737" i="2"/>
  <c r="X741" i="2"/>
  <c r="X745" i="2"/>
  <c r="AC747" i="2"/>
  <c r="V748" i="2"/>
  <c r="W750" i="2"/>
  <c r="X753" i="2"/>
  <c r="AC756" i="2"/>
  <c r="V757" i="2"/>
  <c r="AC760" i="2"/>
  <c r="V761" i="2"/>
  <c r="AC762" i="2"/>
  <c r="V763" i="2"/>
  <c r="W764" i="2"/>
  <c r="AC768" i="2"/>
  <c r="V769" i="2"/>
  <c r="V770" i="2"/>
  <c r="W771" i="2"/>
  <c r="X772" i="2"/>
  <c r="AC773" i="2"/>
  <c r="V774" i="2"/>
  <c r="W775" i="2"/>
  <c r="X776" i="2"/>
  <c r="V809" i="2"/>
  <c r="AB860" i="2"/>
  <c r="X866" i="2"/>
  <c r="W828" i="2"/>
  <c r="X829" i="2"/>
  <c r="X831" i="2"/>
  <c r="X832" i="2"/>
  <c r="W836" i="2"/>
  <c r="X837" i="2"/>
  <c r="X838" i="2"/>
  <c r="X840" i="2"/>
  <c r="V842" i="2"/>
  <c r="V843" i="2"/>
  <c r="V844" i="2"/>
  <c r="X845" i="2"/>
  <c r="W846" i="2"/>
  <c r="X849" i="2"/>
  <c r="X850" i="2"/>
  <c r="V854" i="2"/>
  <c r="V855" i="2"/>
  <c r="AC856" i="2"/>
  <c r="W862" i="2"/>
  <c r="X792" i="2"/>
  <c r="V796" i="2"/>
  <c r="X796" i="2"/>
  <c r="W797" i="2"/>
  <c r="X798" i="2"/>
  <c r="V800" i="2"/>
  <c r="W801" i="2"/>
  <c r="V805" i="2"/>
  <c r="X808" i="2"/>
  <c r="X809" i="2"/>
  <c r="X810" i="2"/>
  <c r="X811" i="2"/>
  <c r="V815" i="2"/>
  <c r="AC824" i="2"/>
  <c r="X826" i="2"/>
  <c r="AC827" i="2"/>
  <c r="W829" i="2"/>
  <c r="AC829" i="2"/>
  <c r="V833" i="2"/>
  <c r="V834" i="2"/>
  <c r="AC835" i="2"/>
  <c r="AC836" i="2"/>
  <c r="V837" i="2"/>
  <c r="AC839" i="2"/>
  <c r="V840" i="2"/>
  <c r="X844" i="2"/>
  <c r="AC846" i="2"/>
  <c r="V848" i="2"/>
  <c r="V849" i="2"/>
  <c r="V850" i="2"/>
  <c r="W851" i="2"/>
  <c r="X855" i="2"/>
  <c r="X861" i="2"/>
  <c r="P860" i="2"/>
  <c r="AC863" i="2"/>
  <c r="AC864" i="2"/>
  <c r="AC865" i="2"/>
  <c r="AC866" i="2"/>
  <c r="V768" i="2"/>
  <c r="AC772" i="2"/>
  <c r="AC776" i="2"/>
  <c r="V777" i="2"/>
  <c r="AC778" i="2"/>
  <c r="V787" i="2"/>
  <c r="X787" i="2"/>
  <c r="V791" i="2"/>
  <c r="X791" i="2"/>
  <c r="V795" i="2"/>
  <c r="X795" i="2"/>
  <c r="X797" i="2"/>
  <c r="V799" i="2"/>
  <c r="W800" i="2"/>
  <c r="X801" i="2"/>
  <c r="X802" i="2"/>
  <c r="X803" i="2"/>
  <c r="V807" i="2"/>
  <c r="X812" i="2"/>
  <c r="X813" i="2"/>
  <c r="V816" i="2"/>
  <c r="V817" i="2"/>
  <c r="V818" i="2"/>
  <c r="V819" i="2"/>
  <c r="V820" i="2"/>
  <c r="V821" i="2"/>
  <c r="V822" i="2"/>
  <c r="V823" i="2"/>
  <c r="V824" i="2"/>
  <c r="V825" i="2"/>
  <c r="AC828" i="2"/>
  <c r="W832" i="2"/>
  <c r="W833" i="2"/>
  <c r="W837" i="2"/>
  <c r="W838" i="2"/>
  <c r="W840" i="2"/>
  <c r="AC844" i="2"/>
  <c r="V845" i="2"/>
  <c r="W849" i="2"/>
  <c r="W850" i="2"/>
  <c r="AC852" i="2"/>
  <c r="V859" i="2"/>
  <c r="M860" i="2"/>
  <c r="AC862" i="2"/>
  <c r="W864" i="2"/>
  <c r="W866" i="2"/>
  <c r="W25" i="2"/>
  <c r="AC26" i="2"/>
  <c r="X28" i="2"/>
  <c r="W29" i="2"/>
  <c r="AC30" i="2"/>
  <c r="X32" i="2"/>
  <c r="W33" i="2"/>
  <c r="AC34" i="2"/>
  <c r="X36" i="2"/>
  <c r="W37" i="2"/>
  <c r="AC38" i="2"/>
  <c r="X40" i="2"/>
  <c r="W41" i="2"/>
  <c r="AC42" i="2"/>
  <c r="X44" i="2"/>
  <c r="W45" i="2"/>
  <c r="AC46" i="2"/>
  <c r="X48" i="2"/>
  <c r="W49" i="2"/>
  <c r="AC50" i="2"/>
  <c r="X52" i="2"/>
  <c r="W53" i="2"/>
  <c r="AC54" i="2"/>
  <c r="X56" i="2"/>
  <c r="W57" i="2"/>
  <c r="AC58" i="2"/>
  <c r="X60" i="2"/>
  <c r="W61" i="2"/>
  <c r="AC62" i="2"/>
  <c r="X64" i="2"/>
  <c r="W65" i="2"/>
  <c r="AC66" i="2"/>
  <c r="X68" i="2"/>
  <c r="W69" i="2"/>
  <c r="AC70" i="2"/>
  <c r="X72" i="2"/>
  <c r="W74" i="2"/>
  <c r="AC75" i="2"/>
  <c r="X78" i="2"/>
  <c r="X82" i="2"/>
  <c r="X86" i="2"/>
  <c r="W132" i="2"/>
  <c r="W148" i="2"/>
  <c r="W164" i="2"/>
  <c r="X206" i="2"/>
  <c r="AB271" i="2"/>
  <c r="I298" i="2"/>
  <c r="M298" i="2"/>
  <c r="Q298" i="2"/>
  <c r="V77" i="2"/>
  <c r="W238" i="2"/>
  <c r="K24" i="2"/>
  <c r="V28" i="2"/>
  <c r="V32" i="2"/>
  <c r="V36" i="2"/>
  <c r="V40" i="2"/>
  <c r="V44" i="2"/>
  <c r="V48" i="2"/>
  <c r="V52" i="2"/>
  <c r="V56" i="2"/>
  <c r="V60" i="2"/>
  <c r="V64" i="2"/>
  <c r="V68" i="2"/>
  <c r="V72" i="2"/>
  <c r="W77" i="2"/>
  <c r="D24" i="2"/>
  <c r="AB24" i="2"/>
  <c r="W81" i="2"/>
  <c r="AC81" i="2"/>
  <c r="W85" i="2"/>
  <c r="AC85" i="2"/>
  <c r="V93" i="2"/>
  <c r="V101" i="2"/>
  <c r="V109" i="2"/>
  <c r="V117" i="2"/>
  <c r="AC128" i="2"/>
  <c r="AC144" i="2"/>
  <c r="AC160" i="2"/>
  <c r="V176" i="2"/>
  <c r="H239" i="2"/>
  <c r="D271" i="2"/>
  <c r="V25" i="2"/>
  <c r="AC25" i="2"/>
  <c r="X27" i="2"/>
  <c r="W28" i="2"/>
  <c r="V29" i="2"/>
  <c r="AC29" i="2"/>
  <c r="X31" i="2"/>
  <c r="W32" i="2"/>
  <c r="V33" i="2"/>
  <c r="AC33" i="2"/>
  <c r="X35" i="2"/>
  <c r="W36" i="2"/>
  <c r="V37" i="2"/>
  <c r="AC37" i="2"/>
  <c r="X39" i="2"/>
  <c r="W40" i="2"/>
  <c r="V41" i="2"/>
  <c r="AC41" i="2"/>
  <c r="X43" i="2"/>
  <c r="W44" i="2"/>
  <c r="V45" i="2"/>
  <c r="AC45" i="2"/>
  <c r="X47" i="2"/>
  <c r="W48" i="2"/>
  <c r="V49" i="2"/>
  <c r="R24" i="2"/>
  <c r="R23" i="2" s="1"/>
  <c r="R22" i="2" s="1"/>
  <c r="AC49" i="2"/>
  <c r="X51" i="2"/>
  <c r="W52" i="2"/>
  <c r="V53" i="2"/>
  <c r="AC53" i="2"/>
  <c r="X55" i="2"/>
  <c r="W56" i="2"/>
  <c r="V57" i="2"/>
  <c r="AC57" i="2"/>
  <c r="X59" i="2"/>
  <c r="W60" i="2"/>
  <c r="V61" i="2"/>
  <c r="AC61" i="2"/>
  <c r="X63" i="2"/>
  <c r="W64" i="2"/>
  <c r="V65" i="2"/>
  <c r="AC65" i="2"/>
  <c r="X67" i="2"/>
  <c r="W68" i="2"/>
  <c r="V69" i="2"/>
  <c r="AC69" i="2"/>
  <c r="X71" i="2"/>
  <c r="W72" i="2"/>
  <c r="V74" i="2"/>
  <c r="AC74" i="2"/>
  <c r="W76" i="2"/>
  <c r="X77" i="2"/>
  <c r="AC77" i="2"/>
  <c r="W78" i="2"/>
  <c r="AC78" i="2"/>
  <c r="X81" i="2"/>
  <c r="W82" i="2"/>
  <c r="AC82" i="2"/>
  <c r="X85" i="2"/>
  <c r="W86" i="2"/>
  <c r="AC86" i="2"/>
  <c r="AC131" i="2"/>
  <c r="W133" i="2"/>
  <c r="AC147" i="2"/>
  <c r="W149" i="2"/>
  <c r="AC163" i="2"/>
  <c r="W165" i="2"/>
  <c r="W235" i="2"/>
  <c r="G24" i="2"/>
  <c r="Y24" i="2"/>
  <c r="AC238" i="2"/>
  <c r="AC280" i="2"/>
  <c r="V281" i="2"/>
  <c r="W294" i="2"/>
  <c r="D298" i="2"/>
  <c r="Z298" i="2"/>
  <c r="S298" i="2"/>
  <c r="W94" i="2"/>
  <c r="W102" i="2"/>
  <c r="W106" i="2"/>
  <c r="W110" i="2"/>
  <c r="X127" i="2"/>
  <c r="X128" i="2"/>
  <c r="AC129" i="2"/>
  <c r="W138" i="2"/>
  <c r="W154" i="2"/>
  <c r="X159" i="2"/>
  <c r="X160" i="2"/>
  <c r="W177" i="2"/>
  <c r="W206" i="2"/>
  <c r="X230" i="2"/>
  <c r="V243" i="2"/>
  <c r="V251" i="2"/>
  <c r="V259" i="2"/>
  <c r="V267" i="2"/>
  <c r="K271" i="2"/>
  <c r="AC273" i="2"/>
  <c r="AC281" i="2"/>
  <c r="AC289" i="2"/>
  <c r="V300" i="2"/>
  <c r="V301" i="2"/>
  <c r="V304" i="2"/>
  <c r="V306" i="2"/>
  <c r="V308" i="2"/>
  <c r="V309" i="2"/>
  <c r="V310" i="2"/>
  <c r="V311" i="2"/>
  <c r="V312" i="2"/>
  <c r="V313" i="2"/>
  <c r="V316" i="2"/>
  <c r="V317" i="2"/>
  <c r="V318" i="2"/>
  <c r="V320" i="2"/>
  <c r="V322" i="2"/>
  <c r="V323" i="2"/>
  <c r="V324" i="2"/>
  <c r="V326" i="2"/>
  <c r="V327" i="2"/>
  <c r="V328" i="2"/>
  <c r="V334" i="2"/>
  <c r="V335" i="2"/>
  <c r="E24" i="2"/>
  <c r="W93" i="2"/>
  <c r="W97" i="2"/>
  <c r="W101" i="2"/>
  <c r="W105" i="2"/>
  <c r="W109" i="2"/>
  <c r="W113" i="2"/>
  <c r="W117" i="2"/>
  <c r="W121" i="2"/>
  <c r="W126" i="2"/>
  <c r="X131" i="2"/>
  <c r="X132" i="2"/>
  <c r="AC133" i="2"/>
  <c r="X138" i="2"/>
  <c r="V139" i="2"/>
  <c r="W142" i="2"/>
  <c r="X147" i="2"/>
  <c r="X148" i="2"/>
  <c r="AC149" i="2"/>
  <c r="X154" i="2"/>
  <c r="V155" i="2"/>
  <c r="W158" i="2"/>
  <c r="X163" i="2"/>
  <c r="X164" i="2"/>
  <c r="AC165" i="2"/>
  <c r="W167" i="2"/>
  <c r="W170" i="2"/>
  <c r="X173" i="2"/>
  <c r="V174" i="2"/>
  <c r="AC174" i="2"/>
  <c r="W176" i="2"/>
  <c r="X177" i="2"/>
  <c r="AC177" i="2"/>
  <c r="V178" i="2"/>
  <c r="W180" i="2"/>
  <c r="W182" i="2"/>
  <c r="W184" i="2"/>
  <c r="W187" i="2"/>
  <c r="X195" i="2"/>
  <c r="X218" i="2"/>
  <c r="X222" i="2"/>
  <c r="V229" i="2"/>
  <c r="AC235" i="2"/>
  <c r="AC260" i="2"/>
  <c r="AC268" i="2"/>
  <c r="G271" i="2"/>
  <c r="X272" i="2"/>
  <c r="W274" i="2"/>
  <c r="V276" i="2"/>
  <c r="X280" i="2"/>
  <c r="W282" i="2"/>
  <c r="V284" i="2"/>
  <c r="X288" i="2"/>
  <c r="W290" i="2"/>
  <c r="V292" i="2"/>
  <c r="AC294" i="2"/>
  <c r="X295" i="2"/>
  <c r="P271" i="2"/>
  <c r="W296" i="2"/>
  <c r="P298" i="2"/>
  <c r="T298" i="2"/>
  <c r="W382" i="2"/>
  <c r="AC402" i="2"/>
  <c r="X406" i="2"/>
  <c r="W416" i="2"/>
  <c r="W98" i="2"/>
  <c r="W114" i="2"/>
  <c r="W118" i="2"/>
  <c r="W122" i="2"/>
  <c r="X143" i="2"/>
  <c r="X144" i="2"/>
  <c r="AC145" i="2"/>
  <c r="AC161" i="2"/>
  <c r="V167" i="2"/>
  <c r="W173" i="2"/>
  <c r="W186" i="2"/>
  <c r="W232" i="2"/>
  <c r="X238" i="2"/>
  <c r="Y271" i="2"/>
  <c r="AC272" i="2"/>
  <c r="V302" i="2"/>
  <c r="V303" i="2"/>
  <c r="V305" i="2"/>
  <c r="V307" i="2"/>
  <c r="V314" i="2"/>
  <c r="V315" i="2"/>
  <c r="V319" i="2"/>
  <c r="V321" i="2"/>
  <c r="V325" i="2"/>
  <c r="V329" i="2"/>
  <c r="V330" i="2"/>
  <c r="V331" i="2"/>
  <c r="V332" i="2"/>
  <c r="V333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X387" i="2"/>
  <c r="W391" i="2"/>
  <c r="W392" i="2"/>
  <c r="AC410" i="2"/>
  <c r="X414" i="2"/>
  <c r="W92" i="2"/>
  <c r="W96" i="2"/>
  <c r="W100" i="2"/>
  <c r="W104" i="2"/>
  <c r="W108" i="2"/>
  <c r="W112" i="2"/>
  <c r="W116" i="2"/>
  <c r="W120" i="2"/>
  <c r="X126" i="2"/>
  <c r="V127" i="2"/>
  <c r="W130" i="2"/>
  <c r="X135" i="2"/>
  <c r="X136" i="2"/>
  <c r="X142" i="2"/>
  <c r="V143" i="2"/>
  <c r="W146" i="2"/>
  <c r="X151" i="2"/>
  <c r="X152" i="2"/>
  <c r="X158" i="2"/>
  <c r="V159" i="2"/>
  <c r="W162" i="2"/>
  <c r="X167" i="2"/>
  <c r="W168" i="2"/>
  <c r="X170" i="2"/>
  <c r="W171" i="2"/>
  <c r="W174" i="2"/>
  <c r="W178" i="2"/>
  <c r="X180" i="2"/>
  <c r="X182" i="2"/>
  <c r="X184" i="2"/>
  <c r="W188" i="2"/>
  <c r="V191" i="2"/>
  <c r="AC192" i="2"/>
  <c r="V193" i="2"/>
  <c r="W211" i="2"/>
  <c r="V213" i="2"/>
  <c r="W224" i="2"/>
  <c r="V230" i="2"/>
  <c r="X234" i="2"/>
  <c r="W236" i="2"/>
  <c r="V238" i="2"/>
  <c r="X240" i="2"/>
  <c r="P239" i="2"/>
  <c r="T239" i="2"/>
  <c r="W241" i="2"/>
  <c r="X248" i="2"/>
  <c r="W249" i="2"/>
  <c r="X256" i="2"/>
  <c r="W257" i="2"/>
  <c r="X264" i="2"/>
  <c r="W265" i="2"/>
  <c r="N271" i="2"/>
  <c r="AC295" i="2"/>
  <c r="X299" i="2"/>
  <c r="X300" i="2"/>
  <c r="X301" i="2"/>
  <c r="X302" i="2"/>
  <c r="X303" i="2"/>
  <c r="X304" i="2"/>
  <c r="X305" i="2"/>
  <c r="X306" i="2"/>
  <c r="X307" i="2"/>
  <c r="X308" i="2"/>
  <c r="X309" i="2"/>
  <c r="X310" i="2"/>
  <c r="X311" i="2"/>
  <c r="X312" i="2"/>
  <c r="X313" i="2"/>
  <c r="X314" i="2"/>
  <c r="X315" i="2"/>
  <c r="X316" i="2"/>
  <c r="X317" i="2"/>
  <c r="X318" i="2"/>
  <c r="X319" i="2"/>
  <c r="X320" i="2"/>
  <c r="X321" i="2"/>
  <c r="X322" i="2"/>
  <c r="X323" i="2"/>
  <c r="X324" i="2"/>
  <c r="X325" i="2"/>
  <c r="X326" i="2"/>
  <c r="X327" i="2"/>
  <c r="X328" i="2"/>
  <c r="X329" i="2"/>
  <c r="X330" i="2"/>
  <c r="X331" i="2"/>
  <c r="X332" i="2"/>
  <c r="X333" i="2"/>
  <c r="X334" i="2"/>
  <c r="X335" i="2"/>
  <c r="X336" i="2"/>
  <c r="X337" i="2"/>
  <c r="X338" i="2"/>
  <c r="X339" i="2"/>
  <c r="X340" i="2"/>
  <c r="X341" i="2"/>
  <c r="X342" i="2"/>
  <c r="X343" i="2"/>
  <c r="X344" i="2"/>
  <c r="X345" i="2"/>
  <c r="X346" i="2"/>
  <c r="X347" i="2"/>
  <c r="X348" i="2"/>
  <c r="X349" i="2"/>
  <c r="X350" i="2"/>
  <c r="X351" i="2"/>
  <c r="X352" i="2"/>
  <c r="X353" i="2"/>
  <c r="X354" i="2"/>
  <c r="X355" i="2"/>
  <c r="X356" i="2"/>
  <c r="X357" i="2"/>
  <c r="X358" i="2"/>
  <c r="X359" i="2"/>
  <c r="X360" i="2"/>
  <c r="X361" i="2"/>
  <c r="X362" i="2"/>
  <c r="X363" i="2"/>
  <c r="X364" i="2"/>
  <c r="X365" i="2"/>
  <c r="X366" i="2"/>
  <c r="X367" i="2"/>
  <c r="X368" i="2"/>
  <c r="X369" i="2"/>
  <c r="X370" i="2"/>
  <c r="X371" i="2"/>
  <c r="X372" i="2"/>
  <c r="X373" i="2"/>
  <c r="X374" i="2"/>
  <c r="X375" i="2"/>
  <c r="X376" i="2"/>
  <c r="X377" i="2"/>
  <c r="X378" i="2"/>
  <c r="X379" i="2"/>
  <c r="X380" i="2"/>
  <c r="X381" i="2"/>
  <c r="H298" i="2"/>
  <c r="AC382" i="2"/>
  <c r="W383" i="2"/>
  <c r="W384" i="2"/>
  <c r="V387" i="2"/>
  <c r="W390" i="2"/>
  <c r="W408" i="2"/>
  <c r="AC528" i="2"/>
  <c r="X186" i="2"/>
  <c r="X187" i="2"/>
  <c r="X188" i="2"/>
  <c r="W190" i="2"/>
  <c r="AC191" i="2"/>
  <c r="W193" i="2"/>
  <c r="X194" i="2"/>
  <c r="V195" i="2"/>
  <c r="AC197" i="2"/>
  <c r="W205" i="2"/>
  <c r="AC207" i="2"/>
  <c r="V214" i="2"/>
  <c r="X215" i="2"/>
  <c r="AC215" i="2"/>
  <c r="W218" i="2"/>
  <c r="X219" i="2"/>
  <c r="AC219" i="2"/>
  <c r="W222" i="2"/>
  <c r="X223" i="2"/>
  <c r="AC223" i="2"/>
  <c r="W229" i="2"/>
  <c r="X232" i="2"/>
  <c r="X236" i="2"/>
  <c r="W240" i="2"/>
  <c r="V241" i="2"/>
  <c r="AC243" i="2"/>
  <c r="W244" i="2"/>
  <c r="V245" i="2"/>
  <c r="AC247" i="2"/>
  <c r="W248" i="2"/>
  <c r="V249" i="2"/>
  <c r="AC251" i="2"/>
  <c r="W252" i="2"/>
  <c r="V253" i="2"/>
  <c r="AC255" i="2"/>
  <c r="W256" i="2"/>
  <c r="V257" i="2"/>
  <c r="AC259" i="2"/>
  <c r="W260" i="2"/>
  <c r="V261" i="2"/>
  <c r="AC263" i="2"/>
  <c r="W264" i="2"/>
  <c r="V265" i="2"/>
  <c r="AC267" i="2"/>
  <c r="W268" i="2"/>
  <c r="V269" i="2"/>
  <c r="J271" i="2"/>
  <c r="V272" i="2"/>
  <c r="X274" i="2"/>
  <c r="X278" i="2"/>
  <c r="X282" i="2"/>
  <c r="X286" i="2"/>
  <c r="X290" i="2"/>
  <c r="W295" i="2"/>
  <c r="V296" i="2"/>
  <c r="W299" i="2"/>
  <c r="AB298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X383" i="2"/>
  <c r="W389" i="2"/>
  <c r="X391" i="2"/>
  <c r="V398" i="2"/>
  <c r="V406" i="2"/>
  <c r="V414" i="2"/>
  <c r="V422" i="2"/>
  <c r="X513" i="2"/>
  <c r="V529" i="2"/>
  <c r="AC535" i="2"/>
  <c r="AC539" i="2"/>
  <c r="AC543" i="2"/>
  <c r="AC547" i="2"/>
  <c r="AC551" i="2"/>
  <c r="AC555" i="2"/>
  <c r="AC559" i="2"/>
  <c r="AC532" i="2"/>
  <c r="AC537" i="2"/>
  <c r="AC541" i="2"/>
  <c r="AC545" i="2"/>
  <c r="AC549" i="2"/>
  <c r="AC553" i="2"/>
  <c r="AC557" i="2"/>
  <c r="X91" i="2"/>
  <c r="AC91" i="2"/>
  <c r="X92" i="2"/>
  <c r="AC92" i="2"/>
  <c r="X93" i="2"/>
  <c r="AC93" i="2"/>
  <c r="X94" i="2"/>
  <c r="AC94" i="2"/>
  <c r="X95" i="2"/>
  <c r="AC95" i="2"/>
  <c r="X96" i="2"/>
  <c r="AC96" i="2"/>
  <c r="X97" i="2"/>
  <c r="AC97" i="2"/>
  <c r="X98" i="2"/>
  <c r="AC98" i="2"/>
  <c r="X99" i="2"/>
  <c r="AC99" i="2"/>
  <c r="X100" i="2"/>
  <c r="AC100" i="2"/>
  <c r="X101" i="2"/>
  <c r="AC101" i="2"/>
  <c r="X102" i="2"/>
  <c r="AC102" i="2"/>
  <c r="X103" i="2"/>
  <c r="AC103" i="2"/>
  <c r="X104" i="2"/>
  <c r="AC104" i="2"/>
  <c r="X105" i="2"/>
  <c r="AC105" i="2"/>
  <c r="X106" i="2"/>
  <c r="AC106" i="2"/>
  <c r="X107" i="2"/>
  <c r="AC107" i="2"/>
  <c r="X108" i="2"/>
  <c r="AC108" i="2"/>
  <c r="X109" i="2"/>
  <c r="AC109" i="2"/>
  <c r="X110" i="2"/>
  <c r="AC110" i="2"/>
  <c r="X111" i="2"/>
  <c r="AC111" i="2"/>
  <c r="X112" i="2"/>
  <c r="AC112" i="2"/>
  <c r="X113" i="2"/>
  <c r="AC113" i="2"/>
  <c r="X114" i="2"/>
  <c r="AC114" i="2"/>
  <c r="X115" i="2"/>
  <c r="AC115" i="2"/>
  <c r="X116" i="2"/>
  <c r="AC116" i="2"/>
  <c r="X117" i="2"/>
  <c r="AC117" i="2"/>
  <c r="X118" i="2"/>
  <c r="AC118" i="2"/>
  <c r="X119" i="2"/>
  <c r="AC119" i="2"/>
  <c r="X120" i="2"/>
  <c r="AC120" i="2"/>
  <c r="X121" i="2"/>
  <c r="AC121" i="2"/>
  <c r="X122" i="2"/>
  <c r="AC122" i="2"/>
  <c r="X123" i="2"/>
  <c r="AC123" i="2"/>
  <c r="X125" i="2"/>
  <c r="X129" i="2"/>
  <c r="X133" i="2"/>
  <c r="X137" i="2"/>
  <c r="X141" i="2"/>
  <c r="X145" i="2"/>
  <c r="X149" i="2"/>
  <c r="X153" i="2"/>
  <c r="X157" i="2"/>
  <c r="X161" i="2"/>
  <c r="X165" i="2"/>
  <c r="W175" i="2"/>
  <c r="X176" i="2"/>
  <c r="AC176" i="2"/>
  <c r="AC189" i="2"/>
  <c r="V190" i="2"/>
  <c r="W191" i="2"/>
  <c r="X196" i="2"/>
  <c r="V197" i="2"/>
  <c r="AC202" i="2"/>
  <c r="AC204" i="2"/>
  <c r="V207" i="2"/>
  <c r="AC210" i="2"/>
  <c r="W215" i="2"/>
  <c r="X216" i="2"/>
  <c r="AC216" i="2"/>
  <c r="W219" i="2"/>
  <c r="X220" i="2"/>
  <c r="AC220" i="2"/>
  <c r="W223" i="2"/>
  <c r="X224" i="2"/>
  <c r="AC224" i="2"/>
  <c r="AC226" i="2"/>
  <c r="AC228" i="2"/>
  <c r="X231" i="2"/>
  <c r="X235" i="2"/>
  <c r="V240" i="2"/>
  <c r="AA239" i="2"/>
  <c r="AC242" i="2"/>
  <c r="W243" i="2"/>
  <c r="V244" i="2"/>
  <c r="AC246" i="2"/>
  <c r="W247" i="2"/>
  <c r="V248" i="2"/>
  <c r="AC250" i="2"/>
  <c r="W251" i="2"/>
  <c r="V252" i="2"/>
  <c r="AC254" i="2"/>
  <c r="W255" i="2"/>
  <c r="V256" i="2"/>
  <c r="AC258" i="2"/>
  <c r="W259" i="2"/>
  <c r="V260" i="2"/>
  <c r="AC262" i="2"/>
  <c r="W263" i="2"/>
  <c r="V264" i="2"/>
  <c r="AC266" i="2"/>
  <c r="W267" i="2"/>
  <c r="V268" i="2"/>
  <c r="AC270" i="2"/>
  <c r="E271" i="2"/>
  <c r="X273" i="2"/>
  <c r="X277" i="2"/>
  <c r="X281" i="2"/>
  <c r="X285" i="2"/>
  <c r="X289" i="2"/>
  <c r="X293" i="2"/>
  <c r="X294" i="2"/>
  <c r="V295" i="2"/>
  <c r="J298" i="2"/>
  <c r="N298" i="2"/>
  <c r="V299" i="2"/>
  <c r="E298" i="2"/>
  <c r="V382" i="2"/>
  <c r="Y298" i="2"/>
  <c r="AC383" i="2"/>
  <c r="X384" i="2"/>
  <c r="AC385" i="2"/>
  <c r="AC386" i="2"/>
  <c r="V389" i="2"/>
  <c r="V390" i="2"/>
  <c r="X392" i="2"/>
  <c r="AC395" i="2"/>
  <c r="AC403" i="2"/>
  <c r="AC411" i="2"/>
  <c r="AC419" i="2"/>
  <c r="AC500" i="2"/>
  <c r="AC508" i="2"/>
  <c r="X395" i="2"/>
  <c r="X399" i="2"/>
  <c r="X403" i="2"/>
  <c r="X407" i="2"/>
  <c r="X411" i="2"/>
  <c r="X415" i="2"/>
  <c r="X419" i="2"/>
  <c r="X423" i="2"/>
  <c r="X425" i="2"/>
  <c r="X427" i="2"/>
  <c r="X429" i="2"/>
  <c r="X431" i="2"/>
  <c r="X433" i="2"/>
  <c r="X435" i="2"/>
  <c r="X437" i="2"/>
  <c r="X439" i="2"/>
  <c r="X441" i="2"/>
  <c r="X443" i="2"/>
  <c r="X445" i="2"/>
  <c r="X447" i="2"/>
  <c r="X449" i="2"/>
  <c r="X451" i="2"/>
  <c r="X453" i="2"/>
  <c r="X455" i="2"/>
  <c r="X457" i="2"/>
  <c r="X459" i="2"/>
  <c r="X461" i="2"/>
  <c r="X463" i="2"/>
  <c r="X465" i="2"/>
  <c r="X467" i="2"/>
  <c r="X469" i="2"/>
  <c r="X471" i="2"/>
  <c r="X473" i="2"/>
  <c r="X475" i="2"/>
  <c r="X477" i="2"/>
  <c r="X479" i="2"/>
  <c r="X481" i="2"/>
  <c r="X483" i="2"/>
  <c r="X485" i="2"/>
  <c r="X487" i="2"/>
  <c r="X489" i="2"/>
  <c r="X491" i="2"/>
  <c r="X493" i="2"/>
  <c r="X495" i="2"/>
  <c r="AC497" i="2"/>
  <c r="AC501" i="2"/>
  <c r="AC505" i="2"/>
  <c r="AC509" i="2"/>
  <c r="V512" i="2"/>
  <c r="V513" i="2"/>
  <c r="X528" i="2"/>
  <c r="W530" i="2"/>
  <c r="X396" i="2"/>
  <c r="X400" i="2"/>
  <c r="X404" i="2"/>
  <c r="X408" i="2"/>
  <c r="X412" i="2"/>
  <c r="X416" i="2"/>
  <c r="X420" i="2"/>
  <c r="X532" i="2"/>
  <c r="X535" i="2"/>
  <c r="X537" i="2"/>
  <c r="X539" i="2"/>
  <c r="X541" i="2"/>
  <c r="X543" i="2"/>
  <c r="X545" i="2"/>
  <c r="X547" i="2"/>
  <c r="X549" i="2"/>
  <c r="X551" i="2"/>
  <c r="X553" i="2"/>
  <c r="X555" i="2"/>
  <c r="X557" i="2"/>
  <c r="X559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X529" i="2"/>
  <c r="V532" i="2"/>
  <c r="V535" i="2"/>
  <c r="V537" i="2"/>
  <c r="V539" i="2"/>
  <c r="V541" i="2"/>
  <c r="V543" i="2"/>
  <c r="V545" i="2"/>
  <c r="V547" i="2"/>
  <c r="V549" i="2"/>
  <c r="V551" i="2"/>
  <c r="V553" i="2"/>
  <c r="V555" i="2"/>
  <c r="V557" i="2"/>
  <c r="V559" i="2"/>
  <c r="AC561" i="2"/>
  <c r="AC562" i="2"/>
  <c r="AC563" i="2"/>
  <c r="AC564" i="2"/>
  <c r="AC565" i="2"/>
  <c r="AC566" i="2"/>
  <c r="AC567" i="2"/>
  <c r="AC568" i="2"/>
  <c r="AC569" i="2"/>
  <c r="AC570" i="2"/>
  <c r="AC571" i="2"/>
  <c r="AC572" i="2"/>
  <c r="AC573" i="2"/>
  <c r="AC574" i="2"/>
  <c r="AC575" i="2"/>
  <c r="AC576" i="2"/>
  <c r="AC577" i="2"/>
  <c r="AC578" i="2"/>
  <c r="AC579" i="2"/>
  <c r="AC580" i="2"/>
  <c r="AC581" i="2"/>
  <c r="AC582" i="2"/>
  <c r="AC583" i="2"/>
  <c r="AC584" i="2"/>
  <c r="AC585" i="2"/>
  <c r="AC586" i="2"/>
  <c r="AC587" i="2"/>
  <c r="AC588" i="2"/>
  <c r="AC589" i="2"/>
  <c r="AC590" i="2"/>
  <c r="AC591" i="2"/>
  <c r="AC592" i="2"/>
  <c r="AC593" i="2"/>
  <c r="W513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X530" i="2"/>
  <c r="W532" i="2"/>
  <c r="W535" i="2"/>
  <c r="W537" i="2"/>
  <c r="W539" i="2"/>
  <c r="W541" i="2"/>
  <c r="W543" i="2"/>
  <c r="W545" i="2"/>
  <c r="W547" i="2"/>
  <c r="W549" i="2"/>
  <c r="W551" i="2"/>
  <c r="W553" i="2"/>
  <c r="W555" i="2"/>
  <c r="W557" i="2"/>
  <c r="W559" i="2"/>
  <c r="X594" i="2"/>
  <c r="X595" i="2"/>
  <c r="W596" i="2"/>
  <c r="AC596" i="2"/>
  <c r="X599" i="2"/>
  <c r="W600" i="2"/>
  <c r="AC600" i="2"/>
  <c r="X603" i="2"/>
  <c r="W604" i="2"/>
  <c r="AC604" i="2"/>
  <c r="X607" i="2"/>
  <c r="W608" i="2"/>
  <c r="AC608" i="2"/>
  <c r="X611" i="2"/>
  <c r="W612" i="2"/>
  <c r="AC612" i="2"/>
  <c r="X615" i="2"/>
  <c r="W616" i="2"/>
  <c r="AC616" i="2"/>
  <c r="X619" i="2"/>
  <c r="W620" i="2"/>
  <c r="AC620" i="2"/>
  <c r="X623" i="2"/>
  <c r="W624" i="2"/>
  <c r="AC624" i="2"/>
  <c r="X627" i="2"/>
  <c r="W628" i="2"/>
  <c r="AC628" i="2"/>
  <c r="X631" i="2"/>
  <c r="W632" i="2"/>
  <c r="AC632" i="2"/>
  <c r="X635" i="2"/>
  <c r="W636" i="2"/>
  <c r="AC636" i="2"/>
  <c r="W641" i="2"/>
  <c r="V642" i="2"/>
  <c r="AC642" i="2"/>
  <c r="W647" i="2"/>
  <c r="AC648" i="2"/>
  <c r="X650" i="2"/>
  <c r="X651" i="2"/>
  <c r="V653" i="2"/>
  <c r="W657" i="2"/>
  <c r="V658" i="2"/>
  <c r="AC658" i="2"/>
  <c r="Q731" i="2"/>
  <c r="X746" i="2"/>
  <c r="L731" i="2"/>
  <c r="W598" i="2"/>
  <c r="AC598" i="2"/>
  <c r="W602" i="2"/>
  <c r="AC602" i="2"/>
  <c r="W606" i="2"/>
  <c r="AC606" i="2"/>
  <c r="W610" i="2"/>
  <c r="AC610" i="2"/>
  <c r="W614" i="2"/>
  <c r="AC614" i="2"/>
  <c r="W618" i="2"/>
  <c r="AC618" i="2"/>
  <c r="W622" i="2"/>
  <c r="AC622" i="2"/>
  <c r="W626" i="2"/>
  <c r="AC626" i="2"/>
  <c r="W630" i="2"/>
  <c r="AC630" i="2"/>
  <c r="W634" i="2"/>
  <c r="AC634" i="2"/>
  <c r="W639" i="2"/>
  <c r="AC640" i="2"/>
  <c r="X642" i="2"/>
  <c r="W655" i="2"/>
  <c r="AC656" i="2"/>
  <c r="X658" i="2"/>
  <c r="W685" i="2"/>
  <c r="W595" i="2"/>
  <c r="AC595" i="2"/>
  <c r="X598" i="2"/>
  <c r="W599" i="2"/>
  <c r="AC599" i="2"/>
  <c r="X602" i="2"/>
  <c r="W603" i="2"/>
  <c r="AC603" i="2"/>
  <c r="X606" i="2"/>
  <c r="W607" i="2"/>
  <c r="AC607" i="2"/>
  <c r="X610" i="2"/>
  <c r="W611" i="2"/>
  <c r="AC611" i="2"/>
  <c r="X614" i="2"/>
  <c r="W615" i="2"/>
  <c r="AC615" i="2"/>
  <c r="X618" i="2"/>
  <c r="W619" i="2"/>
  <c r="AC619" i="2"/>
  <c r="X622" i="2"/>
  <c r="W623" i="2"/>
  <c r="AC623" i="2"/>
  <c r="X626" i="2"/>
  <c r="W627" i="2"/>
  <c r="AC627" i="2"/>
  <c r="X630" i="2"/>
  <c r="W631" i="2"/>
  <c r="AC631" i="2"/>
  <c r="X634" i="2"/>
  <c r="W635" i="2"/>
  <c r="AC635" i="2"/>
  <c r="X638" i="2"/>
  <c r="X639" i="2"/>
  <c r="V641" i="2"/>
  <c r="W651" i="2"/>
  <c r="AC652" i="2"/>
  <c r="X654" i="2"/>
  <c r="X655" i="2"/>
  <c r="V657" i="2"/>
  <c r="AC676" i="2"/>
  <c r="W679" i="2"/>
  <c r="X680" i="2"/>
  <c r="AC680" i="2"/>
  <c r="AC682" i="2"/>
  <c r="W684" i="2"/>
  <c r="V686" i="2"/>
  <c r="AC687" i="2"/>
  <c r="AC691" i="2"/>
  <c r="V697" i="2"/>
  <c r="V698" i="2"/>
  <c r="W699" i="2"/>
  <c r="AC700" i="2"/>
  <c r="V702" i="2"/>
  <c r="X703" i="2"/>
  <c r="W704" i="2"/>
  <c r="AC736" i="2"/>
  <c r="AC740" i="2"/>
  <c r="P731" i="2"/>
  <c r="Z731" i="2"/>
  <c r="V676" i="2"/>
  <c r="V687" i="2"/>
  <c r="V706" i="2"/>
  <c r="AC734" i="2"/>
  <c r="AC738" i="2"/>
  <c r="J731" i="2"/>
  <c r="V749" i="2"/>
  <c r="V663" i="2"/>
  <c r="V665" i="2"/>
  <c r="V667" i="2"/>
  <c r="V669" i="2"/>
  <c r="V671" i="2"/>
  <c r="V673" i="2"/>
  <c r="V674" i="2"/>
  <c r="V675" i="2"/>
  <c r="W676" i="2"/>
  <c r="AC678" i="2"/>
  <c r="W680" i="2"/>
  <c r="V681" i="2"/>
  <c r="X685" i="2"/>
  <c r="W687" i="2"/>
  <c r="X693" i="2"/>
  <c r="H721" i="2"/>
  <c r="I731" i="2"/>
  <c r="M731" i="2"/>
  <c r="M720" i="2" s="1"/>
  <c r="U731" i="2"/>
  <c r="AB731" i="2"/>
  <c r="AC749" i="2"/>
  <c r="V700" i="2"/>
  <c r="AC702" i="2"/>
  <c r="W703" i="2"/>
  <c r="V704" i="2"/>
  <c r="AC706" i="2"/>
  <c r="W707" i="2"/>
  <c r="V708" i="2"/>
  <c r="AC710" i="2"/>
  <c r="W711" i="2"/>
  <c r="V712" i="2"/>
  <c r="AC714" i="2"/>
  <c r="W715" i="2"/>
  <c r="V716" i="2"/>
  <c r="AC718" i="2"/>
  <c r="W719" i="2"/>
  <c r="T721" i="2"/>
  <c r="AC722" i="2"/>
  <c r="W723" i="2"/>
  <c r="V724" i="2"/>
  <c r="V726" i="2"/>
  <c r="AC727" i="2"/>
  <c r="X730" i="2"/>
  <c r="H731" i="2"/>
  <c r="G731" i="2"/>
  <c r="X732" i="2"/>
  <c r="V733" i="2"/>
  <c r="X734" i="2"/>
  <c r="V735" i="2"/>
  <c r="X736" i="2"/>
  <c r="V737" i="2"/>
  <c r="X738" i="2"/>
  <c r="V739" i="2"/>
  <c r="X740" i="2"/>
  <c r="V741" i="2"/>
  <c r="N731" i="2"/>
  <c r="R731" i="2"/>
  <c r="F731" i="2"/>
  <c r="W745" i="2"/>
  <c r="W746" i="2"/>
  <c r="X748" i="2"/>
  <c r="W754" i="2"/>
  <c r="V755" i="2"/>
  <c r="AC755" i="2"/>
  <c r="AC761" i="2"/>
  <c r="W766" i="2"/>
  <c r="V773" i="2"/>
  <c r="AC777" i="2"/>
  <c r="V714" i="2"/>
  <c r="V718" i="2"/>
  <c r="V722" i="2"/>
  <c r="AA721" i="2"/>
  <c r="AC726" i="2"/>
  <c r="V732" i="2"/>
  <c r="Y731" i="2"/>
  <c r="AC732" i="2"/>
  <c r="V734" i="2"/>
  <c r="V736" i="2"/>
  <c r="V738" i="2"/>
  <c r="V740" i="2"/>
  <c r="X744" i="2"/>
  <c r="W749" i="2"/>
  <c r="W752" i="2"/>
  <c r="AC753" i="2"/>
  <c r="X755" i="2"/>
  <c r="W758" i="2"/>
  <c r="AC769" i="2"/>
  <c r="W774" i="2"/>
  <c r="V692" i="2"/>
  <c r="W693" i="2"/>
  <c r="V699" i="2"/>
  <c r="AC701" i="2"/>
  <c r="W702" i="2"/>
  <c r="V703" i="2"/>
  <c r="AC705" i="2"/>
  <c r="W706" i="2"/>
  <c r="V707" i="2"/>
  <c r="AC709" i="2"/>
  <c r="W710" i="2"/>
  <c r="V711" i="2"/>
  <c r="AC713" i="2"/>
  <c r="W714" i="2"/>
  <c r="V715" i="2"/>
  <c r="AC717" i="2"/>
  <c r="W718" i="2"/>
  <c r="V719" i="2"/>
  <c r="W722" i="2"/>
  <c r="V723" i="2"/>
  <c r="AC725" i="2"/>
  <c r="D731" i="2"/>
  <c r="E731" i="2"/>
  <c r="W734" i="2"/>
  <c r="W736" i="2"/>
  <c r="W738" i="2"/>
  <c r="W740" i="2"/>
  <c r="T731" i="2"/>
  <c r="AC742" i="2"/>
  <c r="V746" i="2"/>
  <c r="V747" i="2"/>
  <c r="X749" i="2"/>
  <c r="AC750" i="2"/>
  <c r="X751" i="2"/>
  <c r="X752" i="2"/>
  <c r="V754" i="2"/>
  <c r="AC765" i="2"/>
  <c r="W770" i="2"/>
  <c r="K731" i="2"/>
  <c r="O731" i="2"/>
  <c r="S731" i="2"/>
  <c r="W732" i="2"/>
  <c r="X759" i="2"/>
  <c r="X763" i="2"/>
  <c r="X767" i="2"/>
  <c r="X771" i="2"/>
  <c r="X775" i="2"/>
  <c r="V779" i="2"/>
  <c r="X780" i="2"/>
  <c r="V781" i="2"/>
  <c r="X782" i="2"/>
  <c r="V783" i="2"/>
  <c r="X761" i="2"/>
  <c r="X765" i="2"/>
  <c r="X769" i="2"/>
  <c r="X773" i="2"/>
  <c r="X777" i="2"/>
  <c r="X779" i="2"/>
  <c r="X781" i="2"/>
  <c r="X783" i="2"/>
  <c r="W861" i="2"/>
  <c r="T860" i="2"/>
  <c r="V728" i="2"/>
  <c r="W729" i="2"/>
  <c r="X758" i="2"/>
  <c r="X762" i="2"/>
  <c r="X766" i="2"/>
  <c r="X770" i="2"/>
  <c r="X774" i="2"/>
  <c r="X778" i="2"/>
  <c r="AC784" i="2"/>
  <c r="AC785" i="2"/>
  <c r="AC786" i="2"/>
  <c r="AC787" i="2"/>
  <c r="AC788" i="2"/>
  <c r="AC789" i="2"/>
  <c r="AC790" i="2"/>
  <c r="AC791" i="2"/>
  <c r="AC792" i="2"/>
  <c r="AC793" i="2"/>
  <c r="AC794" i="2"/>
  <c r="AC795" i="2"/>
  <c r="AC796" i="2"/>
  <c r="AC797" i="2"/>
  <c r="AC798" i="2"/>
  <c r="AC799" i="2"/>
  <c r="AC800" i="2"/>
  <c r="W784" i="2"/>
  <c r="W785" i="2"/>
  <c r="W786" i="2"/>
  <c r="W787" i="2"/>
  <c r="W788" i="2"/>
  <c r="W789" i="2"/>
  <c r="W790" i="2"/>
  <c r="W791" i="2"/>
  <c r="W792" i="2"/>
  <c r="W793" i="2"/>
  <c r="W794" i="2"/>
  <c r="W795" i="2"/>
  <c r="W796" i="2"/>
  <c r="V802" i="2"/>
  <c r="V804" i="2"/>
  <c r="V806" i="2"/>
  <c r="V808" i="2"/>
  <c r="V810" i="2"/>
  <c r="V812" i="2"/>
  <c r="V814" i="2"/>
  <c r="W802" i="2"/>
  <c r="W803" i="2"/>
  <c r="W804" i="2"/>
  <c r="W805" i="2"/>
  <c r="W806" i="2"/>
  <c r="W807" i="2"/>
  <c r="W808" i="2"/>
  <c r="W809" i="2"/>
  <c r="W810" i="2"/>
  <c r="W811" i="2"/>
  <c r="W812" i="2"/>
  <c r="W813" i="2"/>
  <c r="W814" i="2"/>
  <c r="W815" i="2"/>
  <c r="W816" i="2"/>
  <c r="W817" i="2"/>
  <c r="W818" i="2"/>
  <c r="W819" i="2"/>
  <c r="W820" i="2"/>
  <c r="W821" i="2"/>
  <c r="W822" i="2"/>
  <c r="W823" i="2"/>
  <c r="W824" i="2"/>
  <c r="AC826" i="2"/>
  <c r="W827" i="2"/>
  <c r="V828" i="2"/>
  <c r="V829" i="2"/>
  <c r="W839" i="2"/>
  <c r="V826" i="2"/>
  <c r="V830" i="2"/>
  <c r="AC838" i="2"/>
  <c r="V853" i="2"/>
  <c r="AC801" i="2"/>
  <c r="AC802" i="2"/>
  <c r="AC803" i="2"/>
  <c r="AC804" i="2"/>
  <c r="AC805" i="2"/>
  <c r="AC806" i="2"/>
  <c r="AC807" i="2"/>
  <c r="AC808" i="2"/>
  <c r="AC809" i="2"/>
  <c r="AC810" i="2"/>
  <c r="AC811" i="2"/>
  <c r="AC812" i="2"/>
  <c r="AC813" i="2"/>
  <c r="AC814" i="2"/>
  <c r="AC815" i="2"/>
  <c r="AC816" i="2"/>
  <c r="AC817" i="2"/>
  <c r="AC818" i="2"/>
  <c r="AC819" i="2"/>
  <c r="AC820" i="2"/>
  <c r="AC821" i="2"/>
  <c r="AC822" i="2"/>
  <c r="AC823" i="2"/>
  <c r="AC825" i="2"/>
  <c r="W826" i="2"/>
  <c r="V827" i="2"/>
  <c r="AC841" i="2"/>
  <c r="AC830" i="2"/>
  <c r="W831" i="2"/>
  <c r="V832" i="2"/>
  <c r="AC834" i="2"/>
  <c r="W835" i="2"/>
  <c r="V836" i="2"/>
  <c r="V838" i="2"/>
  <c r="V839" i="2"/>
  <c r="X841" i="2"/>
  <c r="AC842" i="2"/>
  <c r="AC843" i="2"/>
  <c r="AC855" i="2"/>
  <c r="V856" i="2"/>
  <c r="V858" i="2"/>
  <c r="W830" i="2"/>
  <c r="V831" i="2"/>
  <c r="AC833" i="2"/>
  <c r="W834" i="2"/>
  <c r="V835" i="2"/>
  <c r="W841" i="2"/>
  <c r="X846" i="2"/>
  <c r="V852" i="2"/>
  <c r="H860" i="2"/>
  <c r="Y860" i="2"/>
  <c r="AC861" i="2"/>
  <c r="AC845" i="2"/>
  <c r="W847" i="2"/>
  <c r="X852" i="2"/>
  <c r="X856" i="2"/>
  <c r="E860" i="2"/>
  <c r="V862" i="2"/>
  <c r="V864" i="2"/>
  <c r="V866" i="2"/>
  <c r="V846" i="2"/>
  <c r="V847" i="2"/>
  <c r="AC848" i="2"/>
  <c r="W852" i="2"/>
  <c r="X853" i="2"/>
  <c r="AC853" i="2"/>
  <c r="W856" i="2"/>
  <c r="X857" i="2"/>
  <c r="AC857" i="2"/>
  <c r="X858" i="2"/>
  <c r="AC858" i="2"/>
  <c r="X859" i="2"/>
  <c r="AC859" i="2"/>
  <c r="G860" i="2"/>
  <c r="K860" i="2"/>
  <c r="S860" i="2"/>
  <c r="W848" i="2"/>
  <c r="AC851" i="2"/>
  <c r="W853" i="2"/>
  <c r="X854" i="2"/>
  <c r="AC854" i="2"/>
  <c r="W857" i="2"/>
  <c r="W858" i="2"/>
  <c r="W859" i="2"/>
  <c r="V861" i="2"/>
  <c r="V863" i="2"/>
  <c r="V865" i="2"/>
  <c r="Q23" i="1" l="1"/>
  <c r="S24" i="1"/>
  <c r="S745" i="1"/>
  <c r="S733" i="1" s="1"/>
  <c r="S174" i="1"/>
  <c r="R745" i="1"/>
  <c r="R733" i="1" s="1"/>
  <c r="S25" i="1"/>
  <c r="S23" i="1"/>
  <c r="R174" i="1"/>
  <c r="Q875" i="1"/>
  <c r="Q22" i="1"/>
  <c r="Q27" i="1"/>
  <c r="Q174" i="1"/>
  <c r="S30" i="1"/>
  <c r="S21" i="1"/>
  <c r="R30" i="1"/>
  <c r="R21" i="1"/>
  <c r="Q30" i="1"/>
  <c r="Q25" i="1"/>
  <c r="Q24" i="1"/>
  <c r="O734" i="1"/>
  <c r="Q734" i="1"/>
  <c r="Q26" i="1"/>
  <c r="Q21" i="1"/>
  <c r="Q215" i="1"/>
  <c r="Q745" i="1"/>
  <c r="Q192" i="1"/>
  <c r="T20" i="1"/>
  <c r="O875" i="1"/>
  <c r="O174" i="1"/>
  <c r="V20" i="1"/>
  <c r="K20" i="1"/>
  <c r="O26" i="1"/>
  <c r="P192" i="1"/>
  <c r="U20" i="1"/>
  <c r="D20" i="1"/>
  <c r="O883" i="1"/>
  <c r="P734" i="1"/>
  <c r="F733" i="1"/>
  <c r="O192" i="1"/>
  <c r="N20" i="1"/>
  <c r="O27" i="1"/>
  <c r="H20" i="1"/>
  <c r="P174" i="1"/>
  <c r="G720" i="2"/>
  <c r="I720" i="2"/>
  <c r="P883" i="1"/>
  <c r="W20" i="1"/>
  <c r="P27" i="1"/>
  <c r="M20" i="1"/>
  <c r="AA23" i="2"/>
  <c r="G20" i="1"/>
  <c r="E29" i="1"/>
  <c r="I20" i="1"/>
  <c r="P875" i="1"/>
  <c r="E733" i="1"/>
  <c r="O22" i="1"/>
  <c r="L20" i="1"/>
  <c r="O25" i="1"/>
  <c r="O24" i="1"/>
  <c r="P26" i="1"/>
  <c r="J20" i="1"/>
  <c r="P30" i="1"/>
  <c r="P24" i="1"/>
  <c r="O745" i="1"/>
  <c r="O733" i="1" s="1"/>
  <c r="P25" i="1"/>
  <c r="O23" i="1"/>
  <c r="P23" i="1"/>
  <c r="P21" i="1"/>
  <c r="O215" i="1"/>
  <c r="P22" i="1"/>
  <c r="F29" i="1"/>
  <c r="P215" i="1"/>
  <c r="P745" i="1"/>
  <c r="O30" i="1"/>
  <c r="O21" i="1"/>
  <c r="J720" i="2"/>
  <c r="S720" i="2"/>
  <c r="S23" i="2"/>
  <c r="AA720" i="2"/>
  <c r="Y720" i="2"/>
  <c r="H23" i="2"/>
  <c r="K720" i="2"/>
  <c r="AB720" i="2"/>
  <c r="Z720" i="2"/>
  <c r="D720" i="2"/>
  <c r="N720" i="2"/>
  <c r="Z23" i="2"/>
  <c r="I23" i="2"/>
  <c r="AB23" i="2"/>
  <c r="Q720" i="2"/>
  <c r="T23" i="2"/>
  <c r="N23" i="2"/>
  <c r="H720" i="2"/>
  <c r="J23" i="2"/>
  <c r="E720" i="2"/>
  <c r="P23" i="2"/>
  <c r="Q23" i="2"/>
  <c r="P720" i="2"/>
  <c r="T720" i="2"/>
  <c r="M23" i="2"/>
  <c r="M22" i="2" s="1"/>
  <c r="M928" i="2" s="1"/>
  <c r="AC271" i="2"/>
  <c r="W860" i="2"/>
  <c r="V239" i="2"/>
  <c r="V298" i="2"/>
  <c r="K23" i="2"/>
  <c r="X731" i="2"/>
  <c r="W239" i="2"/>
  <c r="V24" i="2"/>
  <c r="X24" i="2"/>
  <c r="X23" i="2" s="1"/>
  <c r="X22" i="2" s="1"/>
  <c r="AC24" i="2"/>
  <c r="G23" i="2"/>
  <c r="D23" i="2"/>
  <c r="W24" i="2"/>
  <c r="AC239" i="2"/>
  <c r="W731" i="2"/>
  <c r="W271" i="2"/>
  <c r="V860" i="2"/>
  <c r="AC860" i="2"/>
  <c r="W721" i="2"/>
  <c r="AC731" i="2"/>
  <c r="V731" i="2"/>
  <c r="V721" i="2"/>
  <c r="AC721" i="2"/>
  <c r="W298" i="2"/>
  <c r="V271" i="2"/>
  <c r="E23" i="2"/>
  <c r="Y23" i="2"/>
  <c r="AC298" i="2"/>
  <c r="S29" i="1" l="1"/>
  <c r="S20" i="1" s="1"/>
  <c r="R29" i="1"/>
  <c r="R20" i="1" s="1"/>
  <c r="Q29" i="1"/>
  <c r="Q733" i="1"/>
  <c r="G22" i="2"/>
  <c r="AA22" i="2"/>
  <c r="AA928" i="2" s="1"/>
  <c r="P733" i="1"/>
  <c r="I22" i="2"/>
  <c r="S22" i="2"/>
  <c r="S928" i="2" s="1"/>
  <c r="Y22" i="2"/>
  <c r="Y928" i="2" s="1"/>
  <c r="J22" i="2"/>
  <c r="J928" i="2" s="1"/>
  <c r="Z22" i="2"/>
  <c r="E20" i="1"/>
  <c r="O29" i="1"/>
  <c r="O20" i="1" s="1"/>
  <c r="P29" i="1"/>
  <c r="P20" i="1" s="1"/>
  <c r="F20" i="1"/>
  <c r="Q22" i="2"/>
  <c r="N22" i="2"/>
  <c r="AB22" i="2"/>
  <c r="E22" i="2"/>
  <c r="D22" i="2"/>
  <c r="T22" i="2"/>
  <c r="K22" i="2"/>
  <c r="K928" i="2" s="1"/>
  <c r="H22" i="2"/>
  <c r="AC720" i="2"/>
  <c r="V720" i="2"/>
  <c r="W720" i="2"/>
  <c r="P22" i="2"/>
  <c r="P928" i="2" s="1"/>
  <c r="V23" i="2"/>
  <c r="W23" i="2"/>
  <c r="AC23" i="2"/>
  <c r="Q20" i="1" l="1"/>
  <c r="I928" i="2"/>
  <c r="T928" i="2"/>
  <c r="AB928" i="2"/>
  <c r="Z928" i="2"/>
  <c r="Q928" i="2"/>
  <c r="W22" i="2"/>
  <c r="W928" i="2" s="1"/>
  <c r="N928" i="2"/>
  <c r="V22" i="2"/>
  <c r="AC22" i="2"/>
  <c r="V928" i="2" l="1"/>
  <c r="AC928" i="2"/>
</calcChain>
</file>

<file path=xl/sharedStrings.xml><?xml version="1.0" encoding="utf-8"?>
<sst xmlns="http://schemas.openxmlformats.org/spreadsheetml/2006/main" count="4295" uniqueCount="1160">
  <si>
    <r>
      <rPr>
        <b/>
        <sz val="12"/>
        <color theme="1"/>
        <rFont val="Times New Roman"/>
        <family val="1"/>
        <charset val="204"/>
      </rPr>
      <t>Прогноз ввода/вывода объектов</t>
    </r>
    <r>
      <rPr>
        <b/>
        <sz val="11"/>
        <color theme="1"/>
        <rFont val="Times New Roman"/>
        <family val="1"/>
        <charset val="204"/>
      </rPr>
      <t xml:space="preserve"> </t>
    </r>
  </si>
  <si>
    <t>№№</t>
  </si>
  <si>
    <t>Наименование объекта</t>
  </si>
  <si>
    <t>Ввод основных средств</t>
  </si>
  <si>
    <t>Вывод основных средств</t>
  </si>
  <si>
    <t>Полная стоимость основных средств (без НДС)</t>
  </si>
  <si>
    <t>Итого</t>
  </si>
  <si>
    <t>I кв.</t>
  </si>
  <si>
    <t>II кв.</t>
  </si>
  <si>
    <t>III кв.</t>
  </si>
  <si>
    <t>IV кв.</t>
  </si>
  <si>
    <t xml:space="preserve">I кв. </t>
  </si>
  <si>
    <t xml:space="preserve">II кв. </t>
  </si>
  <si>
    <t>км</t>
  </si>
  <si>
    <t>МВА</t>
  </si>
  <si>
    <t>Шт.</t>
  </si>
  <si>
    <t>млн. рублей</t>
  </si>
  <si>
    <t xml:space="preserve">Итого, по всему ОАО "МРСК Северного Кавказа"", в т.ч. </t>
  </si>
  <si>
    <t>Техническое перевооружение и реконструкция</t>
  </si>
  <si>
    <t>1.1.</t>
  </si>
  <si>
    <t>Энергосбережение и повышение энергетической эффективности</t>
  </si>
  <si>
    <t>п</t>
  </si>
  <si>
    <t xml:space="preserve">Реконструкция ВЛ 110 кВ Тарумовка – Кизляр-2 с заходами на ПС 330 кВ Кизляр </t>
  </si>
  <si>
    <t>Реконструкция ПС 110 кВ "Южная" (замена тр-ров Т-1, Т-2 с увел. мощности 2х16 МВА на 2х40 МВА)</t>
  </si>
  <si>
    <t>КЧФ</t>
  </si>
  <si>
    <t>Реконструкция ВЛ-110 кВ Л-96 "Ильичевская-Бекешевская" (замена провода) 10 км</t>
  </si>
  <si>
    <t>Реконструкция ВЛ-110 кВ Л-221 ПС"Черкесск-330"- ПС "Академическая" с совместным  подвесом с Л-128 до ПС "Зеленчук" протяженностью 21.4 км, Строительство выхода Л-221 от ПС Зеленчук в сорону ПС Академическая                (6.7 км)</t>
  </si>
  <si>
    <t>Реконструкция ВЛ-110 кВ Л-245 "Суворовская-Боргустан" с заменой существующего провода АС-120  на АС-185  21,4 км</t>
  </si>
  <si>
    <t>Реконструкция ВЛ-35 кВ Л-326  "КичиБалык-Обсерватория" 5.28 км</t>
  </si>
  <si>
    <t>Реконструкция ВЛ-35 кВ Л-325  "Зеленогорская-КичиБалык" 17.5 км</t>
  </si>
  <si>
    <t>Реконструкция ВЛ-35 кВ Л-328 "Бичесын-Поляна" 27.2 км</t>
  </si>
  <si>
    <t>Реконструкция ВЛ-35 кВ Л-327 "КичиБалык-Бичесын"  34.92 км</t>
  </si>
  <si>
    <t>Реконструкция ВЛ-6кВ Ф-672г.Усть-Джегута (замена дер.опор, провода 0.93 км)</t>
  </si>
  <si>
    <t>Реконструкция ВЛ-10 кВ Ф-255 от ПС "Николаевская" (замена дер.опор,провода) 5.46 км.</t>
  </si>
  <si>
    <t>Реконструкция ВЛ-10 кВ Ф-252 от ПС "Николаевская" (замена дер.опор,провода)   5.2 км.</t>
  </si>
  <si>
    <t>Реконструкция  ВЛ-10 кВ Ф-258 от ПС "Николаевская"(замена дер.опор,провода)                       6.5 км.</t>
  </si>
  <si>
    <t>Реконструкция ВЛ-10В Ф-530 от ПС Кош-Хабль Хабезских  РЭС  (замена дер.опор, провода 1.68 км)</t>
  </si>
  <si>
    <t>Реконструкция ВЛ-10В Ф-377 от ПС Курджиново Урупских  РЭС  (замена дер.опор, провода 1,5 км)</t>
  </si>
  <si>
    <t>Реконструкция ВЛ-10В Ф-372от ПС Маруха Зеленчукских  РЭС  (замена дер.опор, провода               1.12 км)</t>
  </si>
  <si>
    <t>Реконструкция  ВЛ-10 кВ Ф-251 от ПС "Николаевская" (замена дер.опор,провода) 3.1км.</t>
  </si>
  <si>
    <t>Реконструкция ВЛ-10 кВ Ф-264 от ПС "Эльтаркач" (замена дер.опор,провода) 0.95 км.</t>
  </si>
  <si>
    <t>Реконструкция ВЛ-10 кВ Ф-261 от ПС "Эльтаркач" (замена дер.опор,провода) 1,6 км.</t>
  </si>
  <si>
    <t>Реконструкция ВЛ-10 кВ Ф-276 от ПС "Новая Джегута" (замена дер.опор,провода) 1.93 км.</t>
  </si>
  <si>
    <t>Реконструкция ВЛ-10 кВ Ф-290 от ПС "Сары-Тюз" (замена дер.опор,провода) 4.65 км.</t>
  </si>
  <si>
    <t>Реконструкция ВЛ-10В Ф-558 от ПС Учкекен Малокарачаевских РЭС  (замена дер.опор, провода 1.7 км)</t>
  </si>
  <si>
    <t>Реконструкция ВЛ-10 кВ Ф-525 от ПС Бесленей  Хабезских РЭС (замена дер.опор, провода) 0.37 км</t>
  </si>
  <si>
    <t>Реконструкция ВЛ-10 кВ Ф-679 от ПС Преградная Урупских РЭС (замена дер.опор, провода ) 7.28 км</t>
  </si>
  <si>
    <t>Реконструкция -10 кВ Ф-468 от ПС Теберда (от опоры 305 до  опоры 473) 8.1 км</t>
  </si>
  <si>
    <t>Реконструкция ВЛ-10 кВ Ф-289 от ПС "Сары-Тюз" 1,7 км</t>
  </si>
  <si>
    <t>Реконструкция ВЛ-0,4 кВ от ТП 14/440 Адыге-Хабльских РЭС 2.7 км</t>
  </si>
  <si>
    <t xml:space="preserve">Реконструкция ВЛ-0,4 кВ от ТП 6/426 Адыге-Хабльских РЭС 1,8 км </t>
  </si>
  <si>
    <t>Реконструкция ВЛ-0,4 кВ от ТП 24/440 Адыге-Хабльских РЭС 0.51 км</t>
  </si>
  <si>
    <t>Реконструкция ВЛ-0,4 кВ от ТП 10/555 Малокарачаевских РЭС 2.69 км</t>
  </si>
  <si>
    <t>Реконструкция ВЛ-0,4 кВ от ТП 314/594 Малокарачаевских РЭС 1,05 км</t>
  </si>
  <si>
    <t>Реконструкция ВЛ-0.4 кВ  от ТП 22/649 г.Усть-Джегута  (замена дер.опор,провода 4.2км )</t>
  </si>
  <si>
    <t>Реконструкция ВЛ-0.4 кВ  от ТП 7/646 г.Усть-Джегута  (замена дер.опор,провода 4.5 км )</t>
  </si>
  <si>
    <t>Реконструкция ВЛ-0,4 кВ от ТП 12/501             Хабезских РЭС 2.5 км</t>
  </si>
  <si>
    <t>Реконструкция ВЛ-0,4 кВ от ТП 3/426 Адыге-Хабльских РЭС  3.05 км</t>
  </si>
  <si>
    <t>Реконструкция ВЛ-0,4 кВ от ТП 4/426 Адыге-Хабльских РЭС  2.9 км</t>
  </si>
  <si>
    <t>Реконструкция ВЛ-0,4 кВ от ТП 5/426 Адыге-Хабльских РЭС  2.57 км</t>
  </si>
  <si>
    <t>Реконструкция ВЛ-0.4 кВ от ТП 31/824 Зеленчукские электрические сети (замена дер.опор, провода) 5.4 км (5.2 км)</t>
  </si>
  <si>
    <t>Реконструкция ВЛ-0.4 кВ от ТП 124/824 Зеленчукские электрические сети (замена дер.опор, провода) 1.6 км (0.93 км)</t>
  </si>
  <si>
    <t>Реконструкция ВЛ-0.4 кВ от ТП 33/824 Зеленчукские электрические сети (замена дер.опор, провода ) 2.9 км (2.4 км)</t>
  </si>
  <si>
    <t>Реконструкция ВЛ-0.4 кВ от ТП 59/824 Зеленчукские электрические сети (замена дер.опор, провода)  0.53 км (1.81 км)</t>
  </si>
  <si>
    <t>Реконструкция ВЛ-0.4 кВ от ТП 35/824 Зеленчукские электрические сети (замена дер.опор, провода ) 5.11 км (4.96 км)</t>
  </si>
  <si>
    <t>Реконструкция ВЛ-0.4 кВ от ТП 104/824 Зеленчукские электрические сети (замена дер.опор, провода) 3.01 км (2.8 км)</t>
  </si>
  <si>
    <t>Реконструкция ВЛ-0.4 кВ от ТП 10/322 Зеленчукских РЭС(замена дер.опор, провода ) 6.4 км (4.28 км)</t>
  </si>
  <si>
    <t>Реконструкция ВЛ-0,4 кВ от ТП 45/859 Прикубанских РЭС  0,9 км</t>
  </si>
  <si>
    <t>Реконструкция ВЛ-0.4 кВ  от ТП 36/649 г.Усть-Джегута  (замена дер.опор,провода 4.6 км )</t>
  </si>
  <si>
    <t>Реконструкция ВЛ-0.4 кВ  от ТП 3/279 г.Усть-Джегута  (замена дер.опор,провода 0.96 км )</t>
  </si>
  <si>
    <t>РеконструкцияВЛ-0.4 кВ  от ТП 4/279 г.Усть-Джегута  (замена дер.опор,провода 0.89 км )</t>
  </si>
  <si>
    <t>Реконструкция ВЛ-0.4 кВ  от ТП 5/279 г.Усть-Джегута  (замена дер.опор,провода 4.56 км )</t>
  </si>
  <si>
    <t>Реконструкция ВЛ-0,4 кВ от ТП 8/289 Усть-Джегутинских РЭС   3,5 км</t>
  </si>
  <si>
    <t>Реконструкция ВЛ-0,4 кВ от ТП 7/289 Усть-Джегутинских РЭС     3.07 км</t>
  </si>
  <si>
    <t>Реконструкция ВЛ-0,4 кВ от ТП 4/289 Усть-Джегутинских РЭС     3.4 км</t>
  </si>
  <si>
    <t>Реконструкция ВЛ-0,4 кВ от ТП 1/289 Усть-Джегутинских РЭС   0,96 км</t>
  </si>
  <si>
    <t>Реконструкция ВЛ-0,4 кВ от ТП 4/263 Усть-Джегутинских РЭС   2.4 км</t>
  </si>
  <si>
    <t>Реконструкция ВЛ-0,4 кВ от ТП 3/274 Усть-Джегутинских РЭС   0,74 км</t>
  </si>
  <si>
    <t>Реконструкция ВЛ-0,4 кВ от ТП 18/272Усть-Джегутинских РЭС   0,4 км</t>
  </si>
  <si>
    <t>Реконструкция ВЛ-0,4 кВ от ТП 18/274 Усть-Джегутинских РЭС   0,23км</t>
  </si>
  <si>
    <t>Реконструкция ВЛ-0,4 кВ от ТП 6/262 Усть-Джегутинских РЭС   2.8 км</t>
  </si>
  <si>
    <t>Реконструкция ВЛ-0.4 кВ  от ТП 9/322 Зеленчукских  РЭС  (замена дер.опор,провода 5.7км)</t>
  </si>
  <si>
    <t>Реконструкция ВЛ-0.4 кВ  от ТП 5/377 Урупских РЭС  (замена дер.опор,провода)  7.71км</t>
  </si>
  <si>
    <t>Реконструкция ВЛ-0.4 кВ от ТП 63/327 Зеленчукских РЭС (замена дер.опор, провода) 2.37 км</t>
  </si>
  <si>
    <t>Реконструкция ВЛ-0.4 кВ от ТП 3/702 Карачаевских РЭС (замена дер.опор, провода) 2.58 км</t>
  </si>
  <si>
    <t>Реконструкция ВЛ-0,4 кВ от ТП 10/703 Карачаевских  РЭС   1.79 км</t>
  </si>
  <si>
    <t>Программа перспективного развития систем учета э/э на РРЭ</t>
  </si>
  <si>
    <t>1.2.</t>
  </si>
  <si>
    <t>Создание систем противоаварийной и режимной автоматики</t>
  </si>
  <si>
    <t>1.3.</t>
  </si>
  <si>
    <t xml:space="preserve">Создание систем телемеханики  и связи </t>
  </si>
  <si>
    <t>Модернизация системы сбора и передачи телеинформации в соответствии с утвержденной Программой в 2011 году 2-ой этап</t>
  </si>
  <si>
    <t>Развитие систем АСДУ (на основе SCADA/OMS/DMS)</t>
  </si>
  <si>
    <t>1.4.</t>
  </si>
  <si>
    <t>Установка устройств регулирования напряжения и компенсации реактивной мощности</t>
  </si>
  <si>
    <t>1.5.</t>
  </si>
  <si>
    <t xml:space="preserve">Прочее </t>
  </si>
  <si>
    <t>Реконструкция ТП 6-10/0,4 кВ</t>
  </si>
  <si>
    <t>ДагФ</t>
  </si>
  <si>
    <t xml:space="preserve">Реконструкция ПС 110 кВ Долинск: замена ТТ с номинальным током 400 А в ячейке Л-41 на ТТ с номинальным током не менее 600 А </t>
  </si>
  <si>
    <t>КБФ</t>
  </si>
  <si>
    <t>Реконструкция ПС 110 кВ Цементная" замена трансформаторов (2х40 МВА) без увел. мощности</t>
  </si>
  <si>
    <t>Реконструкция ПС 110/35/10 кВ Зеленчук (строительство 2-х линейных яч.)</t>
  </si>
  <si>
    <t xml:space="preserve">Реконструкция ПС 110 кВ "Карачаевск" </t>
  </si>
  <si>
    <t xml:space="preserve">Реконструкция ПС 110 кВ Усть-Джегута: замена ТТ с номинальным током 320 А в ячейке С-1 на ТТ с номинальным током не менее 400 А </t>
  </si>
  <si>
    <t>Расширение с реконструкцией ПС 35/10 кВ "Архыз" и строительство новой линейной ячейки 35 кВ (ПИР и приобретение зем.участка)</t>
  </si>
  <si>
    <t>Реконструкция ВЛЭП 0,4 кВ (резерв)</t>
  </si>
  <si>
    <t>Переустройство КЛ-10 кВ Гоначхир-Домбай</t>
  </si>
  <si>
    <t>Проект по замене устаревшего оборудования и повышению охвата</t>
  </si>
  <si>
    <t>Проект перехода на IP телефонию</t>
  </si>
  <si>
    <t>Проект развития сервисов и единых коммуникационных услуг (ВКС)*</t>
  </si>
  <si>
    <t>Инженерно-технические мероприятия, направленные на охрану ПС 110-35 кВ</t>
  </si>
  <si>
    <t>Реконструкция ограждения ПС 110/6 кВ     "Головная" с устройством периметральной охранной сигнализации</t>
  </si>
  <si>
    <t>Реконструкция ограждения ПС 110/10 кВ  "Горная" с устройством периметральной охранной сигнализации</t>
  </si>
  <si>
    <t>Реконструкция ограждения ПС 110/10/6 кВ "Береговая" с устройством периметральной охранной сигнализации</t>
  </si>
  <si>
    <t>Реконструкция ограждения ПС 110 кВ "Преградная" с устройством периметральной охранной сигнализации</t>
  </si>
  <si>
    <t xml:space="preserve">Реконструкция ограждения ПС 110/10/6 кВ   "БСР" с устройством периметральной охранной сигнализации </t>
  </si>
  <si>
    <t>Строительство склада масел на ПС Джегута</t>
  </si>
  <si>
    <t>Оснащение ЦОД филиалов</t>
  </si>
  <si>
    <t>Построение и унификация систем мониторинга и управления</t>
  </si>
  <si>
    <t>Разработка и внедрение платформы инфраструктурных сервисов</t>
  </si>
  <si>
    <t xml:space="preserve">Создание централизованных ферм терминальных серверов и серверов виртуальных рабочих столов. </t>
  </si>
  <si>
    <t>Оборудование, не входящее в сметы строек, в.т.ч.:</t>
  </si>
  <si>
    <t>Внедрение средств обеспечения информационной безопасности технологических систем</t>
  </si>
  <si>
    <t>2.</t>
  </si>
  <si>
    <t>Новое строительство</t>
  </si>
  <si>
    <t>2.1.</t>
  </si>
  <si>
    <t>Строительство отпайки ВЛ-35 кВ (L-25м)            Л-193 оп.№43 (20 кВт)                                                              Дог.№850 26.11.2012; ТУ № 850-11-12)</t>
  </si>
  <si>
    <t>Строительство участка  ВЛ-10 кВ ( L-80м) от Ф-859 ПС Заречная  (27 кВт)                                                    ( Дог.№ 724 17.09.2010; ТУ №724-09-10)</t>
  </si>
  <si>
    <t>Строительство отпайки ВЛ-10 кВ ( L-200м) от Ф-197 ПС Береговая   (25 кВт)                                                                      ( Дог.№ 907 13.12.12; ТУ № 907-12-12)</t>
  </si>
  <si>
    <t>Строительство отпайки  ВЛ-10 кВ (L-50 м) от  яч.5,15 ЗТП-6  (85 кВт)                                          Дог. № 851 19.11.2012; ТУ № 851-11-12</t>
  </si>
  <si>
    <t>Строительство ВЛ-0.4 кВ (L-120 м) с РУ-0.4 кВ ТП-330/501 (30 кВт)                                                      (Дог. № 833 14.11.2012; ТУ № 833-11-12)</t>
  </si>
  <si>
    <t>2.2.</t>
  </si>
  <si>
    <t>Прочее новое строительство</t>
  </si>
  <si>
    <t>Строительство ПС 110 кВ "Горный воздух" с заходом ВЛ-110 кВ Л-58 в а.Каменномост</t>
  </si>
  <si>
    <t>Строительство ВЛ-10 кВ (L-120 м) от оп. №3 Ф-452 ПС Кубанская (1200 кВт)                           (Дог. № 363 16.11.2012 ; ТУ № 287 31.07.2012)</t>
  </si>
  <si>
    <t>Строительство ВЛ-10 кВ (L-100 м) от РУ-10 кВ ПС Кубанская (1200 кВт)                                  (Дог. № 363 16.11.2012 ; ТУ № 287 31.07.2012)</t>
  </si>
  <si>
    <t>Установка дополнительной линейной ячейки с вакуумным выключателем   и блоков релейной защиты на ПС 110 кВ Кубанская (1200 кВт)                                                            (Дог. №363 16.11.2012 ; ТУ №287 31.07.2012)</t>
  </si>
  <si>
    <t>Строительство отпайки  ВЛ-10 кВ (L-200 м) от  Ф-409 ПС Эркен-Шахар   (160 кВт)                     Дог. № 623 31.08.2010; ТУ № 632-08-10)</t>
  </si>
  <si>
    <t>Строительство отпайки  ВЛ-10 кВ (L-355 м) от  Ф-551 Малокарачаевских РЭС   (130 кВт)                                            (Дог. № 116 31.08.2012; ТУ № 116-02-2012)</t>
  </si>
  <si>
    <t>Строительство отпайки  ВЛ-10 кВ (L-200 м) от  Ф-469  ПС Теберда  (110 кВт)                         (Дог. № 118 16.10.2012; ТУ № 118-02-12)</t>
  </si>
  <si>
    <t>Строительство участка  ВЛ-10 кВ (L-100 м) от  Ф-347  ПС Архыз (110 кВт)                               ( Дог. № 166 06.04.2012; ТУ № 166 -03-12)</t>
  </si>
  <si>
    <t>Строительство участка ВЛ-10 кВ ( L-50м) от Ф-291 ПС Ток Москвы (21 кВт)                                                     ( Дог.№ 724 ТУ №724-09-10)</t>
  </si>
  <si>
    <t xml:space="preserve">Строительство отпайки  ВЛ-6 кВ  (L-200 м) от точки подключения к Ф-672 ПС Головная    (32 кВт) (Дог. № 673 09.10.2012; ТУ № 673-09-12)                                                  </t>
  </si>
  <si>
    <t>Монтаж и ошиновка второй секции шин 0.4 кВ в РУ-0.4 кВ ЗТПП-166/553 (75кВт)                          (Дог.№876 20.12.2012; ТУ №876-11-12)</t>
  </si>
  <si>
    <t>Приобретение основных средств</t>
  </si>
  <si>
    <t>Скорректированная Инвестиционная программа ОАО "МРСК Северного Кавказа" на 2013 г., млн. рублей с НДС</t>
  </si>
  <si>
    <t>Остаток стоимости на начало года **</t>
  </si>
  <si>
    <t>Объем финансирования
 [отчетный год]</t>
  </si>
  <si>
    <t>Осталось профинансировать по результатам отчетного периода **</t>
  </si>
  <si>
    <t>Объем корректировки ****</t>
  </si>
  <si>
    <t>Объем ввода мощностей</t>
  </si>
  <si>
    <t>Причины 
корректировки</t>
  </si>
  <si>
    <t>всего</t>
  </si>
  <si>
    <t>1 кв</t>
  </si>
  <si>
    <t>2 кв</t>
  </si>
  <si>
    <t>3 кв</t>
  </si>
  <si>
    <t>4 кв</t>
  </si>
  <si>
    <t>млн.рублей</t>
  </si>
  <si>
    <t>%</t>
  </si>
  <si>
    <t>в том числе за счет</t>
  </si>
  <si>
    <t>МВА /км</t>
  </si>
  <si>
    <t>план***</t>
  </si>
  <si>
    <t>скорректированный объем****</t>
  </si>
  <si>
    <t>план</t>
  </si>
  <si>
    <t>скорректированный объем</t>
  </si>
  <si>
    <t>уточнения стоимости по результатам утвержденной ПСД</t>
  </si>
  <si>
    <t>уточнения стоимости по результатм закупочных процедур</t>
  </si>
  <si>
    <t>план ***</t>
  </si>
  <si>
    <t>скорр
ектирова
нный объем</t>
  </si>
  <si>
    <t xml:space="preserve">ВСЕГО, </t>
  </si>
  <si>
    <t>СТФ</t>
  </si>
  <si>
    <t>Ставропольэнерго</t>
  </si>
  <si>
    <t>ДАГФ</t>
  </si>
  <si>
    <t>Дагэнерго</t>
  </si>
  <si>
    <t>Кабардино-Балкарский филиал</t>
  </si>
  <si>
    <t>СОФ</t>
  </si>
  <si>
    <t>Северо-Осетинский филиал</t>
  </si>
  <si>
    <t>Карачаево-Черкеский филиал</t>
  </si>
  <si>
    <t>ИНФ</t>
  </si>
  <si>
    <t>Ингушский филиал</t>
  </si>
  <si>
    <t>АУ</t>
  </si>
  <si>
    <t>Аппарат управления</t>
  </si>
  <si>
    <t>1.</t>
  </si>
  <si>
    <t>Прочее</t>
  </si>
  <si>
    <t>3.</t>
  </si>
  <si>
    <t>4.</t>
  </si>
  <si>
    <t>Погашение задолженности 2012 г.</t>
  </si>
  <si>
    <t>Справочно:</t>
  </si>
  <si>
    <t>Оплата процентов за привлеченные кредитные ресурсы</t>
  </si>
  <si>
    <t>Объект 1</t>
  </si>
  <si>
    <t>Объект 2</t>
  </si>
  <si>
    <t>…</t>
  </si>
  <si>
    <t>* - представляется ежегодно до 1 октября текущего года</t>
  </si>
  <si>
    <t>** - в ценах отчетного года</t>
  </si>
  <si>
    <t>*** - план, согласно утвержденной инвестиционной программе</t>
  </si>
  <si>
    <t>**** - накопленным итогом за год</t>
  </si>
  <si>
    <t>Примечание: для сетевых объектов с разделением объектов на ПС, ВЛ и КЛ</t>
  </si>
  <si>
    <t>Погашение Кт задолженности 2012 года</t>
  </si>
  <si>
    <t>Погашение Кт задолженности в 2014 г.</t>
  </si>
  <si>
    <t>Включение объекта при корректировке ИПР 2013-2018</t>
  </si>
  <si>
    <t>Погашение текущей Кт задолженности в 2013 году.</t>
  </si>
  <si>
    <t xml:space="preserve">Кт задолженность 2012 </t>
  </si>
  <si>
    <t>Исключение объекта при коррекктировке ИПР 2013-2018</t>
  </si>
  <si>
    <t>Уменьшение объема  капитальных вложений</t>
  </si>
  <si>
    <t xml:space="preserve">Увеличение объема  капитальных вложений </t>
  </si>
  <si>
    <t xml:space="preserve">Кт задолженность 2012, увеличение плана капитальных вложений </t>
  </si>
  <si>
    <t>Исключение объекта при корректировке ИПР 2013-2018</t>
  </si>
  <si>
    <t>Исключение объекта при коррекктировке ИПР 2013-2018, погашение Кт задолженности 2012 г.</t>
  </si>
  <si>
    <t>Предусмотрен взаимозачет</t>
  </si>
  <si>
    <t>Кт задолженность погашена в 2012 г.</t>
  </si>
  <si>
    <t>Кт задолженность погашена в 2012 году.</t>
  </si>
  <si>
    <t>Погашение Кт задолженности 2012 года.</t>
  </si>
  <si>
    <t>Уменьшение объема  капитальных вложений, погашение Кт задолженности в 2012 году.</t>
  </si>
  <si>
    <t>Погашение Кт задолженности в 2012 году.</t>
  </si>
  <si>
    <t xml:space="preserve">ОАО "МРСК Северного Кавказа" </t>
  </si>
  <si>
    <t>_________________П.А.Сельцовский</t>
  </si>
  <si>
    <t>«___»________ 2013 года</t>
  </si>
  <si>
    <t>М.П.</t>
  </si>
  <si>
    <t>"Приложение № 1.4 к Приказу Минэнерго России от 24 марта 2010 года № 114</t>
  </si>
  <si>
    <t>Генеральный директор</t>
  </si>
  <si>
    <t>"Приложение № 1.43к Приказу Минэнерго России от 24 марта 2010 года № 114</t>
  </si>
  <si>
    <t>ОАО "МРСК Северного Кавказа"</t>
  </si>
  <si>
    <t>Приложение  № 4.2</t>
  </si>
  <si>
    <t>к приказу Минэнерго России</t>
  </si>
  <si>
    <t>от «___»________2010 г. №____</t>
  </si>
  <si>
    <t>Источники финансирования инвестиционных программ 
(в прогнозных ценах соответствующих лет), млн. рублей с НДС</t>
  </si>
  <si>
    <t>Утверждаю</t>
  </si>
  <si>
    <t>руководитель организации</t>
  </si>
  <si>
    <t>(подпись)</t>
  </si>
  <si>
    <t>«___»________ 20__ года</t>
  </si>
  <si>
    <t>Источник финансирования</t>
  </si>
  <si>
    <t>Собственные средства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</si>
  <si>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</si>
  <si>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</si>
  <si>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</si>
  <si>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</si>
  <si>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 xml:space="preserve">в т.ч. прибыль со свободного сектора 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</si>
  <si>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</si>
  <si>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</si>
  <si>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</si>
  <si>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</si>
  <si>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</si>
  <si>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</si>
  <si>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</si>
  <si>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</si>
  <si>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</si>
  <si>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</si>
  <si>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</si>
  <si>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</si>
  <si>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</si>
  <si>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</si>
  <si>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</si>
  <si>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Возврат НДС</t>
  </si>
  <si>
    <t>Прочие собственные средства</t>
  </si>
  <si>
    <t xml:space="preserve">1.4.1. </t>
  </si>
  <si>
    <t>в т.ч. средства допэмиссии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</si>
  <si>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</si>
  <si>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</si>
  <si>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</si>
  <si>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</si>
  <si>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</si>
  <si>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</si>
  <si>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</si>
  <si>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</si>
  <si>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</si>
  <si>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</si>
  <si>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</si>
  <si>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</si>
  <si>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</si>
  <si>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</si>
  <si>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 (по объему капитальных вложений)</t>
  </si>
  <si>
    <t>Реконструкция ВЛ 110 кВ №111 Каскад Чирюртских ГЭС-Миатлы. Замена провода на провод марки АС-240</t>
  </si>
  <si>
    <t>Реконструкция ПС 110/35/10 Буйнакск-1. Замена ошиновки ячеек ВЛ-110-118 и ВЛ-110-110 с АС-150 на АС-185. Замена ТТ на 1000 А. Замена ВЧ заградителя ВЛ-110-160 на ВЧЗ 1000 А. Установка реактора. Замена провода ошиновки ВЛ 110 кВ Л-160 (участки от ВЛ до 2СШ-110, от ВЛ до ОСШ-110) на ПС 110 кВ Буйнакск-1 марки АС-150 на провод марки АС-240</t>
  </si>
  <si>
    <t xml:space="preserve">Реконструкция ВЛ 110 кВ Л-77 ПС "Прикумск-330" - ПС "Покойная" -  (замена сущ. проводов на АС-240, сущ. опор на новые бетонные и металл., вынос ВЛ из зоны затопления от № 58 до № 63, строительство нового 2х цепного участка прот. 6,62 км от ПС Буденовск 1ПК - 4ПК) </t>
  </si>
  <si>
    <t>Реконструкция ВЛ-110кВ Л-120 Ставропольская ГРЭС - Междуреченская ( замена  проводов, изоляторов и грозозащ. троса в полном объеме, частичная  замена опор)</t>
  </si>
  <si>
    <t>Реконструкция ВЛ 110 кВ Л-246 c заменой сущ. проводов на провода  АС-185 и частичной заменой опор, изоляторов)</t>
  </si>
  <si>
    <t>Реконструкция ВЛ 110 кВ Л-10 и Л-191 (Замена грозозащитного троса  на подходе к ПС Ново-Бештаугорская на нелинейные ОПН-110)</t>
  </si>
  <si>
    <t xml:space="preserve">Реконструкция ВЛ-110кВ Л-10 "Машук 330" -"Е-2" ( замена проводов АС 120 на провода АС-185,  изоляторов и частичная замена опор, замена ошиновки Л-10  на ПС Е-2)  </t>
  </si>
  <si>
    <t xml:space="preserve">Реконструкция ПС 110/35/10кВ "Ачикулак" в Нефтекумском районе(замена тр-ра Т-2  на тр-р 10 тыс.кВА,сущ.выкл.110кВ на элегазовые выкл.типа ВЭБ-110, сущ.разъед. на РГ-110 с двигат. приводом, сущ.ТН-110 на ТН типа НАМИ-110, сущ.выкл.35кВ на элегазовые выкл.типа ВГБЭ-35, сущ.разъед.35кВ на РГ-35 с двигат. приводом, устройство 2-й с.ш. РУ-10кВ с установкой КРУН-10 типа К-59 с вакуумными выкл. и РЗА типа "Орион-2", телемеханизация подстанции с установкой ТМ типа "Гранит-Микро", устройство АВР на секционном выкл. ОРУ-35кВ, замена панелей защиты линий и тр-ров 110 и 35кВ) </t>
  </si>
  <si>
    <t>Реконструкция ПС 110/35/10 кВ "Плаксейка" (замена тр-ра 10 МВА на 16 МВА)</t>
  </si>
  <si>
    <t>Реконструкция ПС 110/35/6кВ "Минводы-2" -2-я очередь  ( замена сущ. трансформатора Т-1 мощностью 25,0 тыс. кВА на трансформатор мощностью 40,0 тыс. кВА, )</t>
  </si>
  <si>
    <t>Реконструкция ПС 110/10кВ "Провал" -   (замена сущ. силовых тр-ров  мощн. 2х10 т. кВА на тр-ры мощн. 2х16 т. кВА)</t>
  </si>
  <si>
    <t>Реконструкция ПС 35/10кВ "Ясная Поляна-1" -   (замена сущ. силового тр-ра мощн. 4 т.кВА на тр-р мощн. 6,3 т. кВА)</t>
  </si>
  <si>
    <t xml:space="preserve">Реконструкция   ВЛ-10 кВ Ф-342 от ПС 35/10 кВ "Иргаклы" (установка дополнительной МТП-40 кВА для разгрузки КТП-4064/342 в с. Иргаклы Степновского района)  </t>
  </si>
  <si>
    <t>Реконструкция ВЛ-10кВ Ф-268 от ПС "Эдиссия" Курского района (установка дополнительной  МТП-160 кВА)</t>
  </si>
  <si>
    <t>Реконструкция ВЛ-10 кВ Ф-292 от ПС  "Очистные сооружения" (установка дополнительной МТП -160 кВА для разгрузки  ТП-1449/292 в с. Краснокумское Георгиевского района)</t>
  </si>
  <si>
    <t>"Реконструкция ВЛ-10 кВ Ф-156 от ПС "Кура" (установка доп. МТП-100 кВА для разгрузки ТП-2785/156 в ст. Советская Кировского района)</t>
  </si>
  <si>
    <t>Реконструкция ВЛ-10кВ Ф-474 от ПС 110/10 кВ "Кировская" (установка дополнительной МТП-160 кВА для разгрузки ТП-2083/474; Ф-3 от ТП-2081/474 и Ф-2 от ТП-2073/473 в ст. Зольская Кировского района)</t>
  </si>
  <si>
    <t>Реконструкция  ВЛ-10 кВ Ф-388 от ПС 35/10 кВ «Шаумян» Георгиевского района</t>
  </si>
  <si>
    <t>Реконструкция  ВЛ-10 кВ Ф-253  от ПС "Варениковская" (установкой дополнительной МТП -63 кВА для разгрузки ТП-4381/253 Степновского  района)</t>
  </si>
  <si>
    <t>"Реконструкция ВЛ-10 кВ Ф-234 от ПС "Балахоновская" Кочубеевского района Ставропольского края"</t>
  </si>
  <si>
    <t>"Реконструкция ВЛ-10 кВ Ф-277 от ПС "Надзорное" Кочубеевского района Ставропольского края"</t>
  </si>
  <si>
    <t xml:space="preserve">«Реконструкция ВЛ-10-0,4 кВ   Ф-108 от ПС «Кугультинская» в с. Кугульта  Грачевского  района Ставропольского края. </t>
  </si>
  <si>
    <t>Реконструкция ВЛ-10 кВ Ф-131 от ПС Донская (устройство доп. ТП для разгрузки ТП-2/131, строительство ВЛ-10 кВ для подключения новой ТП и ВЛ 0,4 кВ для отсечения н/в Ф-1 от ТП и разделения на более короткие участки) в с. Донское Труновского района</t>
  </si>
  <si>
    <t>Реконструкция ВЛ-10 кВ Ф-166 от ПС Рыздвяная в ст. Рождественская  Изобильненского района с применением СИП 3А</t>
  </si>
  <si>
    <t>Реконструкция ВЛ-10 кВ Ф-103 от ПС Новотроицкая ГЭС (установка доп. ТП  для разгрузки   ТП-2/103  в ст. Новотроицкая Изобильненского района).</t>
  </si>
  <si>
    <t xml:space="preserve">Реконструкция ВЛ-10-0,4 кВ Ф-403 от ПС Птиченская. (устройство доп. ТП на Ф-403, строительство ВЛ-10 кВ (0,1 км), для подключения новой ТП, строительство ВЛ-0,4 кВ (0,05 км), для разделения н/в Ф-1 от ТП-3/402 на более короткие участки и подключение их к </t>
  </si>
  <si>
    <t xml:space="preserve">«Реконструкция  ВЛ-10 кВ Ф-167 ПС Архангельская  Буденновского района (установка дополнительной МТП в с. Архангельское для разгрузки существующей ВЛ-0,4 кВ от ТП-4/168)» </t>
  </si>
  <si>
    <t>Реконструкция ВЛ 10 и 0,4 кВ от ТП-14/402  ПС Левокумская  в  п. Заря  Левокумского района» (вынос электросетей и ТП с территории школы - установка новой  МТП с силовым трансформатором типа ТМГ-160 кВА  с установкой выносного разъединителя типа РЛК-10)</t>
  </si>
  <si>
    <t>Реконструкция ВЛ-10 кВ Ф-033  в с. Ореховка Петровского района</t>
  </si>
  <si>
    <t>Реконструкция ВЛ-10 кВ Ф-433 ПС Александрия Благодарненского района (перенос КТП с заменой на МТП, замена опор, провода на СИП на территории школы)</t>
  </si>
  <si>
    <t>Реконструкция ВЛ-10кВ Ф-723-1 от ПС "Камбулат" Туркменского района (установка дополнительного МТП для разгрузки ТП-41/723-1  в с.Малые Ягуры)</t>
  </si>
  <si>
    <t xml:space="preserve">Реконструкция ВЛ-10кВ Ф-782 от ПС "Овощи" Туркменского района (установка дополнительного МТП для разгрузки ТП-8/782 в с.Овощи) </t>
  </si>
  <si>
    <t xml:space="preserve">Реконструкция ВЛ-10 кВ Ф-733 от ПС "Кендже-Кулак" Туркменского района </t>
  </si>
  <si>
    <t>"Реконструкция ВЛ-10 кВ Ф-251 от ПС "Тахта" Ипатовского района"</t>
  </si>
  <si>
    <t>"Реконструкция ВЛ-10 кВ Ф-322 от ПС "Красочная" Ипатовского района"</t>
  </si>
  <si>
    <t>"Реконструкция ВЛ-10 кВ Ф-301 от ПС "Бурукшун" Ипатовского района"</t>
  </si>
  <si>
    <t>"Реконструкция ВЛ-10 кВ Ф-239 от ПС "Эген" Ипатовского района"</t>
  </si>
  <si>
    <t>Реконструкция ВЛ-0,4 кВ. Ф-2 от ТП-2047/121 в ст. Марьинская Кировского района</t>
  </si>
  <si>
    <t>Реконструкция  ВЛ-0.4 кВ Ф-2 от КТП-12/782  в с. Овощи Туркменского района (замена опор, провода на СИП, ответвлений к зданиям)</t>
  </si>
  <si>
    <t>Программа перспективного развития систем учета электроэнергии на РРЭ</t>
  </si>
  <si>
    <t>Комплексная программа мер по снижению сверхнормативных потерь, в т.ч.:</t>
  </si>
  <si>
    <t>Реконструкция ВЛ 110 кВ №119 КСГЭС-Чирюрт-330. Замена провода АС-150 на АС-240, сцепной арматуры, изоляторов, троса и частично опор. Инв.№3203822</t>
  </si>
  <si>
    <t>Реконструкция ВЛ 110 кВ №120 КСГЭС-Чирюрт-330. Замена провода АС-150 на АС-240, сцепной арматуры, изоляторов, троса и частично опор. Инв.№3203821</t>
  </si>
  <si>
    <t>Реконструкция ВЛ 110 кВ №160 Буйнакск-1 - Буйнакск-2. Замена провода АС-150 на АС-240, сцепной арматуры, изоляторов, троса и частично опор. Инв.№000251</t>
  </si>
  <si>
    <t>Реконструкция ВЛ 110 кВ №103 Каспийская ТЭЦ - Восточная. Замена провода М-70 на АС-150, сцепной арматуры, изоляторов, троса и частично опор. (12 шт.). Инв.№000236</t>
  </si>
  <si>
    <t>Реконструкция ВЛ 110 кВ №109 ПС "Бабаюрт" - ПС "Кизляр-1". Замена провода АС-95 на АС-150, сцепной арматуры, изоляторов, троса и частично опор. (25 шт.). Инв.№3203836</t>
  </si>
  <si>
    <t>Реконструкция ВЛ 110 кВ №135 Чирюрт-330-Карланюрт-тяговая. Замена првода АС-150 на АС-185 сцепной арматуры, изоляторов, троса и частично опор.</t>
  </si>
  <si>
    <t>Реконструкция ВЛ 35 кВ №22 ПС "Шамхал" - ПС "Ленинкент". Перевод на 110 кВ. Замена провода, сцепной арматуры, изоляторов, троса и частично опор.</t>
  </si>
  <si>
    <t>Реконструкция ВЛ 35 кВ №8 ПС "Буйнакск-1" - ПС "Такалай". Замена провода М70 на АС120, сцепной арматуры, изоляции и частино опор.</t>
  </si>
  <si>
    <t>Реконструкция ПС 110/35/10 кВ "Акташ". Замена трансформатора Т-2 16МВА на 25МВА. Замена МКП110 на ВЭБ-110-2шт. Монтаж панели ПА (Л-139, 140, 149, 136, 137). Инв. Установка ячейки 10 кВ К-59. Установка трансформатора ТФЗМ-110-200-400/5 1 шт., трансформатор</t>
  </si>
  <si>
    <t>Реконструкция ПС 110/35/6 кВ "ГПП". Замена ДФЗ-201 ВЛ110 кВ Махачкала-ГПП 1ц. (ВЛ-110-144) и Махачкала-ГПП 2 ц. (ВЛ-110-145) на микропроцессорный аналог ШЭ2607 083 (ЭКРА). Установка реактора. Замена трансформатора 31.5 МВА на 40МВА.Инв.№002179</t>
  </si>
  <si>
    <t>Реконструкция ПС  Львовская. Установка 2-го трансформатора 10 МВА. Замена ОД и КЗ. Ячейки 10кВ 6шт. Установка В-110, В-35, В-10, СВ-35, СВ-10</t>
  </si>
  <si>
    <t>Реконструкция ПС  110кВ  Хунзах  замена  КРУНов 10кВ 18 шт. Замена трансформатора 6.3МВА на 10МВА. Замена 2-хВМТ-110 №190.189 на ВЭБ</t>
  </si>
  <si>
    <t xml:space="preserve">Реконструкция ПС 110/35/10 кВ "Кизляр-2".  Замена МКП на ВЭБ  на Л-114, 146 с трансформаторов тока 300/5 на 600/5 3 шт. Замена ошиновки АС-120 на АС-240. Установка аккумуляторной батареи типа ВАРТА и ВАЗП 2 шт.; </t>
  </si>
  <si>
    <t xml:space="preserve">Реконструкция ПС 110/35/10кВ "Адыл-Су" с заменой Т-1 6.3МВА на 10МВА и Т-2 6.3МВА на 10МВА , с заменой КРУН ,МВ </t>
  </si>
  <si>
    <t>Реконструкция ВЛ-10 кВ Ф-163 ПС «Малка»</t>
  </si>
  <si>
    <t>Реконструкция  ф (1-2)от ТП-20 Ф-515 ПС «Аргудан»</t>
  </si>
  <si>
    <t>Реконструкция ТП-8/988 ПС «Терекская» Терских РЭС</t>
  </si>
  <si>
    <t>Реконструкция ТП-15/983 ПС «Пенькозавод» Терских РЭС</t>
  </si>
  <si>
    <t>Реконструкция ТП-6/323 ПС «Чегем-2» Чегемских РЭС</t>
  </si>
  <si>
    <t>Реконструкция ТП 4/103 ПС "Нальчик"</t>
  </si>
  <si>
    <t>Реконструкция ТП-1/106 ПС«Залукокоаже» Зольских РЭС</t>
  </si>
  <si>
    <t>Реконструкция ТП-15/163 ПС «Малка» с.Приречное Зольских РЭС</t>
  </si>
  <si>
    <t>Реконструкция ТП-4/127 ПС «Залукодес» с.Залукодес Зольских РЭС</t>
  </si>
  <si>
    <t xml:space="preserve">Реконструкция ТП-8/416  ПС «Аушигер» </t>
  </si>
  <si>
    <t>Реконструкция ТП-7/233 ПС «Гундулен» с.Бедык Эльбрусских РЭС</t>
  </si>
  <si>
    <t>Реконструкция ТП-6/277 ПС «Адыл-Су» Эльбрусских РЭС</t>
  </si>
  <si>
    <t>Реконструкция ТП-9/426  ПС Герменчик с.Герменчик Урванских РЭС</t>
  </si>
  <si>
    <t>Реконструкция ТП-4/103 ПС «Псыгансу» с.Псыгансу Урванских РЭС</t>
  </si>
  <si>
    <t>Реконструкция ТП-4/551 ПС«Н.Ивановская» Майских РЭС</t>
  </si>
  <si>
    <t>Реконструкция ТП-4/580 ПС «Майская» Майских РЭС</t>
  </si>
  <si>
    <t>Реконструкция ТП-1/1012 ПС «Кызбурун-110» с. Дугулубгей УКЭС г.Баксан</t>
  </si>
  <si>
    <t>Реконструкция ТП-9/109 ПС «Кызбурун-110» с.Дугулубгей УКЭС г.Баксан</t>
  </si>
  <si>
    <t>Реконструкция ТП-9/245 ПС «Баксан-110»  УКЭС г.Баксан</t>
  </si>
  <si>
    <t>Реконструкция ТП-28/1011 ПС «Кызбурун 110»с.Исламей  Баксанских РЭС,БСУ</t>
  </si>
  <si>
    <t>Реконструкция ТП-15/224 ПС «Плотина 110» с.Заюково Баксанских РЭС,ЗСУ</t>
  </si>
  <si>
    <t>Реконструкция ТП-23/224 ПС «Плотина 110» с.Заюково Баксанских РЭС, ЗСУ</t>
  </si>
  <si>
    <t>Реконструкция ТП-8/542 ПС «Ст.Урух» с.Хатуей Лескенских РЭС</t>
  </si>
  <si>
    <t>Реконструкция ТП-8/519ПС «Ст. Лескен» с.Аргудан  Лескенских РЭС</t>
  </si>
  <si>
    <t>Реконструкция ТП 10/725 ПС "Прималкинская"</t>
  </si>
  <si>
    <t>Реконструкция ТП 7/769 ПС "Солдатская"</t>
  </si>
  <si>
    <t xml:space="preserve">ВЛ-110 кВ №14 ПС "Алагир" - ПС "Унал". Замена опор, подвесок , замена провода на АС -185 , замена г/з троса на С-50 </t>
  </si>
  <si>
    <t>Реконструкция ВЛ-110 кВ № 22 "В-1 - В-2" с заменой провода АС-95 на АС-300 и заменой 13 опор ( участок с 1-5, с 7-14) , заменой грозозащитного троса С-70</t>
  </si>
  <si>
    <t>Реконструкция ПС 110/35/6 кВ "Беслан". Реконструкция с увеличением трансформаторной мощности. Замена 1 трехобм-го тр-ра 16 МВА на 25 МВА, монтаж двух секций выкл. 22 ячеек, замена отделителей на выкл. ВГТ 1 ПК</t>
  </si>
  <si>
    <t>Реконструкция ПС 110/35/6 кВ "Нузал" - Замена МВ 6 кВ на вакуумные (8 ячеек), замена трансформатора Т-1 мощностью 6,3 МВА на 3-х обмоточный мощностью 10 МВА</t>
  </si>
  <si>
    <t xml:space="preserve">Реконструкция ВЛЭП 1-20 кВ (замена проводов, дефектных опор) </t>
  </si>
  <si>
    <t>Реконструкция ВЛЭП 1-20 кВ (замена проводов, дефектных опор) (до 15 кВт)</t>
  </si>
  <si>
    <t>Реконструкция ВЛЭП 0,4 кВ (замена проводов, дефектных опор) (до 15 кВт)</t>
  </si>
  <si>
    <t>Реконструкция ВЛ-10 кВ Ф-3 ПС "Гизель"  для разукрупнения КТП 3-36</t>
  </si>
  <si>
    <t>Реконструкция ВЛ-10 кВ Ф-30 ПС "Левобережная" для разукрупнения ТП 30-18</t>
  </si>
  <si>
    <t>Монтаж отпайки ВЛ-10 кВ для разукрупнения КТП 3-17 ПС Гизель</t>
  </si>
  <si>
    <t xml:space="preserve">Реконструкция ВЛ-10 кВ Ф-5 ПС "Раздольная" </t>
  </si>
  <si>
    <t>Реконструкция ВЛ-10 кВ Ф-2 ПС "Дигора-Насосная"</t>
  </si>
  <si>
    <t xml:space="preserve">Реконструкция ВЛ 0,4 кВ (замена проводов, дефектных опор) </t>
  </si>
  <si>
    <t>Реконструкция ВЛ-0,4 кВ ТП 26-5 ПС "Фаснал" с заменой провода на большее сечение</t>
  </si>
  <si>
    <t xml:space="preserve">Реконструкция ВЛ-0,4 кВ с. Суадаг </t>
  </si>
  <si>
    <t>Реконструкция ВЛ-0,4 кВ ТП 30-18 ПС "Левобережная" с заменой провода на большее сечение</t>
  </si>
  <si>
    <t>Реконструкция ВЛ-0,4 кВ ТП 5-2 ПС "Алагир" с заменой провода на большее сечение</t>
  </si>
  <si>
    <t>Реконструкция ВЛ-0,4 кВ ТП 8-29 ПС "Алагир" с заменой провода на большее сечение</t>
  </si>
  <si>
    <t>Реконструкция ВЛ-0,4 кВ Ф-3,4 ТП 3-7 ПС "Эльхотово" с заменой провода на большее сечение</t>
  </si>
  <si>
    <t>Реконструкция ВЛ-0,4 кВ Ф-1,2 ТП 3-11 ПС Змейская  с заменой провода на большее сечение</t>
  </si>
  <si>
    <t>Реконструкция ВЛ-0,4 кВ ТП 6-19 Ф-1 ПС "Ольгинская" с заменой провода на большее сечение</t>
  </si>
  <si>
    <t>Реконструкция ВЛ-0,4 кВ ТП 6-18 Ф-1,2  ПС "Ольгинская" с заменой провода на большее сечение</t>
  </si>
  <si>
    <t>Реконструкция ВЛ-0,4 кВ МТП 3-20 ПС "Николаевская" с заменой провода на большее сечение</t>
  </si>
  <si>
    <t>Разукрупнение ВЛ-0,4 кВ с установкой ТП -100 кВА на Ф-1 ПС "Архонская"</t>
  </si>
  <si>
    <t>Разукрупнение ВЛ-0,4 кВ с установкой ТП -100 кВА на Ф-9 ПС "Чикола"</t>
  </si>
  <si>
    <t>Разукрупнение ВЛ-0,4 кВ с установкой ТП -250 кВА на Ф-6 ПС "Сунжа"</t>
  </si>
  <si>
    <t>Разукрупнение ВЛ-0,4 кВ с установкой ТП -160 кВА на Ф-2 ПС "Дзуарикау"</t>
  </si>
  <si>
    <t>Разукрупнение ВЛ-0,4 кВ с установкой ТП -100 кВА на Ф-2 ПС "Дарг-Кох"</t>
  </si>
  <si>
    <t>Разукрупнение ВЛ-0,4 кВ с установкой ТП -250 кВА на Ф-7 ПС "Фиагдон"</t>
  </si>
  <si>
    <t>Замена КТП 30-18/160 кВА на новую и перенос его в центр нагрузок</t>
  </si>
  <si>
    <t>Замена МТП 100 кВА на КТП 160 кВА ТП 2-19 ПС "Мичурино"</t>
  </si>
  <si>
    <t>Замена МТП 160 кВА на КТП 250 кВА ТП 5-1 ПС "Кадгарон"</t>
  </si>
  <si>
    <t>Реконструкция ВЛ-0.4 кВ  от ТП 36/649 г.Усть-Джегута  (замена дер.опор,провода 4.4 км )</t>
  </si>
  <si>
    <t>Реконструкция ВЛ-0,4 кВ от ТП 10/703 Карачаевских  РЭС   1.72 км</t>
  </si>
  <si>
    <t>«Техническое перевооружение средств РЗА на ПС 110/35/10  кВ "Зеленогорская" в линейных ячейках  ВЛ 110 кВ в сторону  ПС 330 "Кисловодск"» (оснащение 2-хлинейных ячеек защитой ДФЗ)</t>
  </si>
  <si>
    <t>«Техническое перевооружение средств РЗА на ПС 110/10  кВ "Парковая" в линейной ячейке  ВЛ 110 кВ в сторону  ПС 330 "Кисловодск"» (оснащение линейной ячейки защитой ДФЗ)</t>
  </si>
  <si>
    <t>«Техническое перевооружение средств РЗА на ПС 110/10  кВ "Ясная Поляна" в линейной ячейке  ВЛ 110 кВ в сторону  ПС 330 "Кисловодск"» (оснащение линейной ячейки защитой ДФЗ)</t>
  </si>
  <si>
    <t>Техперевооружение на ПС 110/10 кВ Подкумок средств РЗА линенйной ячейки  110 кВ Л-6(оснащение ячейки 110 кВ  Л-6 ДФЗ  )</t>
  </si>
  <si>
    <t>Техперевооружение на ПС 110/35/6 кВ "Георгиевская" средств РЗА линейной ячейки 110 кВ Л-9(оснащение линейной ячейки 110 кВ Л-9 ДФЗ  )</t>
  </si>
  <si>
    <t>Техническое перевооружение  на ПС 110 кВ Кировская средств РЗА ВЛ 110 кВ Л-2(оснащение  ячейки С-1 защитой ДФЗ для защиты Л-2)</t>
  </si>
  <si>
    <t xml:space="preserve">Техперевооружение устройств РЗА и ПА                                                                                                                                                                                                                   </t>
  </si>
  <si>
    <t>Реконструкция ПС110/35/10кв "Ст.Лескен" с заменой щита постоянного тока и устройства РЗА</t>
  </si>
  <si>
    <t>Модернизация существующих устройств РЗА на ПС 110 кВ "Нальчик"</t>
  </si>
  <si>
    <t>Модернизация существующих устройств РЗА на ПС 110 кВ "ПТФ"</t>
  </si>
  <si>
    <t>Реконструкция ПС 110 Залукокоаже с УРЗА на ВЛ 110 кВ №210</t>
  </si>
  <si>
    <t>Реконструкция ПС 110 Малка с УРЗА на ВЛ 110 кВ №211</t>
  </si>
  <si>
    <t>Реконструкция ПС 110 Кызбурун с УРЗА на ВЛ 110 кВ №3</t>
  </si>
  <si>
    <t>Реконструкция ПС 110 Залукокоаже с УРЗА на ВЛ 110 кВ №1</t>
  </si>
  <si>
    <t>Реконструкция ПС 110 Фиагдон с УРЗА на ВЛ 110 кВ №124</t>
  </si>
  <si>
    <t>Реконструкция РЗ и ПА  на ВЛ-110 кВ № 14, 79, 82 от ПС "Алагир-110"</t>
  </si>
  <si>
    <t>Модернизация системы передачи информации филиала  "Ставропольэнерго" на основе внедрения новейших средств телемеханики и связи с применением оборудования и аппаратуры на основе цифровых технологий в соответствии с Программой модернизации ССПИ на 2013-2018 г.г.</t>
  </si>
  <si>
    <t>Создание системы отображения видеоинформации оперативно-ситуационного центра ОАО "МРСК Северного Кавказа" (диспетчерский щит)</t>
  </si>
  <si>
    <t>Техпепевооружение средств СДТУ на базе Арзгирского РЭС(замена сущ.АТС на АТС МИНИКОМ)</t>
  </si>
  <si>
    <t>Техпепевооружение средств СДТУ на базе Кочубеевского РЭС (замена сущ.АТС на АТС МИНИКОМ)</t>
  </si>
  <si>
    <t>Техническое перевооружение средств СДТУ и системы передачи телеинформации с объектов СЭС (установка ЦППС "Котми"  на РДП Петровского и Апанасенковского РЭС, телемеханизация ПС 35/10 Сараево, ПС 35/10 Благодатное, ПС 35/10 кВ Рогатая Балка, ПС 35/10 кВ Высоцкое, ПС 35/10 кВШангала, ПС 35/10 кВ Прикалауская c  устанокой устройства Телеканал -М2</t>
  </si>
  <si>
    <t>Техническое перевооружение средств СДТУ и системы передачи телеинформации с объектов ЦЭС (установка ЦППС "Котми"  на РДП Предгорного и Минераловодского РЭС, телемеханизация ПС 35/6 Скачки-1, ПС 35/10 Бештаугорец  c  устанокой устройства УТМ Деконт)</t>
  </si>
  <si>
    <t>Техпепевооружение средств СДТУ на базе Грачевского (замена сущ.АТС на АТС МИНИКОМ)</t>
  </si>
  <si>
    <t>Модернизация системы сбора и передачи информации филиала  "Дагэнерго" на основе внедрения новейших средств телемеханики и связи с применением оборудования и аппаратуры на основе цифровых технологий в соответствии с утверждённой Программой модернизации ССП</t>
  </si>
  <si>
    <t>Модернизация системы сбора и передачи телеинформации в соответствии с утвержденной Программой в 2011 году</t>
  </si>
  <si>
    <t>Реконструкция ВЛ 110 кВ Л-1 и Л-2 (Замена грозозащитного троса  на подходе к ПС Горячеводская на нелинейные ОПН-110).</t>
  </si>
  <si>
    <t>Реконструкция ВЛ-110кВ Л-255 Благодарная 330  - Благодарная 110 (частичная замена опор, сущ. проводов на провода большего сечения, грозозащитного троса и изоляторов в полном объеме)</t>
  </si>
  <si>
    <t>Реконструкция ВЛ-110кВ Л-157 Восход  - Рагули ( замена опор, сущ. проводов на провода большего сечения, грозозащитного троса и изоляторов в полном объеме)</t>
  </si>
  <si>
    <t>Реконструкция ВЛ-110кВ Л-12 3-й Подъём  - Сенг. ГЭС (частичная замена опор, сущ. проводов на провода большего сечения, грозозащитного троса и изоляторов в полном объеме)</t>
  </si>
  <si>
    <t xml:space="preserve">Реконструкция ВЛ-110кВ Л-10 "Машук 330" -"Е-2" ( замена проводов АС 120 на провода АС-185,  изоляторов и частичная замена опор согласно Акта технического освидетельствования)  </t>
  </si>
  <si>
    <t>Строительство ВЛ-110кВ от ПС 330 кВ "Кисловодск" к ПС 110 кВ "Е-2"</t>
  </si>
  <si>
    <t>Техническое перевооружение ОРУ-35 кВПС 35/6 кВ "Бутылочная"  (замена по условиям старения  сущ. силовых тр-ров на тр-ры мощн. по 10 тыс. кВА,замена МВ- 35 кВ на  вакуумные  в количестве 5 шт., сущ. разъед. 35 кВ на разъед. РГ-35, сущ. ТН-35 на ТН типа НАМИ-35 - 2 компл.)</t>
  </si>
  <si>
    <t>Реконструкция ВЛ 110 кВ Л-111 и Л-115 ГЭС-4 - ПС Азот (вынос опоры № 44 из зоны подмыва)</t>
  </si>
  <si>
    <t>Мероприятия по внедрению системы температурного мониторинга на ВЛ-110 кВ Сенгилеевская ГЭС – «III Подъем» №132, «Машук» – «Е-2» №10, «ГНС» – «Е-2» №191. (Приказ ОАО «Холдинг МРСК» от 08.10.2010 № 430)</t>
  </si>
  <si>
    <t>Установка датчиков гололеда на ВЛ 110 кВ Л-45</t>
  </si>
  <si>
    <t>Реконструкция ВЛ 35 кВ Л-340 ПС "Александровская" - ПС "Н.Ставропольская"</t>
  </si>
  <si>
    <t xml:space="preserve">Техперперевооружение ПС110/6кВ  "Нефтекумск"                       </t>
  </si>
  <si>
    <t>Реконструкция ПС 110 кВ "3-й Подъем" (с заменой провода ошиновки ВЛ 110 кВ Л-132 на провод марки АС-185)</t>
  </si>
  <si>
    <t>Реконструкция ПС 110/35/10 кВ "Восход" (с заменой проводов шин 110 кВ и ошиновки ВЛ и оборудования 110 кВ на провод АС-185)</t>
  </si>
  <si>
    <t>Реконструкция ПС 110/35/10 кВ "Плаксейка" (замена тр-ра 10 МВА на 16 МВА,  замена ТТ-110 кВ в ячейке Т-2 усиление фундамента  и маслоприемника Т-2, переустройство ограждения и устройсво сооружений для предотвращения затопления ПС от паводковых вод)</t>
  </si>
  <si>
    <t>Реконструкция ПС 35/6 кВ "Бутылочная"  в г. Минеральные Воды (замена по условиям старения  сущ. силовых тр-ров на тр-ры мощн. по 10 тыс. кВА,замена МВ- 35 кВ на  вакуумные  в количестве 5 шт., сущ. разъед. 35 кВ на разъед. РГ-35, сущ. ТН-35 на ТН типа НАМИ-35 - 2 компл.)</t>
  </si>
  <si>
    <t>Реконструкция ВЛ-110кВ Л-63 Восход  - Благодарная 110 (замена опор, сущ. проводов на провода большего сечения, грозозащитного троса и изоляторов в полном объеме) (свыше 750)</t>
  </si>
  <si>
    <t>Реконструкция ВЛ-110кВ Л-53 Ипатово   - Н. Балка (замена опор, сущ. проводов на провода большего сечения, грозозащитного троса и изоляторов в полном объеме) (свыше 750)</t>
  </si>
  <si>
    <t xml:space="preserve">Реконструкция ВЛ-35 кВ ПС "Рагули" - ПС "Степной Маяк" Л-712 Апанасенковский район Ставропольский край  (для НПС-4) (свыше 750) </t>
  </si>
  <si>
    <t>Реконструкция ВЛ-35 кВ Л-417 ПС "Рагули" - ПС "Красный Маныч" Апанасенковский - Туркменский район, Ставропольский край. (для НПС-4) (свыше 750)</t>
  </si>
  <si>
    <t>Реконструкция ПС 110/10 кВ Колодезная (ячейка 110 кВ Л-76) для НПС-2 (свыше 750)</t>
  </si>
  <si>
    <t>Расширение ПС 110/10 кВ «Покойная» для обеспечения технологического присоединения ПГУ-135  ТЭС при ООО «Ставролен» в г. Буденновске Ставропольского края к электросетям филиала ОАО «МРСК Северного Кавказа» - «Ставропольэнерго» (свыше 750)</t>
  </si>
  <si>
    <t>Техническое перевооружение ПС 110/6 кВ "Лесная" (свыше 750)</t>
  </si>
  <si>
    <t>Усиление (реконструкция) ПС 110/35/10 кВ "Красногвардейская" для обеспечения технологического присоединения завода по производству спирта в с. Красногвардейское Красногвардейского района ООО  "Воронеж Агрохолдинг" (100-750)</t>
  </si>
  <si>
    <t>Реконструкция ПС 35/10 кВ "Почтовая"  для осуществления технологического присоединения энергопринимающих устройств Казьминского группового водопровода  (100-750)</t>
  </si>
  <si>
    <t>Реконструкция ПС 35/10 кВ "КПП"  для осуществления технологического присоединения энергопринимающих устройств Казьминского группового водопровода  (100-750)</t>
  </si>
  <si>
    <t>Реконструкция ВЛ 0,4 кВ Ф-2 от ТП-2276/124 для обеспечения технологического присоединения магазина пос. Комсомолец, ул. Октябрьская, 37 Кировского района Ставропольского края (Маньшина Д.В.) (15-100)</t>
  </si>
  <si>
    <t>Реконструкция ВЛ-10 кВ Ф-475 от ПС 110/10 Кировская (Установка доп. МТП -160кВА) для нужд филиала ОАО "МРСК Северного Кавказа"- "Ставропольэнерго" (до 15)</t>
  </si>
  <si>
    <t>Реконструкция КТП-10/313 для осуществления технологического присоединения магазина по ул.Ипатовская, 135А в с.Б.Джалга Ипатовского района (Ковалев А.И.) (до 15)</t>
  </si>
  <si>
    <t>Реконструкция ВЛ10 КВ Ф-196 от ПС "Лысогорская" (установка дополнительной МТП - 160 кВА для разгрузки ТП-1073/196 в ст. Лысогорской Георгиевского района)</t>
  </si>
  <si>
    <t xml:space="preserve">Реконструкция ВЛ 10 кВ Ф-296 ПС 35/10 кВ «Курская-II» (установка дополнительной МТП-160 кВА в с. Эдиссия Курского района) </t>
  </si>
  <si>
    <t xml:space="preserve">Реконструкция ВЛ-10 Ф-131от ПС 35/10 кВ «Подгорненская»   (установка дополнительной МТП -160 кВА для разгрузки  ТП-1263/131  в ст. Александрийской  Георгиевского района) </t>
  </si>
  <si>
    <t>Реконструкция ВЛ 10 кВ Ф-032 ПС 110/35/10 кВ "Гофицкая"</t>
  </si>
  <si>
    <t>Реконструкция ВЛ 10 кВ Ф-076 ПС 35/10 кВ "Рогатая Балка"</t>
  </si>
  <si>
    <t>Реконструкция ВЛ-0,4 кВ  Ф-2 от  МТП-4/701  в с.Владимировка Туркменског района</t>
  </si>
  <si>
    <t>Реконструкция ВЛ-0,4 кВ Ф-1 от ТП-2159/473  в ст. Зольская Кировского района</t>
  </si>
  <si>
    <t>Реконструкция ВЛ-0,4 кВ Ф-2 от ТП-2131/474 в ст. Зольская Кировского района</t>
  </si>
  <si>
    <t>Реконструкция ВЛ-0,4 кВ Ф-5 от ТП-2122/473 в ст.Зольская Кировского района</t>
  </si>
  <si>
    <t>Реконструкция  ВЛ-0,4 кВ Ф-1 ТП-1449/292  в с. Краснокумское Георгиевского района</t>
  </si>
  <si>
    <t xml:space="preserve">Реконструкция ВЛ-0,4 кВ Ф-3 от ТП-1263/131 в ст. Александрийской Георгиевского района </t>
  </si>
  <si>
    <t>Реконструкция ВЛ-0,4 кВ Ф-1 от ТП-1073/196 в ст. Лысогорская Георгиевского района.</t>
  </si>
  <si>
    <t xml:space="preserve">Реконструкция ВЛ-0,4 кВ Ф-2 от ТП-4064 Ф-342 в с.Иргаклы Степновского района </t>
  </si>
  <si>
    <t>"Реконструкция ВЛ-0,4 кВ Ф-3 от ТП-2785/156 в ст. Советская Кировского района"</t>
  </si>
  <si>
    <t>Реконструкция ВЛ-0,4 кВ Ф-3 от ТП 3092/268  в с. Эдиссия Курского района</t>
  </si>
  <si>
    <t>Реконструкция ВЛ-0,4 кВ Ф-2 от ТП 3091/296  в с.Эдиссия Курского района</t>
  </si>
  <si>
    <t>Реконструкция ВЛ-0,4 кВ Ф-2 от КТП-3090/296 в с.Эдиссия Курского района</t>
  </si>
  <si>
    <t>Реконструкция ВЛ-0,4 кВ Ф-3 от ТП-2081/474 в ст. Зольская Кировского района</t>
  </si>
  <si>
    <t xml:space="preserve">Реконструкция ВЛ-0,4кВ Ф-2,3 от КТП-31/118  Ф-118 ПС 35/10 "Базовая" в с. Бешпагир Грачёвского р-на Ставропольского края </t>
  </si>
  <si>
    <t xml:space="preserve">Реконструкция ВЛ-0,4кВ Ф- 3 от КТП-4/117  Ф-117 ПС 35/10 "Базовая" в с. Бешпагир Грачёвского р-на Ставропольского края </t>
  </si>
  <si>
    <t>"Реконструкция ВЛ-0,4 кВ Ф-1 от ТП 5/234 в с. Балахоновском Кочубеевского района"</t>
  </si>
  <si>
    <t>Реконструкция ВЛ-0.4кВ от ТП-12/204  ст. Кармалиновская Новоалександровского района (замена опор, замена сущ. провода на СИП-2А)</t>
  </si>
  <si>
    <t>Реконструкция ВЛ-0.4кВ от ТП-3/107 в х.Краснодарском Новоалександровского района (замена опор, замена сущ. провода на СИП-2А)</t>
  </si>
  <si>
    <t>Реконструкция ВЛ-0.4кВ от ТП-10/118 в с. Ладовская Балка Красногвардейского района (замена опор, замена сущ. провода на СИП-2А)</t>
  </si>
  <si>
    <t>Реконструкция ВЛ-0.4кВ от ТП-7/341 в с. Сухой Лог Труновского района (замена опор, замена сущ. провода на СИП-2А)</t>
  </si>
  <si>
    <t>"Реконструкция ВЛ-0,4 кВ от ТП 7/199 в с. Прасковея Буденовского района"</t>
  </si>
  <si>
    <t>"Реконструкция ВЛ-0,4 кВ от ТП 1/126 в п. СМП  Буденновского района"</t>
  </si>
  <si>
    <t>"Реконструкция ВЛ-0,4 кВ от ТП 3/281 в п.Кудрявый Буденновского района"</t>
  </si>
  <si>
    <t>"Реконструкция ВЛ-0,4 кВ от ТП 12/240 в с. Прасковея Буденновского района"</t>
  </si>
  <si>
    <t>"Реконструкция ВЛ-0,4 кВ от КТП-1/173 в с. Архангельское Буденновского района"</t>
  </si>
  <si>
    <t>Реконструкция ВЛ-0,4  кВ Ф-2 от КТП-4/106 в с.Просянка Петровского района</t>
  </si>
  <si>
    <t>Реконструкция ВЛ-0,4  кВ Ф-2 от КТП-5/073 в с.Рогатая Балка Петровского района</t>
  </si>
  <si>
    <t>Реконструкция ВЛ-0,4  кВ Ф-4 от КТП-1/142 в п.Прикалаусский Петровского района</t>
  </si>
  <si>
    <t>Реконструкция ВЛ-0,4  кВ Ф-1 от КТП-3/063 в с. Донская Балка Петровского района</t>
  </si>
  <si>
    <t>Реконструкция ВЛ-0,4  кВ Ф-2 от КТП-11/063 в с. Донская Балка Петровского района</t>
  </si>
  <si>
    <t>Реконструкция ВЛ-0,4  кВ Ф-4 от КТП-9/037 в с.Гофицкое Петровского района</t>
  </si>
  <si>
    <t>Реконструкция ВЛ-0,4  кВ Ф-1 от КТП-5/143 в п. Прикалаусский Петровского района</t>
  </si>
  <si>
    <t xml:space="preserve">Реконструкция ВЛ-0,4 кВ Ф-2 от КТП-41/723-1  в с.Малые Ягуры Туркменского района </t>
  </si>
  <si>
    <t xml:space="preserve">Реконструкция  ВЛ-0,4 кВ Ф-2 от КТП-9/782  в с. Овощи Туркменского района </t>
  </si>
  <si>
    <t xml:space="preserve">Реконструкция ВЛ-0,4 кВ Ф-1, Ф-3 от КТП-3/723-2  в с.Малые Ягуры Туркменского района </t>
  </si>
  <si>
    <t>Реконструкция ВЛ-0,4 кВ Ф-1 от КТП-17/286 в п. Большевик Ипатовского района</t>
  </si>
  <si>
    <t>Реконструкция ВЛ-0,4 кВ Ф-3 от СКТП-1/251 в с. Тахта Ипатовского района</t>
  </si>
  <si>
    <t>Реконструкция ВЛ-0,4 кВ Ф-2 от КТП-2/282 в п. Большевик Ипатовского района</t>
  </si>
  <si>
    <t>Реконструкция ВЛ-0,4 кВ Ф-1 от СКТП-2/322 в п. Красочный Ипатовского района</t>
  </si>
  <si>
    <t>Реконструкция ВЛ-0,4 кВ Ф-4 от ЗТП-4/235 в с.Октябрьское Ипатовского района</t>
  </si>
  <si>
    <t>Реконструкция ВЛ-0,4кВ Ф-1 от МТП-6/722 в  с. Камбулат Туркменского района.</t>
  </si>
  <si>
    <t xml:space="preserve">Реконструкция ВЛ-0,4 кВ Ф-1,2,3 от МТП-564/108 ПС «Суворовская» ст. Суворовская Предгорного района
</t>
  </si>
  <si>
    <t>Реконструкция ВЛ-0,4 кВ от ТП-8/601 ПС "Овощевод"  с. Левокумка Минераловодского района</t>
  </si>
  <si>
    <t>Реконструкция ВЛ-0,4 кВ Ф-1, Ф-2 от ТП-2/601 в с. Левокумка Минераловодского района</t>
  </si>
  <si>
    <t>Реконструкция ВЛ-0,4 кВ от ТП-376/163 в с. Острогорка Предгорного района</t>
  </si>
  <si>
    <t>Реконструкция ВЛ-0,4 кВ Ф-1 от ТП-38/173 в с. Подкумок</t>
  </si>
  <si>
    <t>Реконструкция ВЛ-0,4 кВ от ТП-13/618 в  п. Загорский</t>
  </si>
  <si>
    <t>Реконструкция ВЛ-0,4 кВ от ТП-3/161 в х. Вороново</t>
  </si>
  <si>
    <t>Реконструкция ВЛ-0,4 кВ от  ТП-128/134 в с. Юца Предгорного района</t>
  </si>
  <si>
    <t>Реконструкция ВЛ-0,4 кВ от ТП-214/166 в п.Н.Благодарный Предгорного района</t>
  </si>
  <si>
    <t>Реконструкция КТП-2/106 в с. Прсянка Петровского района</t>
  </si>
  <si>
    <t>Реконструкция КТП-6/025 в с. Шангала Петровского района</t>
  </si>
  <si>
    <t>Реконструкция КТП-4/071 в с.Рогатая Балка Петровского района</t>
  </si>
  <si>
    <t xml:space="preserve">Реконструкция ТП-564/108 400 кВА ст. Суворовская» (замена на КТП-400 кВА)
</t>
  </si>
  <si>
    <t>"Реконструкция ТП-367/117 250 кВА в п. Мирный". (замена на КТП-160 кВА)</t>
  </si>
  <si>
    <t>"Реконструкция ТП-357/136 100 кВА в с. Юца". (замена на КТП-160 кВА)</t>
  </si>
  <si>
    <t>"Реконструкция ТП-299/135 100 кВА в с.Этока" (замена на КТП-160 кВА)</t>
  </si>
  <si>
    <t>"Реконструкция ТП-124/136 63 кВА в с. Юца". (замена на КТП-160 кВА)</t>
  </si>
  <si>
    <t>Автоматизированная информационно-измерительная система коммерческого учета электрической энергии и мощности (АИИС КУЭ) по точкам учета ЗЭС на вводах в жилые дома ВЛ 0.4 кВ Ф-1, 2, 3 от ТП 27/150, пос. Темнореченский Шпаковского района</t>
  </si>
  <si>
    <t>Реконструкция ПС 110/35/10 кВ Александровская (инженерно-технические мероприятия, направленные на охрану объекта)</t>
  </si>
  <si>
    <t>Реконструкция ПС 110/10 кВ Б.Уголь (инженерно-технические мероприятия, направленные на охрану объекта)</t>
  </si>
  <si>
    <t>Реконструкция ПС 110/10 кВ Провал (инженерно-технические мероприятия, направленные на охрану объекта)</t>
  </si>
  <si>
    <t>Реконструкция  инженерно-технических средств по охране ПС 110/35/10 кВ «Зеленокумская» (замена сетчатого ограждения ПС на ж/б-300 п.м., оснащение охранной сигнализацией и охранным освещением).</t>
  </si>
  <si>
    <t>Реконструкция  инженерно-технических средств по охране ПС 110/35/10 кВ «Новоалександровская» Новоалександровского  района (замена сущ. ограждения на огражд. из ж.б. плит - 434 п.м., оснащение охранной сигнализацией и охранным освещением).</t>
  </si>
  <si>
    <t>Реконструкция  инженерно-технических средств по охране ПС 110/35/10 кВ «Арзгир» Арзгирского района (замена сущ. ограждения на огражд. из ж.б. плит- 424 п.м., оснащение охранной сигнализацией и охранным освещением).</t>
  </si>
  <si>
    <t>Реконструкция охранных средств ПС 110/35/10 кВ «Благодарная» Благодарненскогорайона (замена сущ. ограждения на огражд. из ж.б. плит -380 п. м., оснащение охранной сигнализацией и охранным освещением).</t>
  </si>
  <si>
    <t>Реконструкция  инженерно-технических средств по охранеПС 110/35/10 кВ «Дивное» Апанасенковского   района (замена сущ. ограждения на огражд. из ж.б. плит - 268 п.м., оснащение охранной сигнализацией и охранным освещением)..</t>
  </si>
  <si>
    <t>Строительство тракта передачи видеоинформации ПС "Е-2" - ОАО "МРСК СК"</t>
  </si>
  <si>
    <t>Организация цифрового канала связи ЦЭС - ОАО "МРСК СК"</t>
  </si>
  <si>
    <t>Организация вывода видеонаблюдения с ПС "Е-2" в СОИ ОСЦ ОАО "МРСК СК"</t>
  </si>
  <si>
    <t xml:space="preserve">Реконструкция производственной базы Изобильненского РЭС </t>
  </si>
  <si>
    <t>Реконструкция производственного здания по ремонту силовых трансформаторов ( трансформаторная башня) ПС 110 кВ Западная в г.Ставрополе</t>
  </si>
  <si>
    <t>Реконструкция производственной базы Кисловодского ПУЭС  Предгорного РЭС (переустройство кровли, замена оконных и дверных блоков, переустройство полов, укрепление фундамента и стен основного здания, востановление штукатурки стен и потолков внутри здания и наружних стен)</t>
  </si>
  <si>
    <t>Модернизация серверных площадок ПО/РЭС</t>
  </si>
  <si>
    <t xml:space="preserve"> «Техническое перевооружение  на ПС 110 кВ Кировская средств РЗА ВЛ 110 кВ Л-2(оснащение  ячейки С-1 защитой ДФЗ для защиты Л-2)» </t>
  </si>
  <si>
    <t>Реконструкция ВЛ-10 кВ Ф-376 от ПС «Солдато-Александровская» ( установка доп. ТП для разгрузки КТП-5098/376 в с. Солдато-Александровское Советского района)</t>
  </si>
  <si>
    <t>Реконструкция ВЛ-0,4 кВ. Ф-1, Ф-2 от МТП-5325/339 в х.Привольный Советского района</t>
  </si>
  <si>
    <t>Реконструкция  ПС 110/35/10 кВ «Зеленокумская» (замена сетчатого ограждения ПС на ж/б-660 п.м., оснащение охранной сигнализацией и охранным освещением).</t>
  </si>
  <si>
    <t>Реконструкция ПС 110 кВ "3-й Подъем" ( замена проводов шин и ошиновки ОРУ-110 кВ на провода марки АС-185)</t>
  </si>
  <si>
    <t>Реконструкция ВЛ-10кВ Ф-121 от ПС "Темнолесская" и строительство нового участка ВЛ-10 кВ для резервного питания Ф-150 ПС "Пригородная"  с установкой Реклоузера .</t>
  </si>
  <si>
    <t>Реконструкция ВЛ 10 кВ Ф-141 ПС "Казинская" с установкой Реклоузера участок опор №№137-2/22.7/1-7/3.3/1-3/6 Грачевского района )</t>
  </si>
  <si>
    <t>Реконструкция ВЛ-10кВ Ф-170 от ПС «Южная» (установка  дополнительной ТП  для разгрузки ТП 9/170, 8/170 в г.Ставрополь ул. Роз) .</t>
  </si>
  <si>
    <t>Реконструкция ВЛ-0,4кВ Ф-1,2 от ТП-11/108  в с.Кугульта с заменой КТП на СКТП Грачевского района Ставропольского края</t>
  </si>
  <si>
    <t xml:space="preserve">Реконструкция ВЛ-0,4кВ Ф-3 от ТП-5/104 ПС "Грачевская" с заменой КТП на МТП с трансформатором и установкой дополнительного ТП для укорачивания Ф-3 от ТП-5/104  в с.Старомарьевка Грачевского района </t>
  </si>
  <si>
    <t xml:space="preserve">Реконструкция ВЛ-0,4кВ Ф-1,2 от ТП-15/163 ПС "Ст-330" с заменой КТП на МТП с трансформатором и установкой дополнительного ТП для укорачивания Ф-1 от ТП-15/163  в с.Старомарьевка Грачевского района </t>
  </si>
  <si>
    <t xml:space="preserve">Реконструкция ВЛ-0,4кВ Ф-1 от ТП-3/129 ПС "Заветное" с заменой КТП на МТП с трансформатором и установкой дополнительного ТП для укорачивания Ф-1 от ТП-3/129  в с.Заветном Кочубеевского района </t>
  </si>
  <si>
    <t xml:space="preserve">Реконструкция ВЛ-0,4кВ Ф-2.3.4 от ТП-11/106 ПС "Воронежская" с заменой КТП на МТП с трансформатором и установкой дополнительного ТП для укорачивания ВЛ-0.4 кВ от ТП-11/106  в с.Воронежском Кочубеевского района </t>
  </si>
  <si>
    <t xml:space="preserve">Реконструкция ВЛ-0,4кВ Ф-1.2 от ТП-18/104 ПС "Воронежская" с заменой КТП на МТП с трансформатором  в с.Ивановском Кочубеевского района </t>
  </si>
  <si>
    <t xml:space="preserve">Реконструкция ВЛ-0,4кВ Ф-1 от ТП-6/272 ПС "Надзорная" с заменой КТП на МТП с трансформатором  в п.Тоннельном Кочубеевского района </t>
  </si>
  <si>
    <t>Техпепевооружение средств СДТУ на базе Грачевского РЭС (замена сущ.АТС на АТС МИНИКОМ)</t>
  </si>
  <si>
    <t>Техпепевооружение средств СДТУ на базе Светлоградских ЭС(замена сущ.АТС на АТС «Протон-ССС Серии «Алмаз»)</t>
  </si>
  <si>
    <t>Техпепевооружение средств СДТУ на базе Шпаковского РЭС (замена сущ.АТС на АТС МИНИКОМ)</t>
  </si>
  <si>
    <t>Реконструкция ВЛ 10 кВ  Ф-227 (установка доп. ТП для разгрузки ТП-7/227 в с. Найденовское Изобильненского района, строительство ВЛ-10 (0,05 км),  строительство ВЛ-0,4 (0,05км) для переподключения н/в Ф-2 от ТП-7/227 на проектируемую ТП)</t>
  </si>
  <si>
    <t>Реконструкция ВЛ 10 кВ  Ф-354 (установка доп. ТП для разгрузки ТП-3/354 в х. Сухой Изобильненского района, строительство ВЛ-10 (0,05 км),  строительство ВЛ-0,4 (0,05км) для разделения и переподключения н/в Ф-2 от ТП-3/354 на проектируемую ТП)</t>
  </si>
  <si>
    <t>Реконструкция ВЛ 10 кВ от Ф-184 ( установкой доп ТП 10/0,4 для разгрузки ТП-   /184 в ст.Расшеватская Александровского района, стр-во ВЛ 10 кВ - 0,05 км, Реконструкция ВЛ 0,4 кВ присоединяемой к прэктируемой ТП 10/0,4 ).</t>
  </si>
  <si>
    <t>Реконструкция ВЛ 10 кВ от Ф-132 от ПС Донская ( установкой доп ТП 10/0,4 для разгрузки ТП-  7/132 в с.Донском  Труновского района, стр-во ВЛ 10 кВ, Реконструкция ВЛ 0,4 кВ присоединяемой к прэктируемой ТП 10/0,4 ).</t>
  </si>
  <si>
    <t>Реконструкция ВЛ 10 кВ от Ф-132 от ПС Донская ( установкой доп ТП 10/0,4 для разгрузки ТП-  8/132 в с.Донском  Труновского района, стр-во ВЛ 10 кВ, Реконструкция ВЛ 0,4 кВ присоединяемой к прэктируемой ТП 10/0,4 ).</t>
  </si>
  <si>
    <t>Реконструкция ВЛ 10 кВ от Ф-134от ПС Донская ( установкой доп ТП 10/0,4 для разгрузки ТП-  2/134 в с.Донском  Труновского района, стр-во ВЛ 10 кВ, Реконструкция ВЛ 0,4 кВ присоединяемой к прэктируемой ТП 10/0,4 ).</t>
  </si>
  <si>
    <t>Реконструкция ВЛ 10 кВ от Ф-259 от ПС Труновская ( установкой доп ТП 10/0,4 для разгрузки ТП-  9/259 в с.Труновское  Труновского района, стр-во ВЛ 10 кВ, Реконструкция ВЛ 0,4 кВ присоединяемой к прэктируемой ТП 10/0,4 ).</t>
  </si>
  <si>
    <t>Реконструкция ВЛ-10 кВ Ф-184 от ПС 35/10 кВ «Расшеватская» Новоалександровского района</t>
  </si>
  <si>
    <t>Реконструкция ВЛ-0,4 н/в Ф-1, 2 от ТП-14/166 ст. Рождественская Изобильненского района</t>
  </si>
  <si>
    <t xml:space="preserve">Реконструкция ВЛ 0,4 кВ от ТП 15/413 в х.Родионов  Новоалександровского р-на </t>
  </si>
  <si>
    <t>Реконструкция ВЛ-0,4 кВ от ТП-8/305 замена провода на СИП, установка щитов учета на фасаде здания</t>
  </si>
  <si>
    <t>Реконструкция ВЛ-0,4 кВ от ТП-3/305 замена провода на СИП, установка щитов учета на фасаде здания</t>
  </si>
  <si>
    <t>Реконструкция ВЛ-0.4кВ от ТП-7/132 в с. Донском Труновского района</t>
  </si>
  <si>
    <t>Реконструкция ВЛ-0.4кВ от ТП-8/132 в с. Донском Труновского района</t>
  </si>
  <si>
    <t>Реконструкция  инженерно-технических средств по охране ПС 110/35/10 кВ «Новоалександровская» Новоалександровского  района (замена сущ. ограждения на огражд. из ж.б. плит - 250п.м., оснащение охранной сигнализацией и охранным освещением).</t>
  </si>
  <si>
    <t>Реконструкция производственной базы Изобильненского РЭС</t>
  </si>
  <si>
    <t xml:space="preserve">Техперевооружение линейной ячейке 110 кВ Л-274 ПС110/6кВ  "Нефтекумск" (замена сущ.выкл.110кВ на элегазовый выкл.типа ВЭБ-110, сущ.разъед. на разъединители с эл. двигат. приводом, сущ.ТН-110 на ТН типа НАМИ-110,  замена сущ. средств РЗА  на микропроцессорные защиты )                                                              </t>
  </si>
  <si>
    <t>«Строительство новой  ТП и ВЛ-0,4 кВ  в  с. Ачикулак (район Ачикулакской НИЛОС)Нефтекумского района»  ( установка МТП-250/10 строительство ВЛ 0,4 кВ -2,0 км- опоры ж.б., провода СИП-2, ответвления к ж.домам, шкафы учета э/э на фасадах ж. домов)</t>
  </si>
  <si>
    <t>Строительство  ВЛ-0,4 кВ  от КТП-18/461 в с.Бурлацкое Благодарненского района (замена КТП на МТП, замена метал. опор на ж/б, провода на СИП, замена ответвлений к зданиям)</t>
  </si>
  <si>
    <t>Строительство ВЛ-10 кВ Ф-440 и ВЛ-0,4 кВ от ЗТП-5/440 в п.Мокрая Буйвола Благодарненского района (установка дополнительного МТП, замена метал.опор на ж/б и провода на СИП , замена ответвлений к зданиям)</t>
  </si>
  <si>
    <t>Реконструкция ВЛ-0,4 кВ Ф-2 от ЗТП-6/282 в п.Большевик (замена опор, провода (кабеля) на СИП, замена ответвлений к зданиям)</t>
  </si>
  <si>
    <t>Реконструкция охранных средств ПС 110/35/10 кВ «Благодарная» Благодарненскогорайона (замена сущ. ограждения на огражд. из ж.б. плит -534 п. м., оснащение охранной сигнализацией и охранным освещением).</t>
  </si>
  <si>
    <t>Реконструкция  инженерно-технических средств по охранеПС 110/35/10 кВ «Дивное» Апанасенковского   района (замена сущ. ограждения на огражд. из ж.б. плит - 490 п.м., оснащение охранной сигнализацией и охранным освещением)..</t>
  </si>
  <si>
    <t>Установка датчиков гололёда на ВЛ 110 кВ Л-45 ПС Т-302 - ПС Круглолесская</t>
  </si>
  <si>
    <t>Расширение  ОРУ-110 кВ ПС "Е-2"(Устройство новой линейной ячейки 110 кВ на ПС "Е-2" для присоединения ВЛ 110 кВ от ПС 330 кВ Кисловодск</t>
  </si>
  <si>
    <t>Реконструкция ПС 110/35/6кВ "Минводы-2" -2-я очередь  (замена сущ. трансформатора Т-1 мощностью 25,0 тыс. кВА на трансформатор мощностью 40,0 тыс. кВА, замена основного оборудования трансформаторных ячеек 110 кВ- сущ. выкл.110 на  на элегазовые выкл. 110 кВ - 2 шт.,  существующих разъединителей на разъед.110 кВ с эл. двигательными  приводами - 4шт., замена сущ. средств РЗА  на микропроцессорные защиты)</t>
  </si>
  <si>
    <t>Схема и Программа перспективного развития электроэнергетики Ставропольского края на 2014 - 2018 гг.</t>
  </si>
  <si>
    <t>Модернизация АСКУЭ</t>
  </si>
  <si>
    <t>Разработка типовогопроекта строительства базы УЭС из быстровозводимых блочных конструкций</t>
  </si>
  <si>
    <t>ПИР для строительства будущих лет</t>
  </si>
  <si>
    <t>Автоматизация деятельности оперативного ситуационного центра</t>
  </si>
  <si>
    <t>Внедрение средств обеспечения информационной безопасности технологических систем*</t>
  </si>
  <si>
    <t>НИОКР по дог. 17/2012 от 18.01.2012г.</t>
  </si>
  <si>
    <t>НИОКР по дог. 119/2012 от 04.05.2012г.</t>
  </si>
  <si>
    <t xml:space="preserve">Реконструкция ВЛ 110 кВ №105 Изберг-Дербент. </t>
  </si>
  <si>
    <t>Реконструкция ВЛ 110 кВ №103 Каспийская ТЭЦ - Восточная.</t>
  </si>
  <si>
    <t xml:space="preserve">Реконструкция ВЛ 110 кВ №112 Каспийская ТЭЦ - Восточная. </t>
  </si>
  <si>
    <t>Реконструкция ВЛ-110 кВ №101 Чирюрт-330 - Шамхал</t>
  </si>
  <si>
    <t>Реконструкция ВЛ-110 кВ №102 Чирюрт-330 - Шамхал-тяговая</t>
  </si>
  <si>
    <t>Реконструкция ВЛ 35 кВ №33 Шамхал - птицеферма. Вынос опор из зоны оползня и поймы реки. Инв.№</t>
  </si>
  <si>
    <t>Реконструкция ПС "Куруш". Замена ошиновки заходов ВЛ-110, В43, р-ль на 630 А и АС-240  Инв.№</t>
  </si>
  <si>
    <t>Реконструкция ПС "Сулевкент". Замена ошиновки заходов ВЛ-110, В43, р-ль на 630 А и АС-240 Инв.№</t>
  </si>
  <si>
    <t>Реконструкция ПС "Махачкала-110". Замена СВ-110, т/т, ВЧЗ на 1000А. Инв.№</t>
  </si>
  <si>
    <t xml:space="preserve">Реконструкция ПС 110/35/10кВ "Терекли Мектеб". Установка 2 СШ КРУН 10кВ 8шт. Замена ОД и КЗ  на ВЭБ-110 1шт. с панелями защиты и автоматики, трансформаторы тока 110 кВ ТРГ-110 3шт.  </t>
  </si>
  <si>
    <t>Реконструкция ПС 110/35/10 "Буйнакск-2". (2013 г. - Замена ВЧ заградителя ВЛ-110-160 на ВЧЗ 1000 А. Установка ШСВ 110 кВ.; 2014 г. -Замена ДФЗ-201 ВЛ 110 кВ Миатлинская ГЭС - Буйнакск-2 (ВЛ-110-163). Замена АНКА, АВПА, АКПА на АКАП.)</t>
  </si>
  <si>
    <t>Реконструкция ПС 110/35/6 "Огни". Замена ОД и КЗ Т-1,2 на выключатели ВЭБ-110. Замена КРУН со шкафами РЗА - 18 шт. Ограждение с охранными мероприятиями. Инв.№31003062</t>
  </si>
  <si>
    <t>2013г. - Реконструкция ПС 110/10кВ Миатлы. Замена ТТ В-111 на ТТ 1000А. Замена ВЧ заградителей на ВЧЗ-1000А. Замена провода ошиновки АС-150 на АС-300. 2014г.- Замена ДФЗ-201 на ПВЗ-90.Установка выключателя на Л-138 и замена СВ-110. Установка АУРЫ. Установ</t>
  </si>
  <si>
    <t xml:space="preserve">Реконструкция ПС 110/35/10 кВ "Тлох". Замена ОД и КЗ Т-1,2 на выключатели ВЭБ-110 с панелями РЗА. Замена СВ-110 на ВЭБ. Установка выключателя Л-167, Л-159. </t>
  </si>
  <si>
    <t>Реконструкция ПС 35/10 кВ "Полигон Солнце". Замена трансформатора 1,6 мВА на 6,3 мВА. Ограждение с охранными мероприятиями.Инв.№002221</t>
  </si>
  <si>
    <t>Реконструкция ПС 35/10 кВ "Унцукуль". Ограждение с охранными мероприятиями.Инв.№4900204</t>
  </si>
  <si>
    <t>Реконструкция ПС 35/10 кВ "Прогресс". Замена трансформатора 4 мВА на 6,3 мВА. Инв.№4904333</t>
  </si>
  <si>
    <t>Реконструкция ПС 35/10 кВ "Дженгутай". Замена трансформатора 4,0 мВА на 6,3 мВА. Ограждение с охранными мероприятиями.Инв.№002215</t>
  </si>
  <si>
    <t>Реконструкция ПС 110 кВ "Завод точной механики" - установка линейной ячейки 6 кВ (Стадион "Хазар)</t>
  </si>
  <si>
    <t>Очистные сооружения г. Буйнакск - установка двух ячеек 6 кВ на ПС 110 кВ Буйнакск-1</t>
  </si>
  <si>
    <t>ЗАО "Арси"- установка двух линейных ячеек 10 кВ на ПС 110 кВ Тепличный комбинат</t>
  </si>
  <si>
    <t>Реконструкция ПС 35 кВ Октябрьская- установка ячейки 10 кВ  (ДагПирх)</t>
  </si>
  <si>
    <t xml:space="preserve">Реконструкция ВЛ 10кВ №2 от ПС110/ 35/10 "Шамхал" </t>
  </si>
  <si>
    <t>Реконструкция ВЛ-6кВ №7(перевод на 2-х цеп)от ПС 110/6"НС-1"</t>
  </si>
  <si>
    <t>Реконструкция ВЛ-6кВ ф №5 от ПС 110/6"Расвет"</t>
  </si>
  <si>
    <t>Реконструкция  ВЛ-6кВ ф №4 от ПС 110/6 "Рассвет"</t>
  </si>
  <si>
    <t>Реконструкция   ВЛ 10кВ №2 от ПС "Анди"</t>
  </si>
  <si>
    <t>Реконструкция ВЛ  10кВ №4 отпайка Хиретури-В.Алакот ПС "Ботлих</t>
  </si>
  <si>
    <t>Реконструкция ВЛ 6кВ №1 от ПС110/6 "Огни"</t>
  </si>
  <si>
    <t>Реконструкция  ВЛ 10кВ №6 от ПС35/10кВ "Хучни"отпайка Гувлиг</t>
  </si>
  <si>
    <t>Реконструкция ВЛ 10кВ №2   от ПС 35/10кВ "Ахты" отпайка 2-Р-4 - Гдым</t>
  </si>
  <si>
    <t>Реконструкция  ВЛ-10кВ №4 от ПС 35/10 "Арешовка"</t>
  </si>
  <si>
    <t>Реконструкция  ВЛ-10кВ №2 от ПС35/10кВ "Карагас"</t>
  </si>
  <si>
    <t>Реконструкция  ВЛ-10кВ №11 от ПС 110/35/10кВ "Дылым"</t>
  </si>
  <si>
    <t>Реконструкция  ВЛ-10кВ №2 от ПС 35/10кВ "Гертма" отпайка "Ахсу" с переводом на КЛ</t>
  </si>
  <si>
    <t xml:space="preserve">Реконструкция КЛ-10кВ №14 от ПС 110/35/10кВ "ГЩЗ" </t>
  </si>
  <si>
    <t>Реконструкция  ВЛ-10кВ №3 от ПС 35/10кВ "Агвали" отпайка "Хуштада"</t>
  </si>
  <si>
    <t>Реконструкция  ВЛ-10кВ ф№2 от ПС 35/10кВ "Анцух"</t>
  </si>
  <si>
    <t>Реконструкция  ВЛ-10кВ ф№3 от ПС 35/10кВ Маджалис"</t>
  </si>
  <si>
    <t>Реконструкция  ВЛ-6кВ ф№8 от ПС 110/35/10кВ "Кочубей"</t>
  </si>
  <si>
    <t>Реконструкция  ВЛ-10кВ ф№5, совместной подвесткой ВЛ-0,4кВ от ПС110/10кВ "Каякент"</t>
  </si>
  <si>
    <t>Реконструкция  ВЛ-6кВ №302 от ПС 110/35/6кВ "Южносухокумск"</t>
  </si>
  <si>
    <t>ВЛ-0,4кВ КТП№2/160 п.Шамхал</t>
  </si>
  <si>
    <t xml:space="preserve">ВЛ 0,4кВ КТП№1-25/160 ПС 110/35/10 "Ахты"с.Курукал  </t>
  </si>
  <si>
    <t xml:space="preserve">ВЛ 0,4кВ КТП№1-26/250 ПС 110/35/10 "Ахты"с.Курукал  </t>
  </si>
  <si>
    <t>ВЛ 0,4кВ КТП№2-12/100 с.Мискинджа</t>
  </si>
  <si>
    <t xml:space="preserve">ВЛ 0,4кВ КТП№3-17А/100 ПС 35/10 "Хучни" с.Улуз </t>
  </si>
  <si>
    <t xml:space="preserve">ВЛ 0,4кВ КТП №1-30/250 ПС 110/35/10 "Магарамкен" с.Хорел </t>
  </si>
  <si>
    <t xml:space="preserve">ВЛ 0,4кВ КТП№КТП№1-8/63 ПС 35/10 "Шиляги" с.Адага </t>
  </si>
  <si>
    <t>ВЛ 0,4кВ КТП№1-5/400 с.Килятль</t>
  </si>
  <si>
    <t>ВЛ 0,4кВ КТП№1-5/400 с.Игали</t>
  </si>
  <si>
    <t>ВЛ-0,4 кВ №1 СКТП 1-12-630 с МАЙДАНСК</t>
  </si>
  <si>
    <t>ВЛ-0,4 кВ №2 СКТП 1-12-630 с МАЙДАНСК</t>
  </si>
  <si>
    <t>ВЛ-0,4 кВ №3 СКТП 1-12-630 с МАЙДАНСК</t>
  </si>
  <si>
    <t xml:space="preserve">ВЛ-0,4 кВ КТП№2-2/630 с.Анды </t>
  </si>
  <si>
    <t>ВЛ-0,4 кВ №1КТП№3-1/250 с.Кумух</t>
  </si>
  <si>
    <t>ВЛ-0,4 кВ №1 КТП№6/160  с.Кумух</t>
  </si>
  <si>
    <t xml:space="preserve">ВЛ-0,4кВ КТП№4-19/100 ПС 110/35/10 "Советская" с.Ново-Мака </t>
  </si>
  <si>
    <t>ВЛ-0,4кВ КТП№03-06-08/160 с.Рыбалка</t>
  </si>
  <si>
    <t>ВЛ-0,4кВ №1КТП№03-06-14/100с.Заречный</t>
  </si>
  <si>
    <t>ВЛ-0,4кВКТП№16-01-10/400 с.Тарумовка</t>
  </si>
  <si>
    <t>ВЛ-0,4кВКТП№22-10-08/400 с.Кочубей</t>
  </si>
  <si>
    <t>ВЛ-0,4кВ КТП№8/630  с.Солнечная</t>
  </si>
  <si>
    <t>ВЛ-0,4кВ КТП№9-2-1/160 с.Н-Коса</t>
  </si>
  <si>
    <t xml:space="preserve">ВЛ-0,4кВ КТП№2-11/160 с.Геметюбе </t>
  </si>
  <si>
    <t>ВЛ-0,4кВ КТП№1-3/63 с.Кудияб Росо</t>
  </si>
  <si>
    <t xml:space="preserve">ВЛ-0,4кВ КТП№1-7/250 с.Цуриб </t>
  </si>
  <si>
    <t>ВЛ-0,4кВ КТП№2-23 /160 с.Унты</t>
  </si>
  <si>
    <t xml:space="preserve">ВЛ-0,4кВ КТП№2-10 /160 с.Шулани </t>
  </si>
  <si>
    <t>ВЛ-0,4кВ КТП№20 /250 Южно-Сухокумский РЭС</t>
  </si>
  <si>
    <t xml:space="preserve">ВЛ-0,4кВ КТП№3-4 /160 с.Маджалис </t>
  </si>
  <si>
    <t>Реконструкция ВЛ-0,4 кВ с заменой провода на СИП</t>
  </si>
  <si>
    <t xml:space="preserve">КТП№2/160 п.Шамхал </t>
  </si>
  <si>
    <t>КТП№92/160с.Алмало</t>
  </si>
  <si>
    <t>КТП№62/250 с.Шамхалтермен</t>
  </si>
  <si>
    <t xml:space="preserve">КТП№2-12/100 ПС 35/10 "Ахты" с.Мискинджа </t>
  </si>
  <si>
    <t>КТП№1-25/160 с.Курукал ПС 35/10 "Ахты"</t>
  </si>
  <si>
    <t>КТП№1-26/250 с.Курукал ПС 35/10 "Ахты"</t>
  </si>
  <si>
    <t>КТП №6-13/100 ПС 35/10 "Хучни" с.Гувлиг</t>
  </si>
  <si>
    <t>КТП №3-17А/100 ПС 35/10 "Хучни с.Улуз</t>
  </si>
  <si>
    <t xml:space="preserve">КТП№1-30/250 ПС 35/10 "Магарамкен" с.Хорел </t>
  </si>
  <si>
    <t xml:space="preserve">КТП№1-8/63 ПС 35/10 "Шиляги"  с.Адага </t>
  </si>
  <si>
    <t>КТП№1-5/400 с.Игали</t>
  </si>
  <si>
    <t>КТП№3-1/250 с.Кумух</t>
  </si>
  <si>
    <t>КТП№6/160 с.Кумух</t>
  </si>
  <si>
    <t xml:space="preserve">КТП№4-19/100 ПС 110/35/10 "Советская"  с.Ново-Мака </t>
  </si>
  <si>
    <t xml:space="preserve">КТП№4-29/100 ПС 110/35/10 "Советская"  с.Ново-Мака </t>
  </si>
  <si>
    <t xml:space="preserve">КТП№3-4/160 ПС 35/10 "Курах" сАшар </t>
  </si>
  <si>
    <t>КТП№3-6/160 ПС 35/10 "Курах"  сГелхен</t>
  </si>
  <si>
    <t>КТП№1-6/100 ПС35/10 "Хив" с.Аркит</t>
  </si>
  <si>
    <t>КТП№2-3/63 ПС 35/10 "Тпиг"  с.Тпиг</t>
  </si>
  <si>
    <t>КТП№3-10/160 ПС 35/10 "Тпиг"с. с/з Герейханова 1-е отд.</t>
  </si>
  <si>
    <t>КТП№3-27/100 ПС 35/10 "Тпиг" с. с/з Герейханова 1-е отд.</t>
  </si>
  <si>
    <t>КТП№03-06-08/160  с.Рыбалка</t>
  </si>
  <si>
    <t>КТП№03-06-09/100  с.Рыбалка</t>
  </si>
  <si>
    <t>КТП№08-02-3/100 с.Некрасовка с.Рыбалка</t>
  </si>
  <si>
    <t>КТП№02-02-19/160 с.Аверяновка с.Рыбалка</t>
  </si>
  <si>
    <t>КТП№16-01-10/400 с.Тарумовка</t>
  </si>
  <si>
    <t>КТП№22-10-08/400 с.Кочубей</t>
  </si>
  <si>
    <t>КТП№22-08-07/160 с.Кочубей</t>
  </si>
  <si>
    <t>КТП№27-02-08/160 с.Т.Мектеб</t>
  </si>
  <si>
    <t>КТП№30-01-03/160 с.Ч.Буруны</t>
  </si>
  <si>
    <t>КТП№8/630 с.Солнечная</t>
  </si>
  <si>
    <t>КТП№1/160 с.Новосельская</t>
  </si>
  <si>
    <t>КТП№4/160 с.Новомехелта</t>
  </si>
  <si>
    <t>КТП№3-22/100 школа с.Бабаюрт</t>
  </si>
  <si>
    <t>КТП№6-21/100 школа с.Татаюрт</t>
  </si>
  <si>
    <t>КТП№4-7/160 школа с.Дахадаева</t>
  </si>
  <si>
    <t>ЗТП№24-250 с.Зеленоморск</t>
  </si>
  <si>
    <t>КТП№158/60 с.Манасаул</t>
  </si>
  <si>
    <t>КТП№1-3/63 с.Кудияб Росо</t>
  </si>
  <si>
    <t>7-КТП-1/400 ПС 110/35/10 "Белиджи" с/з Исрафилова</t>
  </si>
  <si>
    <t>7-КТП-24/160 ПС 110/35/10 "Белиджи" с.Маллакент</t>
  </si>
  <si>
    <t>11-КТП-9/250 ПС 110/35/10 "Мамедкала" с.Великент</t>
  </si>
  <si>
    <t>КТП№194/400 г.Дербент ( 6/0.4кВ)</t>
  </si>
  <si>
    <t>КТП№40/400 г.Дербент</t>
  </si>
  <si>
    <t>КТП№1-7/250 с.Цуриб</t>
  </si>
  <si>
    <t>КТП№2-23 /160 с.Унты</t>
  </si>
  <si>
    <t>КТП№2-2 /250 с.Анди</t>
  </si>
  <si>
    <t>СКТП№5-4 /400   (6/0,4кВ)с.Гимры</t>
  </si>
  <si>
    <t>КТП№20 /250  г.Южно-Сухокумск</t>
  </si>
  <si>
    <t>КТП№3-4 /160 с.Маджалис</t>
  </si>
  <si>
    <t>КТП№5-35/160 с.Каякент м-н Эльдерги</t>
  </si>
  <si>
    <t>Ахтынский РЭС. ЗВН</t>
  </si>
  <si>
    <t>Самурский РЭС. ЗВН</t>
  </si>
  <si>
    <t>ПИРы будущих лет</t>
  </si>
  <si>
    <t>Реконструкция ПС 110/35/10 "Ярыксу". 2012 г. Установка СВ-110. 2013 г. Замена ячеек КРУН 26 шт.</t>
  </si>
  <si>
    <t xml:space="preserve">Реконструкция ПС "Нальчик-110"реконструкция ЗРУ,. замена Т-1 20МВА на 25МВА </t>
  </si>
  <si>
    <t>Реконструкции  ПС 110/35/10кВ  " "Каменомостская" с заменой АБ и ЩПТ</t>
  </si>
  <si>
    <t>Установка сигнализатора обнаружения гололёдных нагрузок (СОГН) и замена устаревшей фарфоровой изоляции на ВЛ-110 кВ №210, 211, 1, 172/. Установка АТ плавки гололеда 10 000 МВА для плавки отходящих ВЛ от Баксан ГЭС</t>
  </si>
  <si>
    <t>ПС "СКЭП" (замена трансформатора вышедшего из строя на трансформатор ТРДН-25000/110 )</t>
  </si>
  <si>
    <t>Реконструкция ПС 110 кВ Баксан,(техприсоединение ОАО "КабБалкАгро" договор №395/2011)</t>
  </si>
  <si>
    <t>Реконструкция ПС 110 кВ "Котляревская",(техприсоединение ООО "Этана" договор №16/2012)</t>
  </si>
  <si>
    <t>Реконструкция ВЛ 10кВ Ф-167 ПС 110 кВ "Малка",(техприсоединение ОАО "Байкал" договор №395/2011)</t>
  </si>
  <si>
    <t>Реконструкция ВЛ 10кВ Ф-254 ПС 110 кВ "Баксан-110",(техприсоединение ОАО "Антлантис" договор №395/2011)</t>
  </si>
  <si>
    <t>Реконструкции ПС 110 кВ "Баксан-110",(техприсоединение ООО "Агро Ком" договор №)</t>
  </si>
  <si>
    <t>Реконструкции ПС 110 кВ "Саратовская",(техприсоединение ОАО Агрогруппа "Баксанский Бройлер"" договор №)</t>
  </si>
  <si>
    <t>Реконструкции ПС 110 кВ "ТМХ",(техприсоединение ООО "Риал Истейт""" договор №)</t>
  </si>
  <si>
    <t>Реконструкции ПС 110 кВ "Чегем-2",(техприсоединение ООО "ОСК МВД" договор №)</t>
  </si>
  <si>
    <t>Реконструкции ПС 110 кВ "ПТФ",(техприсоединение ООО "Мясоперабатывающий комбинат" договор №)</t>
  </si>
  <si>
    <t>Реконсрукция ПС "Майская"  и ПС "Котляревка" монтаж ячеек КРУ(техприсоединение МВД КБР)</t>
  </si>
  <si>
    <t>Реконсрукция ПС "ЦРУ"   (техприсоединение МВД КБР)</t>
  </si>
  <si>
    <t>Реконструкция АС "Ново-Полтавская"(техприсоединение ООО "ВелесАгро" Ахубеков А.А.договор №)</t>
  </si>
  <si>
    <t>Реконструкция ВЛ 10кВ Ф-257 ПС 110 кВ "Чегет",(техприсоединение ИП Соттаева)</t>
  </si>
  <si>
    <t>Реконструкция ВЛ 0,4кВ по техприсоединению</t>
  </si>
  <si>
    <t xml:space="preserve">Реконструкция ВЛ 6 кВ Ф-605 Эльбрусских РЭС(отпайка на телевышку) </t>
  </si>
  <si>
    <t>Реконструкция  ф-1,2 от ТП-21 Ф-515 ПС «Аргудан»</t>
  </si>
  <si>
    <t>Реконструкция ВЛ-0,38кВ ТП-7/233 ПС «Гунделен»  с. Бедык</t>
  </si>
  <si>
    <t>Реконструкция ВЛ-0,38кВ ТП-8 Ф-231 ПС "Гунделен"</t>
  </si>
  <si>
    <t>Реконструкция ВЛ-0,38кВ ТП-19 Ф-231 ПС "Гунделен"</t>
  </si>
  <si>
    <t>Реконструкция ВЛ-0,38кВ ТП-9 Ф-611 ПС "Лечинкай" ф-2</t>
  </si>
  <si>
    <t>Реконструкция ВЛ-0,38кВ ТП-4 Ф-323 ПС "Чегем-2" ф-1</t>
  </si>
  <si>
    <t>Реконструкция ВЛ-0,38кВ ТП-4 Ф-323 ПС "Чегем-2" ф-2</t>
  </si>
  <si>
    <t xml:space="preserve">Реконструкция ВЛ-0,38кВ ТП-15/609  ПС "Лечинкай" </t>
  </si>
  <si>
    <t>Реконструкция ВЛ-0,38 кВ от ТП-7 Ф-911 ПС «Терек-2» с. Плановское</t>
  </si>
  <si>
    <t>Реконструкция ВЛ-0,38 кВ от ТП-10 Ф-911 ПС «Терек-2» ф 1-3 с. Плановское</t>
  </si>
  <si>
    <t>Реконструкция ВЛ-0,38 кВ от ТП-5 Ф-1012 ПС «Кызбурун-110» оп 1-31</t>
  </si>
  <si>
    <t>Реконструкция ВЛ-0,38кВ от ТП-8 Ф-245 ПС «Баксан-110»</t>
  </si>
  <si>
    <t>Реконструкция ВЛ-0,38 кВ от ТП-9 Ф-245 ПС «Баксан-110»</t>
  </si>
  <si>
    <t>Реконструкция ВЛ-0,38кВ Ф-162 ПС «Малка» с.Малка (верхняя часть)</t>
  </si>
  <si>
    <t>Реконструкция ВЛ-0,38 кВ ф-1 от ТП-1/418  ПС «Аушигер» оп.1-30</t>
  </si>
  <si>
    <t>Реконструкция ВЛ-0,38кВ от ТП-9 Ф-103_ПС «Псыгансу»</t>
  </si>
  <si>
    <t>Реконструкция ВЛ-0,38кВ от ТП-4 Ф-500 ЦРП «Кахун»</t>
  </si>
  <si>
    <t>Реконструкция ВЛ-0,38кВ  от ТП-2 Ф-426 ПС "Герменчик»</t>
  </si>
  <si>
    <t>Реконструкция ВЛ-0,38 кВ Ф-785 ПС «Саратовская»  от ТП 9,10,15</t>
  </si>
  <si>
    <t>Реконструкция ВЛ-0,38 от ТП-3 Ф-789 ПС «Ново-Полтавская»</t>
  </si>
  <si>
    <t>Реконструкция ПС 110кВ "Ст.Лескен"</t>
  </si>
  <si>
    <t>Реконструкция ПС 110кВ "Псыгансу"</t>
  </si>
  <si>
    <t>Реконструкция ПС 110кВ "Кахун"</t>
  </si>
  <si>
    <t>Реконструкция ПС 110кВ "Кызбурун-110"</t>
  </si>
  <si>
    <t xml:space="preserve">Реконструкция производственной базы КБФ </t>
  </si>
  <si>
    <t>Проект реконструкции ВЛ-110 КВ Л-39 ПС"Нальчик"-ПС "СКЭП"(2,5 км)</t>
  </si>
  <si>
    <t>Проект реконструкции ВЛ-110 КВ Л-8 ПС "ПТФ"-ПС "Нарткала"(13 км)</t>
  </si>
  <si>
    <t>Проект реконструкции ВЛ-110 КВ Л-9 ПС "Кахун"-ПС "Ст.Лескен"(15 км)</t>
  </si>
  <si>
    <t>Проект реконструкции ВЛ-110 КВ Л-189 ПС "ПТФ"-Аушигерская ГЭС(9 км)</t>
  </si>
  <si>
    <t>Проект реконструкции ВЛ-110 КВ Л-203 ПС "Чегем-2"-ПС "Нальчик" (8,6 км)</t>
  </si>
  <si>
    <t>Проект реконструкции ВЛ-35 КВ Л-477 ПС "Прохладная-1" - ПС "Ново-Полтавская"(1,9 км)</t>
  </si>
  <si>
    <t>Проект БСУ, реконструкции  Ф-201 ПС «Баксанёнок-35» отп.№2 оп.№2/1-2/13</t>
  </si>
  <si>
    <t>Проект БСУ, реконтрукция  Ф-1011 ПС «Кызбурун110» отп.№4 оп.№4/1-4/17</t>
  </si>
  <si>
    <t>Проект ЗСУ, реконструкции  Ф-105 ПС «Баксан-330» оп.№107,110-115</t>
  </si>
  <si>
    <t xml:space="preserve">Проект ЗСУ, реконструкция Ф-229 ПС «Гундулен 110» </t>
  </si>
  <si>
    <t>Проект КСУ, реконструкции Ф-189 РП «Куба» оп.№35-76</t>
  </si>
  <si>
    <t>Проект КСУ, рекострукции  Ф-187 РП-«Куба», отп.на Насосную ТП-20, оп.8/1-8/21</t>
  </si>
  <si>
    <t xml:space="preserve">Проект реконструкции  Ф-515 п/с «Аргудан» </t>
  </si>
  <si>
    <t>Проект реконструкции ВЛ-10 кВ Ф-289 ПС «Джайлык»      оп 1-13</t>
  </si>
  <si>
    <t>Проект реконтрукции ВЛ-6кВ Ф-628 ПС «Соц.город»</t>
  </si>
  <si>
    <t xml:space="preserve">Проект реконструкции ВЛ-10 кВ Ф-987 ПС «Терекская» </t>
  </si>
  <si>
    <t>Проект реконструкции ВЛ-10 кВ Ф-965 ПС «В.Курп</t>
  </si>
  <si>
    <t>Проект реконструкции ВЛ 10 кВ Ф-504 ЦРП «Черек» оп.№22-35</t>
  </si>
  <si>
    <t>Проект реконструкции ВЛ 10 кВ Ф-446 ПС «Кахун» оп.№1/1-1/11, оп.№3/1-3/6</t>
  </si>
  <si>
    <t>Проект реконструкции БСУ,   Ф-246 от ТП-14 ф-1 ,ф-2 ,ф-3   ПС «Баксан-110»</t>
  </si>
  <si>
    <t>Проект реконструкции ЗСУ,  ф-3 от ЗТП-13 Ф-229 ПС «Гунделен110» оп.№13-37</t>
  </si>
  <si>
    <t>Проект реконструкции ЗСУ,  ф-1 от ТП-11/229 ПС «Гунделен110» оп.№2-29</t>
  </si>
  <si>
    <t>Проект реконструкции ЗСУ,  ф-2 от ТП-6 Ф-1010 ПС «Баксан 330» оп.№5-40</t>
  </si>
  <si>
    <t>Проект реконструкции КСУ,  ф-1 , ф-2   от ТП-1 Ф-184 ПС «Куркужин-35»</t>
  </si>
  <si>
    <t>Проект реконструкции КСУ, реконструкция ф-1 оп.№1-14, ф-2 оп.1-16 от ТП-1 Ф-181 ПС «Куркужин-35»</t>
  </si>
  <si>
    <t>Проект реконструкции Реконструкция ВЛ-0,38 кВ от ТП-12 Ф-1016 ПС «Нальчик»:</t>
  </si>
  <si>
    <t>Проект реконструкции ВЛ-0,38 кВ от ТП-9/1016 ПС «Нальчик»:</t>
  </si>
  <si>
    <t>Проект реконструкции ВЛ-0,38 кВ отТП-7/1016ПС«Нальчик»</t>
  </si>
  <si>
    <t>Проект реконструкции ВЛ-0,38 кВ от ТП-6/635  ПС «ПТФ»</t>
  </si>
  <si>
    <t>Проект реконструкции ВЛ-0,38 от ТП-3 Ф-789 ПС «Ново-Полтавская»</t>
  </si>
  <si>
    <t>Проект реконструкции ВЛ-0,38 от ТП-8 Ф-723 ПС «Дальняя</t>
  </si>
  <si>
    <t>Проект реконструкции ПС 110/35 кВ "Джайлык"</t>
  </si>
  <si>
    <t>Проект реконструкции  ПС 110/6 кВ "ЦРУ"</t>
  </si>
  <si>
    <t>Реконструкция ПС 35/,04 "Чалмас"</t>
  </si>
  <si>
    <t>ВЛ-110 кВ № 11/15 ("Нузал-Фиагдон"/"Нузал-Мизур")- (реконструкция участка  с заменой провода и дефектных опор)</t>
  </si>
  <si>
    <t>ВЛ-110 кВ № 11/18 ("Нузал-Фиагдон"/"Унал-Мизур")- (реконструкция участка  с заменой провода и дефектных опор, а также с заменой трансформатора тока 200/5 ВЛ-110 кВ Л-18 на трансформатор тока 400/5 на ПС Мизур)</t>
  </si>
  <si>
    <t>Реконструкция ВЛ-110 кВ № 1 (ПС "Юго-Западная" - ПС "Гизельдон ГЭС") с заменой 25 опор, заменой провода АЖ-120 на АС-185 (5.8 км линии), с заменой г/з - 5,8 км.</t>
  </si>
  <si>
    <t>Реконструкция ПС 110/35/6 кВ "Беслан" с установкой ЩПТ и ЩСН, заменой центральной сигнализации</t>
  </si>
  <si>
    <t>Реконструкция ПС 110/6 кВ "Янтарь" с установкой регистраторов аварийных событий "Бреслер"</t>
  </si>
  <si>
    <t>Реконструкция ПС 110//6 кВ "РП-110" с установкой регистраторов аварийных событий "Бреслер"</t>
  </si>
  <si>
    <t>Реконструкция ПС 110/35/6 кВ "В-1" с установкой регистраторов аварийных событий "Бреслер"</t>
  </si>
  <si>
    <t>Реконструкция ПС 110/35/6 кВ "Беслан" с установкой регистраторов аварийных событий "Бреслер"</t>
  </si>
  <si>
    <t>Реконструкция ПС "Терек" - реконструкция ОПУ</t>
  </si>
  <si>
    <t>Реконструкция ПС 110//6 кВ "Алагир" с установкой регистраторов аварийных событий "Бреслер"</t>
  </si>
  <si>
    <t>Реконструкция ПС 110/6 кВ "Северо-Западная". Увеличение трансформаторной мощности и реконструкция КРУ</t>
  </si>
  <si>
    <t xml:space="preserve">Реконструкция маслохозяйства на ПС 110/35/6 кВ "В-1" </t>
  </si>
  <si>
    <t>Реконструкция ПС 110/35/6 кВ "Беслан-Северная" замена масл. выкл. (Т-1, Т-2) на элегазовый ВГТ-110</t>
  </si>
  <si>
    <t>Реконструкция ПС 110/35/10 кВ "Змейская" - замена масл. выкл. 110 кВ (СМВ) на элегазовый  ВЭБ-110. Замена масл. выкл. 6-10 кВ на вакуумные (6 шт.: Ф-1; Ф-2; Ф-3; Ф-4; Ф-5; Т-1)</t>
  </si>
  <si>
    <t xml:space="preserve">Реконструкция ПС 110/6 кВ "Эльхотово" - замена КРУН произв-ва НРБ на ячейки К-59 (12 шт.: одна ячейка ввода Т-1 и 8 линейных с воздушными выходами ВЛ, ячейка СМВ 10 кВ (1шт)) , ячейка ТСН (1шт),  ячейка ТН (1шт)). </t>
  </si>
  <si>
    <t>Реконструкция ПС "Ардон" с установкой 3-х дополнительных ячеек 110 кВ</t>
  </si>
  <si>
    <t>Реконструкция ЗРУ (КРУН) на ПС с установкой дополнительных ячеек (8 шт)</t>
  </si>
  <si>
    <t>Реконструкция ПС "Северо-Восточная" - реконструкция ОРУ 110 кВ с установкой вакуумных выключателей ВГТ - 5 шт.</t>
  </si>
  <si>
    <t>Реконструкция ПС 110 Зарамаг с установкой линейной ячейки и УРЗА на ВЛ 110 кВ №128</t>
  </si>
  <si>
    <t xml:space="preserve">Реконструкция ПС 35/6 кВ "Электроконтактор" </t>
  </si>
  <si>
    <t>Реконструкция ПС 35/10/6 кВ "Павлодольская-1" с заменой КРУН-10 на КРН-IV-10 (с вакуумными выключателями) Ф-1, 2, 3, 4, 5, Т-1, ТН-10, ТСН (8 шт.) и с заменой кабеля шинного моста 10 кВ от Т-1 к РУ-10</t>
  </si>
  <si>
    <t>Замена выкатных элементов ячеек ПС "В-1" Ф-2,5,6/6 кВ (ГУП УКС-дирекция по инвестициям)</t>
  </si>
  <si>
    <t>Установка линейной ячейки на 1 с.ш. ПС "Ардон" (ООО "Прогресс")</t>
  </si>
  <si>
    <t>Замена выкатных элементов ячеек 6 кВ Т-1, Т-2, СМВ-6, Ф-11/6 кВ ПС "Зарамаг" (ФГУ Упрдор Северный Кавказ РСО-А)</t>
  </si>
  <si>
    <t>Замена трансформаторов тока на ф-5 и ф-22/6 кВ ПС "Карца" (ГУП "Аланияэлектросеть, ТУ №4441)</t>
  </si>
  <si>
    <t>Установка линейных ячеек на 1 и 2 с.ш. ПС Городская (в/ч 6895, ТУ 4673)</t>
  </si>
  <si>
    <t>Замена МВ на ПС Архонская, установка ЛР Ф-2/10 кВ. Замена МВ на ПС Мичурино, установка ЛР Ф-4/10 кВ (Огоев Э.А. ТУ 4709)</t>
  </si>
  <si>
    <t>Замена ТТ, установка ВШУ, установка ЛР ПС Юго-Западная оп 8, Ф-17/6 кВ (СНО Иристон, ТУ 4760)</t>
  </si>
  <si>
    <t>Установка линейной ячейки КРУН-6 кВ 1с.ш. ПС РП-6 (Оптово-торговая база, ТУ №4833)</t>
  </si>
  <si>
    <t>Замена МВ, установка ЛР Ф-1/10 кВ ПС "Гизель" (ООО "Коктем, ТУ 4935)</t>
  </si>
  <si>
    <t>Замена МВ, установка ЛР Ф-3/10 кВ ПС "Архонская" (АМС Архонского сельского поселения, ТУ №4989)</t>
  </si>
  <si>
    <t>Замена ТТ ПС "Северо-Восточная" Ф-25/6 кВ (ГУП "Аланияэлектросеть, ТУ 4907)</t>
  </si>
  <si>
    <t>Установка КРУН типа К-112 с МВ, установка расчетного узла, установка линейного разъединителя Ф-17/6 кВ ПС "Юго-Западная"(ДКТ "Дачное", ТУ №4756)</t>
  </si>
  <si>
    <t>Замена выкатного элемента, замена комплекта защит, организация расчетного учета в яч. Ф-4 ПС Левобережная (от 100 до 750 кВт)</t>
  </si>
  <si>
    <t>Замена выкатного элемента, замена комплекта защит, организация расчетного учета в яч. Ф-10 ПС "Электроконтактор" (от 100 до 750 кВт)</t>
  </si>
  <si>
    <t>Замена комплекта защит, организация расчетного учета  в яч. Ф-1 ПС "Юго-Западная" (от 100 до 750 кВт)</t>
  </si>
  <si>
    <t>Замена ТТ Ф-11/6 кВ ПС "Моздок" (Моздокские электросети, ТУ №4936)</t>
  </si>
  <si>
    <t>Реконструкция ПС Фиагдон с заменой МВ-110 кВ (ВЛ-124) и СМВ на вакуумные выключатели с комплектом защит и установкой АБ (до 15 кВт)</t>
  </si>
  <si>
    <t>Реконструкция ВЛ-6 кВ ф.7 ПС Фиагдон</t>
  </si>
  <si>
    <t>Реконструкция Ф-21/6 кВ ПС "Карца" на участке от опоры 31 до опоры 38 и вынос ЗТП 21-4/250 кВА с территории частного владения с заменой его на КТПП 250 кВА</t>
  </si>
  <si>
    <t>Разукрупнение ВЛ 10 кВ ТП 5-14 от ПС "Троицкая"</t>
  </si>
  <si>
    <t xml:space="preserve">Реконструкция ВЛ-0,4 кВ Ф-1, Ф-2 ТП 2-5 ПС "Хумалаг" </t>
  </si>
  <si>
    <t>Инженерно-технические мероприятия, направленные на охрану ПС 110/6 кВ "Алагир"</t>
  </si>
  <si>
    <t>Инженерно-технические мероприятия, направленные на охрану ПС 110/35/6 кВ "Беслан"</t>
  </si>
  <si>
    <t>Инженерно-технические мероприятия, направленные на охрану ПС 110/35/6 кВ "В-1"</t>
  </si>
  <si>
    <t>Инженерно-технические мероприятия, направленные на охрану ПС 110/35/6 кВ "Карца"</t>
  </si>
  <si>
    <t>Инженерно-технические мероприятия, направленные на охрану ПС 110/6 кВ "РП-110"</t>
  </si>
  <si>
    <t>Инженерно-технические мероприятия, направленные на охрану ПС 110/6 кВ "Северо-Западная"</t>
  </si>
  <si>
    <t>Инженерно-технические мероприятия, направленные на охрану ПС 110/6 кВ "Фиагдон"</t>
  </si>
  <si>
    <t>Инженерно-технические мероприятия, направленные на охрану ПС 110/6 кВ "ЦРП-1"</t>
  </si>
  <si>
    <t>Инженерно-технические мероприятия, направленные на охрану ПС 110/6 кВ "Янтарь"</t>
  </si>
  <si>
    <t>Инженерно-технические мероприятия, направленные на охрану ПС 110/35/10 кВ "Нузал"</t>
  </si>
  <si>
    <t>Инженерно-технические мероприятия, направленные на охрану ПС 110/10 кВ "Эльхотово"</t>
  </si>
  <si>
    <t>Инженерно-технические мероприятия, направленные на охрану ПС 110/35/10 кВ "Ардон"</t>
  </si>
  <si>
    <t>Инженерно-технические мероприятия, направленные на охрану ПС 35/6 кВ "Редант"</t>
  </si>
  <si>
    <t>Инженерно-технические мероприятия, направленные на охрану ПС 110/6 кВ "Восточная"</t>
  </si>
  <si>
    <t>Инженерно-технические мероприятия, направленные на охрану административного здания СОф  ОАО "МРСК СК" находящегося на ул.Томаева 19</t>
  </si>
  <si>
    <t>Инженерно-технические мероприятия, направленные на охрану  здания СОф ОАО "МРСК СК" находящегося на ул.Минина 32</t>
  </si>
  <si>
    <t>Установка противопожарных емкостей с водой в количестве 2 шт. объемом по 20 м3 Алагирских РЭС</t>
  </si>
  <si>
    <t>Создание системного проекта связи</t>
  </si>
  <si>
    <t>Монтаж вентиляции в помещении убежища в административном здании Октябрьских РЭС</t>
  </si>
  <si>
    <t>Инженерно-технические мероприятия, направленные на охрану ПС 110/35/6 кВ "Беслан-Северная"</t>
  </si>
  <si>
    <t>Инженерно-технические мероприятия, направленные на охрану  ПС 35/6 кВ "Редант"</t>
  </si>
  <si>
    <t>Инженерно-технические мероприятия, направленные на охрану  ПС 110/35/6 "Предмостная"</t>
  </si>
  <si>
    <t>Инженерно-технические мероприятия, направленные на охрану  ПС 110/6 "Унал"</t>
  </si>
  <si>
    <t>Анализ и разработка технических требований, предъявляемых к устройству диагностирования СОПТ</t>
  </si>
  <si>
    <t>Трансформаторная подстанция 2Б КТП-630/6/0,4 с тр-ром ТМГ-630/10</t>
  </si>
  <si>
    <t>Трансформатор ТМГ-630/6</t>
  </si>
  <si>
    <t xml:space="preserve">ПС-110/35/10 кВ "Назрань" замена КРУН, НАМИ-35, замена рязрядников на ОПН-110, востановление автоматики РПН Т-1, Т-2., </t>
  </si>
  <si>
    <t>Реконструкция ПС-110 кВ "Ачалуки" с организацией ОРУ -35 кВ, демонтажем Т-1 10 МВА 110/10 кВА и установкой 2-х трансформаторов 2х6,3 МВА, 110/35/6 кВ. выполнение захода-выхода Л-129</t>
  </si>
  <si>
    <t>ИнФ</t>
  </si>
  <si>
    <t>Базовые станции ОАО "Вымпелком" г. Карабулак ул. Осканова 135</t>
  </si>
  <si>
    <t>Базовые станции ОАО "Вымпелком" г. Карабулак ул. Осканова 79</t>
  </si>
  <si>
    <t>Реконструкция ВЛ 6 кВ, ТП 6/0,4 кВ и  ВЛ 0,4 кВ в с.п. Сагопши</t>
  </si>
  <si>
    <t>Реконструкция ВЛ-0,4 кВ с. Кантышево, с. Далаково</t>
  </si>
  <si>
    <t>Модернизация и повышение эффективности использования серверного оборудования</t>
  </si>
  <si>
    <t>Строительство ПС 110/10 кВ "НПС-5" (КТК) (свыше 750)</t>
  </si>
  <si>
    <t>Строительство ВЛ-0.4 кВ с установкой КТП 160 кВА от ПС "Ногир" по ул.Бр.Кесаевых с.Ногир</t>
  </si>
  <si>
    <t>Строительство ВЛ-0.4 кВ СИП от ПС "Гизель" ул.Плиева В.Саниба</t>
  </si>
  <si>
    <t>Строительство ВЛ-10 кВ ПС "Мичурино"-ПС "Коста"</t>
  </si>
  <si>
    <t>Строительство  ПС 110/10кВ "Радиозавод"  с заходами ВЛ 110 кВ  в г Михайловске Шпаковского района     (ОРУ-110кВ по схеме № 110-5 с элегазовыми выкл. в цепях тр-ров и в Мостике, с установкой силовых тр-ров 110/10кВ мощностью 2х25,0 тыс. кВА,  РУ-10 кВ типа КРУ, орган. постоянного опер. тока, сооруж. модульных зданий ОПУ и ЗРУ-10, сооружение модульного здания ДП и укомпл. его диспетчерским щитом и средствами связи)</t>
  </si>
  <si>
    <t>Строительство ПС 110/10 кВ "НПС-4" (КТК)</t>
  </si>
  <si>
    <t>Строительство заходов от ВЛ 110 Л-170 на ПС "Кисловодск 330"</t>
  </si>
  <si>
    <t>Строительство ВЛ-110 кВ ПС 330 «Кисловодск» – ПС «Ессентуки- 2»</t>
  </si>
  <si>
    <t>Расширение  ПС 110/10 кВ "Южная"- ( установка 3-го тр-ра мощностью 25,0 тыс. кВА, устройство трансформаторной ячейки 110 кВ для Т-3; строительство помещения ЗРУ-10 для 3-й С.Ш. РУ-10 кВ, установка ячеек К-63 с вакуумными выкл.в проект. Помещении ЗРУ-10)</t>
  </si>
  <si>
    <t>Строительство ВЛ-110кВ ПС "Ипатово" - ПС "НПС-4" (КТК) (свыше 750)</t>
  </si>
  <si>
    <t>Строительство ВЛ-110кВ ПС "Безопасная" - ПС "НПС-5" (КТК) (свыше 750)</t>
  </si>
  <si>
    <t>Строительство ВЛ-110кВ ПС "Баклановская" - ПС "НПС-5" (КТК) (свыше 750)</t>
  </si>
  <si>
    <t>Строительство ВЛ-110кВ ПС "Южная" - ПС "ГЭС-4" по ТУ для НПС-5 (КТК)  (свыше 750)</t>
  </si>
  <si>
    <t>Строительство ВЛ-110кВ ПС "Рагули" - ПС "НПС-3" (до границы Республики Калмыкия) для НПС-3 (свыше 750)</t>
  </si>
  <si>
    <t>Строительство ВЛ-110кВ ПС "Рагули" - ПС "НПС-4" (КТК) (свыше 750)</t>
  </si>
  <si>
    <t>Строительство  ВЛ 110 кВ от ПС 330 кВ Прикумск до места присоединения ВЛ 110 кВ, питающей ГПП-2, к ВЛ 110 кВ Л-212 (213) для обеспечения технологического присоединения ПГУ-135  ТЭС при ООО «Ставролен» в г. Буденновске Ставропольского края к электросетям филиала ОАО «МРСК Северного Кавказа»-«Ставропольэнерго» (свыше 750)</t>
  </si>
  <si>
    <t>Строительство  ВЛ-110 кВ ПГУ-135  -  ПС 110/10 кВ «Покойная» для обеспечения технологического присоединения ПГУ-135  ТЭС при ООО «Ставролен» в      г. Буденновске Ставропольского края к электросетям филиала ОАО «МРСК Северного Кавказа» - «Ставропольэнерго» (свыше 750)</t>
  </si>
  <si>
    <t>Строительство  двух ВЛ 110 кВ (заход-выход) от ОРУ-110 кВ ПГУ-135 до ВЛ 110 кВ ГПП-2 – ГПП-3 для обеспечения технологического присоединения ПГУ-135  ТЭС при ООО «Ставролен» в г. Буденновске Ставропольского края к электросетям филиала ОАО «МРСК Северного Кавказа»-«Ставропольэнерго» (свыше 750)</t>
  </si>
  <si>
    <t>Строительство  двух ВЛ 110 кВ (заход-выход) от ОРУ-110 кВ ПГУ-135 до ВЛ 110 кВ ПС Прикумск-330 – ПС Буденновск-500 для обеспечения технологического присоединения ПГУ-135  ТЭС при ООО «Ставролен» в г. Буденновске Ставропольского края к электросетям филиала ОАО «МРСК Северного Кавказа»-«Ставропольэнерго» (свыше 750)</t>
  </si>
  <si>
    <t>Строительство ВЛ 10 кВ от РУ-10 кВ ПС 110/10 "Провал" с установкой дополнительной линейной ячейки (техприсоединение энергопринимающих устройств рынка "Лира")  (свыше 750)</t>
  </si>
  <si>
    <t>Расширение ПС 110/35/10 кВ Рагули( устройство нового ОРУ-110 кВ по схеме "Одна рабочая, секционированная выключателем, и обходная системы шин" с устройством двух линейных  ячеек 110 кВ с элегазовыми выкл., разъед. с эл. двиг. Приводами, телем.ОРУ-110 кВ, установка АУРА, ИМФ-3Р, устройство УРОВ и ДЗШ-110, ОПУ, ограждение) для НПС-4 (свыше 750)</t>
  </si>
  <si>
    <t>Расширение ПС 110/35/10 кВ Рагули для НПС-3 (свыше 750)</t>
  </si>
  <si>
    <t>Расширение ПС 110/35/10 кВ Безопасная( устройство нового ОРУ-110 кВ по схеме "Одна рабочая, секционированная выключателем, и обходная системы шин" с устройством трех линейных  ячеек 110 кВ с элегазовыми выкл., разъед. с эл. двиг. приводами, телем.ОРУ-110 кВ, установка АУРА, ИМФ-3Р, устройство УРОВ и ДЗШ-110,  ограждение) для НПС-5 (свыше 750)</t>
  </si>
  <si>
    <t>Расширение ПС 110/35/10 кВ Баклановская( устройство нового ОРУ-110 кВ по схеме "Одна рабочая, секционированная выключателем, и обходная системы шин" с устройством трех линейных  ячеек 110 кВ с элегазовыми выкл., разъед. с эл. двиг. приводами, телем.ОРУ-110 кВ, установка АУРА, ИМФ-3Р, устройство УРОВ и ДЗШ-110,  ограждение) для НПС-5 (свыше 750)</t>
  </si>
  <si>
    <t>Расширение ПС 110/10 кВ Южная(устройство линейной  ячейки 110 кВ с элегазовыми выкл., разъед. с эл. двиг. Приводами, телем. Ячейки, установка АУРА, ИМФ-3Р, УРОВ, устройство РЗА) для НПС-5 (свыше 750)</t>
  </si>
  <si>
    <t xml:space="preserve"> Расширение ПС 110/10-6 кВ "Северная" для обеспечения технологического присоединения энергопринимающих устройств ЗАО "Монокристалл" в г.Ставрополе (устройство 2-х линейных ячеек 10 кВ) (свыше 750)</t>
  </si>
  <si>
    <t xml:space="preserve"> Расширение ПС 110/6 кВ "КПФ" для обеспечения технологического присоединения энергопринимающих устройств ООО "Птицекомбинат" в г.Невинномысске (свыше 750)</t>
  </si>
  <si>
    <t>Расширение ПС 110/35/10 кВ Ипатово(устройство линейной  и секционной ячеек 110 кВ с элегазовыми выкл., разъед. с эл. двиг. Приводами, телем. Ячейки, установка АУРА, ИМФ-3Р) для НПС-4  (свыше 750)</t>
  </si>
  <si>
    <t>Строительство ПС 110 кВ «Бештау» с заходами ВЛ 110 кВ для  технологического  присоединения энергопринимающих устройств жилого микрорайона «Западный»  в г. Пятигорске к электрическим сетям филиала ОАО «МРСК Северного Кавказа» - «Ставропольэнерго» – 1-й этап (свыше 750)</t>
  </si>
  <si>
    <t>Расширение ПС 110/10 кВ "Штурм" для обеспечения технологического присоединения энергопринимающих устройств свиноводческого комплекса ООО "Гвардия" в п.Штурм Красногвардейского района (1 ПК) (свыше 750)</t>
  </si>
  <si>
    <t>Расширение ПС 110/10 "Дружба" (свыше 750)</t>
  </si>
  <si>
    <t>Расширение ПС /35/10 кВ УПТК в г. Светлограде (замена сущ. тр-ровмощностью по 2,5 МВА на трансф. Мощн. По 6,3 МВА, укомплектование ячеек Ф--173 и Ф-177 вакуумными выкл.,средствами РЗА, телемеханикой , дуговой защитой, ИМФ-1Р, замена в ячейках вводов и  секц. РУ-10  сущ. выкл. на вакуумные выкл., устройство ОПУ) (свыше 750)</t>
  </si>
  <si>
    <t>Строительство ВЛ-10 кВ для обеспечения технологического присоединения энергопринимающих устройств «Овощехранилища» ООО «Ульяновец» в пос. Новоульяновский Георгиевского района (100-750)</t>
  </si>
  <si>
    <t>Строительство ВЛ-10 кВ для обеспечения технологического присоединения энергопринимающих устройств стройплощадки объекта "Путепровод тоннельного типа" ООО "Строительная компания "Урал" в Новоалександровском районе. (100-750)</t>
  </si>
  <si>
    <t>Строительство ВЛ-10кВ (тех.прис.отходоперерабатывающего комплекса в р-не с.Верхнерусское Шпаковского р-на) (100-750)</t>
  </si>
  <si>
    <t>Строительство ВЛ 10 кВ (техприсоединение энергопринимающих устройств ООО "Гелион" в с. Ульяновка Минераловодский р-н) (100 - 750)</t>
  </si>
  <si>
    <t>Строительство ВЛ-10 кВ для обеспечения технологического присоединения энергопринимающих устройств производственной базы ООО «Европа» в с. Кочубеевском (100-750)</t>
  </si>
  <si>
    <t>Строительство ВЛ-10 кВ  для осуществления технологического присоединения «Дожимной компрессорной станции «Алексеевская» ЗАО «Газпром инвест Юг» в Петровском районе (100-750)</t>
  </si>
  <si>
    <t>Электроснабжение строительной площадки жилого района Русский лес" в с. Верхнерусском Шпаковского района СК" (100-750)</t>
  </si>
  <si>
    <t xml:space="preserve">Строительство ЛЭП-10 кВ для осуществления технологического присоединения энергопринимающих устройств МДОУ «Детский сад № 8 «Солнышко», в с. Ивановское Кочубеевского района (от 100 до 750 кВ)
</t>
  </si>
  <si>
    <t>Строительство ВЛ-10 кВ для осуществления технологического присоединения производственной базы в 8 км по направлению на северо-запад от г.Светлограда Петровского района (ИП Водопьянов С.С.) (100-750)</t>
  </si>
  <si>
    <t>Строительство ВЛ-10 кВ для осуществления технологического присоединения энергопринимающих устройств складских помещений, расположенных по ул. Родниковая, д.1, п. Средний Подкумок, г. Пятигорск, Ставропольский край    (Вартанян Г.А.) (100 - 750)</t>
  </si>
  <si>
    <t xml:space="preserve">Строительство ВЛ-10 кВ для осуществления технологического присоединения энергопринимающих устройств строительной площадки торгового центра  «Подкумский», расположенной в северо-восточной части пос. Горячеводский, г. Пятигорск, Ставропольский край (Романова М.Р.) (100-750) </t>
  </si>
  <si>
    <t>Строительство ВЛ-10 кВ для осуществления технологического присоединения энергопринимающих устройств МКДОУ "Детский сад №13" в а. Шарахалсун, Туркменского района.   (от 100 до 750 кВ)</t>
  </si>
  <si>
    <t xml:space="preserve"> Расширение ПС 110/6 кВ "КПФ" для обеспечения технологического присоединения энергопринимающих устройств ОАО "Горэлектросеть" в г.Невинномысске (100 -750)</t>
  </si>
  <si>
    <t>Усиление и расширение ПС 35/10 кВ "ДКС-1"(тех.прис.ГКС"Рождественская"в с.Рождественское Изобильненского р-на) (100-750)</t>
  </si>
  <si>
    <t>Строительство ВЛ-10 кВ  (тех.прис.детсада в п. Михайловка Советского  р-на) (от 15 до 100)</t>
  </si>
  <si>
    <t xml:space="preserve">Отпайка от ВЛ 10 кВ Ф-188 ТП-10/0,4, для технологического присоединения энергопринимающего устройства ВРУ-0,4 кВ магазина "Магнит", Буденовского района, с.Покойное. (15-100)
</t>
  </si>
  <si>
    <t>Строительство ВЛ-10 кВ для обеспечения технологического присоединения энергопринимающих устройств мини-рынка, магазина, кафе в  с. Канглы Минераловодского района (тех.прис. Алиев М.М.)  (15-100)</t>
  </si>
  <si>
    <t>Строительство ВЛ 10 кВ для обеспечения технологического присоединения энергопринимающих устройств лабораторно-поликлинического корпуса ООО НПО "Иммунотекс" в г. Ставрополе, ул. Доваторцев 177г., квартал 538 (от 15 до 100 кВ)</t>
  </si>
  <si>
    <t>Строительство ВЛ 10 кВ для обеспечения технологического присоединения энергопринимающих устройств газонаполнительной станции ООО "КМВ-ГАЗ" в с.Канглы, Минераловодского р-на (от 15 до 100 кВ)</t>
  </si>
  <si>
    <t>Строительство ВЛ 10 -0,4кВ для обеспечения технологического присоединения энергопринимающих устройств детского сада Отдела образования администрации Предгорного района в ст. Суворовская   (Отдел образования администрации Предгорного муниципального района. Реконструкция здания начальной школы №64 под детский сад, ст. Суворовская) (15-100)</t>
  </si>
  <si>
    <t>Строительство ЛЭП 0,4 кВ до границы 66 участков по ул. 60 лет Победы и ул. Лесная в Пос. Пятигорском Предгорного района (тех.прис. К.С. Алисултанов, И. Г. - Б. Ли) (15-100)</t>
  </si>
  <si>
    <t xml:space="preserve">Строительство ВЛ-0,4 кВ с усилением МТП-13/286 для осуществления технологического присоединения административного здания ООО «АПХ Лесная Дача» в с.Лесная Дача Ипатовского района (15-100) </t>
  </si>
  <si>
    <t>Строительство ЛЭП-0,4 кВ для осуществления технологического присоединения энергопринимающих устройств магазина "Магнит", Предгорный р-н, с. Юца, ул. Комсомольская, 27 (15-100)</t>
  </si>
  <si>
    <t>Строительство ВЛ-0,4 кВ для обеспечения технологического присоединения энергопринимающих устройств строящейся базы отдыха ООО "Куб" в ст. Ессентукской  (15-100)</t>
  </si>
  <si>
    <t>Строительство ЛЭП 10 кВ до границы участка жилого дома, г. Ессентуки, мкр. Опытник, 3 очередь, 28 (тех.прис. Гавриленко Раиса Ивановна) (до 15)</t>
  </si>
  <si>
    <t>Строительство ВЛ-10 кВ для осуществления технологического присоединения гидротехнического сооружения в виде дамбы и водовыпуска в границах земель МО Константиновского сельсовета Петровского района (Мачеев В.А.) (до 15)</t>
  </si>
  <si>
    <t>Строительство ЛЭП-10 кВ для осуществления технологического присоединения энергопринимающих устройств жилого дома и строительной площадки жилого дома расположенных в Минераловодском районе с. Гражданское, ул. Пролетарская, дома №№1, 2"А" (Хаджимурадов Мавладин Хаджимурадович) (до 15)</t>
  </si>
  <si>
    <t>Строительство  ВЛ-10- 0,4кВ для технологического присоединения льготной группы заявителей (до 15 кВ)</t>
  </si>
  <si>
    <t>Строительство ВЛ 0,4 кВ для осуществления тех.прис. Жилого дома ул. Новая, 44 в а. Эдельбай Благодарненского района (Тойкиев З.С.) (до 15)</t>
  </si>
  <si>
    <t>Строительство ВЛ-0,4 кВ Ф-4 для осуществления технологического присоединения энергопринимающих устройств строительной площадки жилого дома, расположенной по адресу с. Ульяновка, ул. Ленина, 46е.(тех.прис. Арабов С.Г.) (до 15)</t>
  </si>
  <si>
    <t>Строительство ВЛ-0,4 кВ для обеспечения  технологического присоединения энергопринимающих устройств одноэтажного одноквартирного жилого дома в х. Бугулов Курского района Ставропольского края(до 15)</t>
  </si>
  <si>
    <t>Строительство ВЛ о.4 кВ от вновь установленного доп. ТП Ф-475 ПС 110/10 "Кировская" в микрорайоне "Казачий" ст.Зольская Кировского района (Осипенко А.М.) (до 15)</t>
  </si>
  <si>
    <t>Строительство ВЛ 0,4 кВ для технологического присоединения отдела "Кулинария" и летней площадки Шаумяновского сельского потребительского общества в ст.Незлобная Георгиевского района (до 15)</t>
  </si>
  <si>
    <t>Строительство ВЛ-0,4 кВ для осуществления технологического присоединения  энергопринимающих устройств жилого дома, расположенного в ст.Суворовская,  ул.Иркутская, дом №35, Предгорного района (до 15)</t>
  </si>
  <si>
    <t xml:space="preserve"> Строительство ВЛ-0,4 кВ от РУ-0,4 кВ ТП-12/187 для осуществления технологического присоединения строительной площадки жилого дома ст.Суворовская, ул.Гагарина (до 15)</t>
  </si>
  <si>
    <t xml:space="preserve">  Строительство ВЛ-0,4 кВ для осуществления технологического присоединения   энергопринимающих устройств жилого дома,расположенного в с.Урожайный,   ул.Ленина № 11а, Предгорного района (Заявитель Гудименко О.А. № 195 от 15.05.2012г,) (до 15)</t>
  </si>
  <si>
    <t xml:space="preserve">  Строительство ВЛ-0,4 кВ для осуществления технологического присоединения   энергопринимающих устройств квартиры, расположенной в пос. РККА, дом №2, кв.6, г.Ессентуки (заявитель Летуновская А.Ф.,  №257 от 19.06.2012г.) (до 15)</t>
  </si>
  <si>
    <t>Строительство ВЛ-0,4 кВ для осуществления технологического присоединения СТФ в районе ж/д переезда в с.Бурлацкое Благодарненского района (Магомедова Н.О.) (до 15)</t>
  </si>
  <si>
    <t>Строительство ВЛ-0,4 кВ, ТП-10/0,4 кВ для обеспечения тех. присоединения энергопринимающих устройств жилых домов расположенных в пос. Змейка, ул. Тихая Минераловодского района (Заявители: Антимиди, Шахмурадов) (до 15)</t>
  </si>
  <si>
    <t>Строительство ВЛ-0,4 кВ для обеспечения  технологического присоединения энергопринимающих устройств строительной площадки жилого жома, расположенной в пос. Мирный, ул. Совхозная, дом 35 Предгорного района (Заявитель Темирбулатов) (до 15)</t>
  </si>
  <si>
    <t>Строительство ВЛ-0,4 кВ, ТП-10/0,4 кВ для осуществления технологического присоединения энергопринимающих устройств строительной площадки личного подсобного хозяйства в Минераловодком районе, в 0,5 км. восточнее с. Нагутское (Патаридзе Юрий Гурамиевич) (до 15)</t>
  </si>
  <si>
    <t>Строительство ЛЭП-0,4 кВ для осуществления технологического присоединения энергопринимающих устройств жилого дома, расположенного в гор. Пятигорске, ст. Константиновская, ул. Курганная, 2 "А" (Александрова Оксана Петровна) (до 15)</t>
  </si>
  <si>
    <t>Строительство ЛЭП-0,4 кВ для осуществления технологического присоединения энергопринимающих устройств жилого дома, расположенного в Предгорном районе, ст. Ессентукская, пер. Юцкий, №45 (Коротков Евгений Николаевич) (до 15)</t>
  </si>
  <si>
    <t>Строительство ВЛ 10 -0,4кВ, ТП-10/0,4  для обеспечения технологического присоединения энергопринимающих устройств жилых домов в г. Ессентуки, ст. Казанская (Коллективная заявка: Алексова О.В, Камышов В.И., Коряков О.М., Кречун А.А., Ноздрин А.В., Пророкин Г.Г., Труфанов В.В.,Чернов С.Ф.,Шаламова Н.А., Щербаков В.В., Короткова О.Ю., Швидченко Е.В., Швидченко Е.В., жилые дома, г. Ессентуки ст. Казанская ) (до 15)</t>
  </si>
  <si>
    <t>Строительство ВЛ-0,4 кВ для обеспечения  технологического присоединения энергопринимающих расположенных на земельном участке под жилую застройку в с. Солдато-Александровском Советского района (до 15)</t>
  </si>
  <si>
    <t>Вынос из городской черты ВЛ-35кВ "Терек-1" -"Терек-2"</t>
  </si>
  <si>
    <t>Строительство ЛЭП 6кВ Ф-68 ПС "Нейтрино"техприсоединение ИП Султанова.договор №)</t>
  </si>
  <si>
    <t>Монтаж ПКУЭ на ВЛ 10кВ Ф-161 ПС "Малка" (техприсоединение ИП Ошхунов")</t>
  </si>
  <si>
    <t>Монтаж ПКУЭ на ВЛ 10кВ Ф-101 ПС "Заводская" (техприсоединение ООО "Иман")</t>
  </si>
  <si>
    <t>Монтаж ПКУЭ на ВЛ 10кВ Ф-105 ПС "Залукокоаже" (техприсоединение ООО "Первый оконный завод")</t>
  </si>
  <si>
    <t>Монтаж ПКУЭ на ВЛ 10кВ Ф-233 ПС "Гунделен" (техприсоединение ООО "Каббалкгипс"дробильно сортировочный узел)</t>
  </si>
  <si>
    <t>Монтаж ПКУЭ на ВЛ 10кВ Ф-107 ПС "Кызбрун-110" (техприсоединение КБ Агрострой)</t>
  </si>
  <si>
    <t>Монтаж ПКУЭ на ВЛ 10кВ Ф-648 ПС "ПТФ" (техприсоединение ОАО "УРДРСУ")</t>
  </si>
  <si>
    <t>Монтаж ПКУЭ на ВЛ 10кВ Ф-254 ПС "Баксан-110" (техприсоединение ООО "Гранит-07")</t>
  </si>
  <si>
    <t>Монтаж ПКУЭ на ВЛ 10кВ Ф-627 ПС "ПС Чегем-1" (техприсоединение ООО "Рассвет")</t>
  </si>
  <si>
    <t>Строительство ВЛ 10кВ Ф-166ПС "Малка"(техприсоединение "Юг-Агросервис")</t>
  </si>
  <si>
    <t>Строительство отпайки ВЛ 10кВ Ф-515 ПС "Аргудан"(техприсоединение ООО "БумБанк")</t>
  </si>
  <si>
    <t>Строительство ВЛ 10 кВ , ЛЭП-0,4кВ , монтаж КТП 0,25МВА (техприсоединение ГУП "РТРС" филиал "РТПЦ КБР"  договор  №М-70/11,76/11 от 12.10.11г.) (до 15 кВ)</t>
  </si>
  <si>
    <t>Установка АСКУЭ по техприсоединению( ИП Гурибов, ИП Баксанов, ООО "Агрооптторг", ООО "Алина"</t>
  </si>
  <si>
    <t>Реконструкция ПС 110/35/10кВ "Кашхатау"( внешнее электроснабжение ТСН КашхатауГЭС) (до 15 кВ)</t>
  </si>
  <si>
    <t>Строительство ВЛ-10 кВ -0,35 км, монтаж КТП -160кВА с.Дугулубгей(ул.Краснознаменрая-ул.Октябрьская)</t>
  </si>
  <si>
    <t>Строительство ВЛ-10 кВ -0,4 км, монтаж КТП -160кВА с.Дугулубгей(ул.Куашева-ул.Тамбиева)</t>
  </si>
  <si>
    <t>Строительство ЛЭП-10кВ (0,3 км) и ВЛ -0.4кВ(1.2км), монтаж КТП 250 КВА  с.Баксаненок ул.Ерижокова. (для обеспечения качества электоэнергии в новых микрорайонах)</t>
  </si>
  <si>
    <t>Строительство ВЛ-10 кВ -0,4км, ВЛ-0,38 кВ-1,3км, монтажКТП -160кВА с.Малка ул.Эльбрусская</t>
  </si>
  <si>
    <t>Строительство ВЛ-10 кВ -0,25км, ВЛ-0,38 кВ-0,8 км, монтажКТП -160кВА с.Малка ул.Хуранова</t>
  </si>
  <si>
    <t>Строительство  ВЛ-0,38 кВ-1,2 км, монтаж КТП -160кВА с.Исламей</t>
  </si>
  <si>
    <t>Строительство  ВЛ-0,38 кВ-2,2 км, монтаж КТП -160кВА с.Заюково</t>
  </si>
  <si>
    <t>Строительство  ВЛ-0,38 кВ-0,8 км, монтаж КТП -160кВА с.Псыхурей</t>
  </si>
  <si>
    <t>Строительство ВЛ-10 кВ -0,3 км, ВЛ-0,3 8кВ-3,2 км, монтажКТП -250кВА с.Н.Черек</t>
  </si>
  <si>
    <t>Строительство ВЛ-10 кВ -0,35 км, ВЛ-0,38 кВ-1,8 км, монтажКТП -250кВА с.Ст.Черек</t>
  </si>
  <si>
    <t>Строительство ВЛ-10 кВ -0,5 км, ВЛ-0,38 кВ-2,0 км, монтажКТП -160кВА с.Ново-Ивановское</t>
  </si>
  <si>
    <t>Строительство ВЛ-10 кВ -0,4 км, ВЛ-0,38 кВ-1,3 км, монтажКТП -160кВА с.Арик</t>
  </si>
  <si>
    <t>Строительство ЛЭП 0.4кВ (1.3км) в с. Дугулубгей по ул. Сижажева.</t>
  </si>
  <si>
    <t>Монтаж КТП 160 кВА с. Кахун</t>
  </si>
  <si>
    <t>Монтаж КТП 160 кВА с. Дугулубгей ул.Краснознаменная</t>
  </si>
  <si>
    <t xml:space="preserve">Проект строительства распредсетей 0,4/6/10кВ </t>
  </si>
  <si>
    <t>СтроительствоПС 110/6 кВ "Парковая" 110/35/6 кВ с трансформаторами 2х25 МВА (включение в сеть от ВЛ-110 кВ №27 ПС "Юго-Западная" - "Янтарь"</t>
  </si>
  <si>
    <t>Строительство ПС "Городская" с 2 трансформаторами по 16 МВА ( включение в сеть от ВЛ-110 кВ №3/71 ПС "Северо-Западная - ПС "ЦРП-1"</t>
  </si>
  <si>
    <t>Строительство ПС "Новая" 110/6 с трансформаторами 2х40 МВА (включение в сеть от ВЛ №30 "Юго-Западная - Левобережная")</t>
  </si>
  <si>
    <t>Расширение ПС 110/35/6 "Юго-Западная" для тех. прис-я ООО "Жилье-2010": договор №407/2010 от 28.09.2010г. ТУ № 178р от 20.08.2010г. (свыше 750 кВт)</t>
  </si>
  <si>
    <t>Установка на 1 с.ш. ЗРУ-6 кВ ПС "Нузал-110" линейной ячейки с вакуумным выключателем (свыше 750 кВт)</t>
  </si>
  <si>
    <t>Установка на 2 с.ш. КРУН 10 кВ ПС Ардон-110 линейной ячейки с вакуумным выключателем (свыше 750 кВт)</t>
  </si>
  <si>
    <t>Расширение ПС Дигора-110 с установкой на 1 и 2 с.ш. КРУН 10 кВ линейной ячейки с вакуумным выключателем (от 100 до 750 кВт)</t>
  </si>
  <si>
    <t>Установка линейной ячейки на 2 с.ш. ЗРУ-6 кВ ПС "Юго-Западная" (от 100 до 750 кВт)</t>
  </si>
  <si>
    <t>Строительство ВЛ-0.4 кВ с установкой КТП100кВА от ПС "Гизель" по ул.Комсомольская с.В.Саниба</t>
  </si>
  <si>
    <t xml:space="preserve">Строительство КЛ-6 кВ от ПС ЦРП-1 </t>
  </si>
  <si>
    <t>Строительство 2-х цепной кабельно-воздушной линии с установкой ТП 630 кВА для "КБСП"</t>
  </si>
  <si>
    <t>Строительство ПС-110/35/10 "Плиево New" 2х40 МВА</t>
  </si>
  <si>
    <t>Тяговая ПС "Т-308"</t>
  </si>
  <si>
    <t>ЗТП-1682/131 (ТП (СН2)-0,1 МВА)</t>
  </si>
  <si>
    <t>ЗТП-22 (ТП (СН2)-1,03 МВА)</t>
  </si>
  <si>
    <t>ЗТП-2579/128 (ВЛ-10 кВ - 0,2 км; ТП (СН2)-0,4- МВА)</t>
  </si>
  <si>
    <t>ПС "Иноземцево - 2"(ПС (ВН)-10 МВА; ВЛ-110 кВ-3,5 км)</t>
  </si>
  <si>
    <t>Приобретение ОАО "Кизлярские городские электрические сети" (ВЛ-10 кВ-92,4 км; ВЛ-0,4 кВ- 184 км; КЛ-10 кВ-3,318 км; КЛ-0,4 кВ-14,095 км; ТП (СН2)-66,288 МВА)</t>
  </si>
  <si>
    <t>Погашение кредиторской задолженности</t>
  </si>
  <si>
    <t>Погашение кредиторской задолженности прошлых лет</t>
  </si>
  <si>
    <t>Реконструкция ВЛ-110кВ Л-16 Северная  - Западная- участок 3,5 км от ПС Северная (частичная замена опор, замена сущ. проводов на провода большего сечения, грозозащитного троса и изоляторов в полном объеме)</t>
  </si>
  <si>
    <t>Реконструкция   ПС 110/35/10 кВ Рыздвянная(установка 2-го силового трансформатора Т-2 мощностью 6,3 тыс. кВА, устройство трансформаторной  и секционной ячеек 110 кВ с элегазовыми выкл., с разъед. РГ-110, замена сущ. Т-1 по условиям старения - 6,3 МВА, замена в цепи тр-ра Т-1 сущ. ОД и КЗ 110 кВ на элегазовый выключатель, замена сущ. выкл. 110 кВ на элегазовый выкл., замена сущ. разъед. 110 кВ на разъед. типа РГ-110 с эл. двигат. приводами,замена в ОРУ 35 кВ  сущ. выкл. на вакуумные с РЗА Сириус-2, сущ. разъед. 35 кВ на разъед. РГ-35 с эл. двигат. приводами, замена в РУ-10 кВ сущ. КРН-10  на КРУНы типа К-59 с  вакуумными выкл. и с РЗА Сириус-2 -14шт., перевод ПС на постоян. опер. ток с устройством ОПУ и акумулят. батареей, оснащение ОРУ 110 и 35 кВ микропроцессорными РЗА ОАО Радиус Автомат., переустр. ограждения ПС, организация ПГ с установкой АТПГ мощн. 6,3  МВА)</t>
  </si>
  <si>
    <t>Реконструкция ПС110/35/10кВ "Новопавловская" (замена сущ. Т-2 на тр-р 16 тыс. кВА,сущ. выкл. 110 кВ на элегазовыевыкл. ВЭБ-110, установкой ВЭБ-110 в цепях силовых тр-в и линий 110кВ - 3 шт., заменой в сущ. ячеек РУ-10кВ  К-59 МВ-10 на вакуумн. выкл.,сущ. разъед.110кВ на РГ-110 с двигат. приводом - 10 шт. стр-во ОПУ с аккумуляторной батареей, устройство ТМ, устр-во ограждения и подъездных дорог)</t>
  </si>
  <si>
    <t>Реконструкция ПС 110/6кВ "Аэропорт" -   (замена сущ. силовых тр-ров  мощн. 2х6,3 т. кВА на тр-ры мощн. 2х10 т. кВА, сущ. выкл  110кВ на элегазовые выкл. ВЭБ-110 -2 шт., сущ. разъед. 110кВ на РГ-110 с эл. двигат. приводом - 10 шт.,замена сущ. средств РЗА силовых трансформаторов и линий 110 кВ на микропроцессорные  защиты)</t>
  </si>
  <si>
    <t>Автоматизация</t>
  </si>
  <si>
    <t>Установка точек учета на присоединении 0,4 кВ</t>
  </si>
  <si>
    <t>Установка точек учета на присоединении 0,2 кВ</t>
  </si>
  <si>
    <t>Реконструкция ВЛ-110кВ № 191 Касумкент-Курах. Замена провода АС-50, АС-70 на АС-150, сцепной арматуры, изоляторов, троса и частично опор.</t>
  </si>
  <si>
    <t>Реконструкция ВЛ 110 кВ №136 Карланюрт-Тяговая - Акташ. Замена провода АС-150 на АС-185, сцепной арматуры, изоляторов, троса и опор. Инв.№</t>
  </si>
  <si>
    <t>Реконструкция ВЛ 110 кВ №146 с заходом на ПС Кизляр-330. Замена провода, сцепной арматуры, изоляторов, троса и частично опор.</t>
  </si>
  <si>
    <t>Реконструкция ВЛ 35 кВ №16 ПС "Цудахар" - ПС "Кумух" - перевод на 110 кВ. Замена провода, сцепной арматуры, изоляторов, троса и частично опор.</t>
  </si>
  <si>
    <t>Перевод ВЛ35кВ №18 Рассвет-Карабудахкент на 110 кВ. Замена провода, сцепной арматуры, изоляторов, троса и частично опор.</t>
  </si>
  <si>
    <t>Реконструкция ВЛ 35 кВ №26 Ленинкент-Тепличный комплекс. Замена провода АС-95 на АС-185, сцепной арматуры, изоляторов, троса и частично опор.</t>
  </si>
  <si>
    <t>Реконструкция ПС 110/35/6 кВ Рассвет. Замена трансформатора 10 мВА на 25 мВА</t>
  </si>
  <si>
    <t xml:space="preserve">Реконструкция ПС 110/10 кВ Кизилюртовская. (2012 г. - Замена ошиновки АС-120 на АС-240; 2014 г. - Установка 2-го трансформатора 10 МВА.) </t>
  </si>
  <si>
    <t>Реконструкция ПС 110/10 кВ Магарамкент. Замена КРУН-10 1 СШ и 1-го трансформатора 5,6 МВА на 10 МВА.</t>
  </si>
  <si>
    <t>Реконструкция ПС 110/35/10 кВ "Кизляр-2". (2014 г. -  Замена МКП на ВЭБ  на Л-114, 146 с трансформаторов тока 300/5 на 600/5 3 шт. Замена ошиновки АС-120 на АС-240. Установка аккумуляторной батареи типа ВАРТА и ВАЗП 2 шт.; 2015г. - Замена трансформатора 10МВА на 16МВА. Замена вводной ячейки 10 кВ.; Инв.№33001012</t>
  </si>
  <si>
    <t xml:space="preserve">Реконструкция ПС 35/10 кВ Рутул. Уст ановка 2-го  трансформатора 4 мВА, ячейки ввода 10 и 35 кВ, шкаф защиты трансформатора </t>
  </si>
  <si>
    <t>Реконструкция ПС 35/10 кВ Костек. Замена трансформатора 1,6 мВА на 4 мВА с заменой ввода,т/т, РЗА</t>
  </si>
  <si>
    <t>Реконструкция ПС 35/10 кВ Казанище. Замена трансформатора 2,5 мВА на 6,3 мВА с заменой ввода,т/т, РЗА</t>
  </si>
  <si>
    <t>Реконструкция ПС 35/10 кВ Вачи. Замена трансформатора 4 мВА на 6,3 мВА с заменой ввода,т/т, РЗА</t>
  </si>
  <si>
    <t>Реконструкция ПС 35/10 кВ Агвали. Замена трансформатора 4 мВА на 6,3 мВА с заменой ввода,т/т, РЗА</t>
  </si>
  <si>
    <t>Реконструкция ПС 35 кВ "Хамаматюрт". Замена Т-1 и Т-2 1,6 и 2,5 МВА на 2х4 МВА</t>
  </si>
  <si>
    <t>Реконструкция ПС 35 кВ "Нечаевка". Замена трансформаторов 1,6 МВА и 2,5 МВА на 2х4 МВА</t>
  </si>
  <si>
    <t>Перевод ПС 35 кВ  Карабудахкент на 110кВ  с двумя трансформаторами 2х16 МВА.</t>
  </si>
  <si>
    <t>Реконструкция ПС 35 кВ Маджалис. Замена трансформаторов 2х2,5 МВА на 2х4,0 МВА.</t>
  </si>
  <si>
    <t>Реконструкция ПС 35/10 кВ Кумух с переводом на 110 кВ и установкой 2- трансформаторов 2х10 МВА</t>
  </si>
  <si>
    <t>Реконструкция ПС 35 кВ Цуриб. Установка 2-го трансформатора 6,3 МВА. Установка 2-го выключателя ВК-35. Установка КРУН 6 шт.</t>
  </si>
  <si>
    <t>Установка точек учета на присоединении 6,10 кВ</t>
  </si>
  <si>
    <t>Реконструкция ВЛ-110кВ Л-99 ПС"Прохладная-2"-ПС"Нальчик"</t>
  </si>
  <si>
    <t>Реконструкция участка ВЛ-110кВ Л-105 ПС"Нальчик"-ПС"ПТФ" опоры 1-20 (Замена опор и замена повода)</t>
  </si>
  <si>
    <t>Реконструкция ВЛ-110кВ Л-87 ПС "Нарткала"-ПС "Прохладная"</t>
  </si>
  <si>
    <t>Реконструкция ВЛ-110кВ Л-8 ПС"ПТФ"-ПС"Нарткала"</t>
  </si>
  <si>
    <t>Реконструкция ВЛ-110 кВ Л-189 Аушигер ГЭС-ПС "ПТФ"</t>
  </si>
  <si>
    <t>Реконструкция ВЛ-110 кВ Л-39 ПС "СКЭП"-ПС "Нальчик"</t>
  </si>
  <si>
    <t>Реконструкция ВЛ-110 кВ Л-203 ПС "Нальчик-ПС "Чегем-2"</t>
  </si>
  <si>
    <t>Реконструкция ВЛ-110кВ Л-9</t>
  </si>
  <si>
    <t>Реконструкция ВЛ-110кВ Л-107</t>
  </si>
  <si>
    <t>Реконструкция ВЛ-35кВ Л-477  "Прохладная-1- Ново-Полтавская"</t>
  </si>
  <si>
    <t>Реконструкция ВЛ-35кВ Л-479 "Саратовская -Солдатская"</t>
  </si>
  <si>
    <t>Реконструкция ПС 110/6кВкВ "Водозабор" с заменой АБ,ОРУ 110кВ с заменой строительной части. И замена Т-1 6.3МВА на 10МВА ,Т-2 6.3МВА на 10МВА</t>
  </si>
  <si>
    <t>Реконструкция ПС 110/10 "Герменчик" с заменой Т-1 6.3МВА на 10МВА.</t>
  </si>
  <si>
    <t xml:space="preserve">Реконструкция ПС 110/35/10 кВ "Малка" </t>
  </si>
  <si>
    <t>Реконструкция ПС 110/35/10 кВ "Нарткала" (1 этап)</t>
  </si>
  <si>
    <t>Реконструкция ВЛ 6-10 кВ замена провода</t>
  </si>
  <si>
    <t>ЛЭП-0,4; замена опор,установка СИП</t>
  </si>
  <si>
    <t xml:space="preserve">Реконструкция ВЛ-110 кВ  №127 "Нузал-Головная ГЭС Зарамагского каскада" - Замена опор , замена провода ВЛ АС-150 , замена г/з троса на С-50 </t>
  </si>
  <si>
    <t>Реконструкция ВЛ-35 кВ № 454 (ПС "Осетия" - ПС "Юго-Западная") - замена провода - 5 км линии, замена 30 опор, замена г/з - 5 км.</t>
  </si>
  <si>
    <t>Установка точек учета на присоединении 110 кВ</t>
  </si>
  <si>
    <t>Установка точек учета на присоединении 0.4 кВ</t>
  </si>
  <si>
    <t>Установка точек учета на присоединении 0.2 кВ</t>
  </si>
  <si>
    <t>Комплексная программа мер по снижению сверхнормативных потерь</t>
  </si>
  <si>
    <t>Программа перспективного развития системы учета э/э на РРЭ, в т.ч.</t>
  </si>
  <si>
    <t>Техническое перевооружение на ПС 110 кВ Новопавловская-2 средств РЗА ВЛ 110 кВ Прохладная-2 – Новопавловская-2 (Л-36)</t>
  </si>
  <si>
    <t>«Техническое перевооружение средств РЗА на ПС 110/35/10  кВ "Ессентуки-2" в линейных ячейках  ВЛ 110 кВ Л-10в сторону  ПС 330 "Машук"» (оснащение линейной ячейки защитой ДФЗ)</t>
  </si>
  <si>
    <t>«Техническое перевооружение средств РЗА на ПС 110/6  кВ "ГНС" в линейных ячейках  ВЛ 110 кВ Л-190 в сторону  ПС 330 "Машук"» (оснащение линейной ячейки защитой ДФЗ)</t>
  </si>
  <si>
    <t>Техническое перевооружение на ПС 110 кВ Ростовановская средств РЗА ВЛ 110 кВ Прохладная-2 – Ростовановская (Л-90)</t>
  </si>
  <si>
    <t>Техперевооружение средств РЗА в линейной ячейке 110 кВ Л-23 на ПС 110/10 кВ "Южная" (установка ДФЗ)</t>
  </si>
  <si>
    <t>Техперевооружение ПС 110/10-6 кВ Западная (Замена сущ. средств РЗА основных и резервных защит линий 110 кВ на защиты с применением  шкафов защит, автоматики и управления выключа-телей ВЛ 110 кВ, обходного выключателя 110 кВ, панели УРОВ и ДЗШ-110 кВ фирмы «ЭКРА» типа    ШЭ 2607, Замена сущ. средств РЗА основных и резервных защит трансформаторов Т-1, Т-2 на РЗА с исполь-зованием  панелей  автоматики и управления  фир-мы «Радиус Автоматика» типа ШЭРА-Т-4001; Замена существующего шкафа АЧР, на шкаф АЧР на базе «Сириус» фирмы «Радиус Автоматика»;Установка панели центральной сигнализации на базе шкафа типа ШЭРА-ЦС-1001 фирмы «Радиус Автоматика»;)</t>
  </si>
  <si>
    <t xml:space="preserve">Техперевооружение ПС 110/10 кВ Восточная (Замена сущ. средств РЗА основных и резервных Т-1,Т-2 и защит линий 110 кВ на микропроцессорные защитыт)
</t>
  </si>
  <si>
    <t>Техперевооружение средств релейной защиты  ОРУ-110 кВ на ПС 110/35/6 кВ "Георгиевская" (замена сущ. средств РЗА основных и резервных защит линий 110 кВ на микропроцессорные защиты, автоматики и управления выключа-телей ВЛ 110 кВ, обходного выключателя 110 кВ, замена сущ. средств РЗА основных и резервных защит трансформаторов Т-1, Т-2 на РЗА с исполь-зованием  панелей  автоматики и управления  фир-мы «Радиус Автоматика»)</t>
  </si>
  <si>
    <t>Реконструкция ПС 110 Майская с УРЗА на ВЛ 110 кВ №85</t>
  </si>
  <si>
    <t>Реконструкция ПС 110 Нарткала с УРЗА на ВЛ 110 кВ №87</t>
  </si>
  <si>
    <t>Реконструкция ПС 110/35/6 кВ «Юго-Западная»с заменой МВ ММО на ВГТ 110 - 3 шт. (ОМВ,  ШСМВ и Т-2, с заменой устройств РЗА)</t>
  </si>
  <si>
    <t>ПС 110/10/6 кВ  "Парковая". Монтаж 1 ячеек 110 кВ и РЗА (Для подключения к Алагир-330)</t>
  </si>
  <si>
    <t>Реконструкция РЗ и ПА  на ВЛ-110 кВ № 20, 21, 22 от ПС "В-1"</t>
  </si>
  <si>
    <t>Реконструкция РЗ и ПА  на ВЛ-110 кВ № 73, 74 от ПС "РП-110"</t>
  </si>
  <si>
    <t>Реконструкция ПС 110 Терек-110 с УРЗА на ВЛ 110 кВ №89</t>
  </si>
  <si>
    <t>Техпепевооружение средств СДТУ на базе М-Водского (замена сущ.АТС на АТС МИНИКОМ)</t>
  </si>
  <si>
    <t>Техническое перевооружение средств СДТУ и системы передачи телеинформации с объектов ВЭС (ПС 11/35/10 кВ Обильное и ПС 35/10 кВ Новопавловская 1</t>
  </si>
  <si>
    <t>Техническое перевооружение средств СДТУ и системы передачи телеинформации с объектов НЭС (установка ЦППС "Котми"  на РДП Труновского и Красногвардейского РЭС)</t>
  </si>
  <si>
    <t>Техническое перевооружение средств СДТУ и системы передачи телеинформации с объектов ПЭС (установка ЦППС "Котми"  на РДП Левокумского РЭС и телемеханизация ПС 35/10 Правокумская и ПС 35/10 кВ Владимировсакая)</t>
  </si>
  <si>
    <t>Строительство   "Радио-релейная линия связи Ставрополь - Изобильный"</t>
  </si>
  <si>
    <t>Строительство ВОЛС "Ставрополь - Грачевский РЭС - Светлоград</t>
  </si>
  <si>
    <t>Модернизация системы сбора и передачи телеинформации в соответствии с утвержденной Программой в 2011 году 3-ий этап</t>
  </si>
  <si>
    <t xml:space="preserve">СОФ </t>
  </si>
  <si>
    <t>Реконструкция ВЛ-110кВ Л-132 3-й Подъём  - Сенг. ГЭС (частичная замена опор, сущ. проводов на провода большего сечения, грозозащитного троса и изоляторов в полном объеме)</t>
  </si>
  <si>
    <t>Реконструкция ВЛ-110кВ Л-123, Л-124 (строительство дамбы от опоры № 659 до опоры № 669 протяженностью 2,1 км и строительство нового участка ВЛ по дамбе)</t>
  </si>
  <si>
    <t>Реконструкция ВЛ-35кВ Л-365  (замена деревянных опор на ж.б. опоры)</t>
  </si>
  <si>
    <t xml:space="preserve">Реконструкция ПС110/35/6кВ "Изобильная"-2-я очередь ( замена сущ.выкл.110кВ на элегазовые выкл.типа ВЭБ-110, сущ.разъед. на РГ-110 с двигат. приводом, сущ.ТН-110 на ТН типа НАМИ-110, сущ.выкл.35кВ на вакуумные выкл., сущ.разъед.35кВ на РГ-35 с электродвигательными . приводами, замена существующих порталов и фундаментов основного оборудования ОРУ 110 и 35 кВ, замена панелей РЗА линий и тр-ров 110 и 35кВ) </t>
  </si>
  <si>
    <t>Техперевооружение  ПС 110/35/10 кВ "Е-2" (замена проводов шин ОРУ-110 кВ на провода АС-185  )</t>
  </si>
  <si>
    <t>Реконструкция ПС 110/10 кВ "Скачки 2" (замена ОДКЗ на выкл. 110 кВ)</t>
  </si>
  <si>
    <t>Реконструкция ПС 110/35/6 кВ "Горячеводская" (замена ОДКЗ на выкл. 110 кВ)</t>
  </si>
  <si>
    <t>Реконструкция ПС 110/10-6 кВ Западная (Замена в ЗРУ 6 кВ сущ. МВ на вакуумные с микропроцессорными защитами- 11шт., восстановление строительной части помещения ЗРУ - устройство новой бетонной стяжки полов с покрытием из керамической плитки , покраска металлических ограждений камер, замена сущ. дверей на двери из металла, устройство гидроизоляции фундаменов здания ОПУ и ЗРУ, устройство отмостки вокруг здания ОПУ-ЗРУ, устройство односкатной кровли с покрытием из оцинкованного профиля здания ОПУ-ЗРУ)</t>
  </si>
  <si>
    <t>Реконструкция ПС110/35/10кВ Новая Деревня  (устройство секционного выключателя с защитами ВЛ 110 кВ в том числе по Л-25 -релейной защиты  с абсолютной селективностью)</t>
  </si>
  <si>
    <t>Реконструкция  ПС 110/35/6 кВ "Георгиевская"  (замена сущ. сборных шин ПС на большее сечение)»</t>
  </si>
  <si>
    <t>Реконструкция ПС 110/10 кВ Колодезная (замена сущ. сборных шин ПС на большее сечение)»</t>
  </si>
  <si>
    <t xml:space="preserve">Техперевооружение ПС 110/10 кВ Промышленная (замена сущесвующего основного оборудования и устройств РЗА отработавшего нормативный срок) 
</t>
  </si>
  <si>
    <t>Реконструкция ПС 110/35/10кВ "Ипатово" (замена основного оборудования в ячейке НПС-4)</t>
  </si>
  <si>
    <t>Техперевооружение ПС 110/35/10 кВ Рагули (оснощение линейной ячейки Л-157 устройствами АЛАР)</t>
  </si>
  <si>
    <t>Реконструкция ПС 110 кВ "Центральная" в г.Ставрополе (организация системы плавки гололеда для ВЛ 110 кВ и 10 кВ с установкой устройства для плавки, устройство системы шин плавки гололеда на ОРУ-110 кВ и на РУ-10 кВ)</t>
  </si>
  <si>
    <t>РЕКОНСТРУКЦИЯ     ВЛ    6-20 кВ</t>
  </si>
  <si>
    <t>РЕКОНСТРУКЦИЯ     ВЛ    0,4 кВ</t>
  </si>
  <si>
    <t>Инженерно-технические мероприятия, направленные на охрану ПС</t>
  </si>
  <si>
    <t xml:space="preserve">Реконструкция производственной базы Курсавского РЭС </t>
  </si>
  <si>
    <t>Реконструкция ВЛ-110 кВ №105 Изберг - Дербент. Вынос участка из зоны стротельства спорткомплекса. Инв.№</t>
  </si>
  <si>
    <t>Реконструкция ВЛ 110 кВ №101 Чирюрт-330 - Шамхал с заменой провода АС-150 на АС-185</t>
  </si>
  <si>
    <t>Реконструкция ПС 110/35/10 Буйнакск-1. Замена ошиновки ячеек ВЛ-110-118 и ВЛ-110-110 с АС-150 на АС-185. Замена ТТ на 1000 А. Замена ВЧ заградителя ВЛ-110-160 на ВЧЗ 1000 А. Установка реактора.</t>
  </si>
  <si>
    <t>Реконструкция ПС 110/35/10 кВ "Кизляр-1". (2012 г. - Замена ошиновки АС-120 на АС-240. Замена ТТ Л-109, Л-146 200/5 на 600/5. Установка аккумуляторной батареи типа ВАРТА и ВАЗП 2 шт. Монтаж ввода высоковольтного ГКТ-II-60-110/800 У1. 1 шт.; 2015 г. - Заме</t>
  </si>
  <si>
    <t>Реконструкция ПС ЗФС. Замена КРУН 6кВ 1 СШ 12 шт.</t>
  </si>
  <si>
    <t>Реконструкция ПС Южносухокумск с заходом ВЛ-110 №88. Замена КРУН 8шт.</t>
  </si>
  <si>
    <t>Реконструкция ПС Каякент. Замена ОД и КЗ -2шт.</t>
  </si>
  <si>
    <t>Реконструкция ПС 110/35/10 "Алмало". Замена КРУН 15 шт.</t>
  </si>
  <si>
    <t>Реконструкция ПС 110/35/10 "Татаюрт". Замена КРУН 18 шт.</t>
  </si>
  <si>
    <t>Реконструкция ПС 110/35/10 "Тамазатюбе". Замена КРУН 13 шт.</t>
  </si>
  <si>
    <t>Реконструкция ПС 110/35/10 "Бабаюрт". Замена КРУН 2 с.ш. 15 шт.</t>
  </si>
  <si>
    <t xml:space="preserve">Реконструкция ПС 110/35/10 "Буйнакск-1". Замена ММО-110 на ВЕБ-110 и РГ-110 6 шт. Замена щитов постоянного и переменного тока 1 шт. Замена ДФЗ-201 на ПВЗ-90. Замена АНКА, АВПА, АКПА на АКАП. </t>
  </si>
  <si>
    <t>Реконструкция ПС 110/35/10 "Тарумовка". Замена МКП-110 на ВЭБ-110 и РГ-110 3 шт.</t>
  </si>
  <si>
    <t>Реконструкция ПС 110/35/10 "Изберг-Северная". Замена МКП-110 на ВЭБ-110 и РГ-110 3 шт. Замена АНКА, АВПА, АКПА на АКАП.</t>
  </si>
  <si>
    <t>Реконструкция ПС 110/35/10 "НС-1". Замена ОД и КЗ на ВЭБ-110 2 шт.</t>
  </si>
  <si>
    <t>Реконструкция ПС 110/35/10 "Советская". Замена ОД и КЗ на ВЭБ-110 1 шт.</t>
  </si>
  <si>
    <t>Реконструкция ПС 110/35/10 "Новая". Замена щитов постоянного и переменного тока 1 шт.</t>
  </si>
  <si>
    <t>Реконструкция ПС 110/35/10 "ЦПП". Замена ДФЗ-201 на ПВЗ-90.</t>
  </si>
  <si>
    <t>Реконструкция ПС 110/35/10 "Куруш". Замена ОД и КЗ на ВЭБ-110 2 шт. Замена КРУН 2 с.ш. 18 шт. Замена ошиновки АС-150 на АС-240.</t>
  </si>
  <si>
    <t>Реконструкция ПС 110/6 кВ "Приморская". Замена ОД и КЗ Т-1 на выключатели ВЭБ-110, реконструкция РЗА, замена ТТ, Замена 1 СШ 6 кВ. КРУН - 18 шт.  Инв.№002177</t>
  </si>
  <si>
    <t>Реконструкция ПС 110/35/6 кВ "Чиркей ГПП". (2012 г. - Замена шитов постоянного и переменного тока, замена панели  центральной сигнализациис. Замена МКП-110 кВ на ВЭБ-110 на Л-164 с панелями автоматики 2 шт. Замена разъединителей на 1000 А - 6 шт. Замена В</t>
  </si>
  <si>
    <t xml:space="preserve">Реконструкция ПС 110 кВ Кочубей. Замена ТТ на Л-131 200/5 на 600/5. Замена ОД и КЗ 2шт. Замена выключателей 110 на ВЭБ-3шт. Установка АУРЫ. </t>
  </si>
  <si>
    <t>Реконструкция ПС "Ботлих". Замена трансформатора 10 МВА на 16 МВА с заменой вводных ячеек и панелей РЗА.</t>
  </si>
  <si>
    <t>Реконструкция ПС  110кВ Гергебиль замена  КРУНов 10кВ 16 шт. В-158. СВ-110. на ВЭБ. Реконструкция ОПУ. Замена щита постоянного тока, переменного тока и панелей РЗА</t>
  </si>
  <si>
    <t xml:space="preserve">Реконструкция ПС 35/10 кВ Анди Уст ановка 2-го  трансформатора 6,3 мВА, ячейки ввода 10 и 35 кВ, шкаф защиты трансформатора </t>
  </si>
  <si>
    <t>Реконструкция ПС 35 кВ Гертма. Установка СВ и СР</t>
  </si>
  <si>
    <t>Реконструкция ПС 3 5 кВ Костек. Установка СВ и СР</t>
  </si>
  <si>
    <t>Реконструкция ПС 35 кВ Агвали. Установка СВ и СР</t>
  </si>
  <si>
    <t>Реконструкция ПС 35 кВ Б.Орешевка. Замена СВ-35 и 2 ячеек ТН-35 со шкафами РШ-19</t>
  </si>
  <si>
    <t xml:space="preserve">Реконструкция ВЛ 6-10 кВ </t>
  </si>
  <si>
    <t>Реконструкция ВЛ-0,4 кВ с заменой провод ана СИП</t>
  </si>
  <si>
    <t>Северный РЭС. ЗВН</t>
  </si>
  <si>
    <t>Гумбетовский РЭС. ЗВН</t>
  </si>
  <si>
    <t xml:space="preserve">Реконструкция ЗВН  РЭС. </t>
  </si>
  <si>
    <t>Оборудование, не входящее в сметы строек</t>
  </si>
  <si>
    <t xml:space="preserve">Реконструкция ПС 110/10 кВ"ЦРУ" </t>
  </si>
  <si>
    <t>Установка микропроцессорных защит абсолютной селективностью на ПС "Залкокоаже" ПС "Малка" ПС Кызбурун"(техприсоединение ОАО РусГидроКБФ договор № 335/2012 от 11,10,2012)</t>
  </si>
  <si>
    <t>Реконструкция ПС 110/10/6кВ "Долинск" (техприсоединение ИП "А.С. Абазов" договор №227/2011 от 06.06.2011г., ТУ №199р от 02.10.2010г.)</t>
  </si>
  <si>
    <t>Реконструкция ПС 110/10/6кВ "Долинск" (техприсоединение ООО "Стрит" договор №525/2011 от 16.09.2011г., ТУ №225р от 16.06.2011г.)</t>
  </si>
  <si>
    <t>Реконструкция ПС 110/10/6кВ "Долинск" (техприсоединение ООО "Стрит" договор №526/2011 от 16.09.2011г., ТУ №226р от 10.06.2011г.)</t>
  </si>
  <si>
    <t>Реконструкция ПС 110/10/6кВ "Дубки" (техприсоединение ГКП КБР Дирекция единого заказчика договор №508/2011 от 26.08.2011г., ТУ №197р от 16.12.2010г.)</t>
  </si>
  <si>
    <t>Реконструкция ПС 110/10/6кВ "Дубки" (техприсоединение УФСИН КБР договор №663/2011 от 17.11.2011г., ТУ №237р от 22.08.2011г.)</t>
  </si>
  <si>
    <t>Реконструкция ТП 6, 10/0,4 кВ: замена трансформаторов, КТП.</t>
  </si>
  <si>
    <t>Реконструкция зданий и сооружений</t>
  </si>
  <si>
    <t>Реконструкция базы Лескенских РЭС</t>
  </si>
  <si>
    <t>Строительство базы Черекских РЭС</t>
  </si>
  <si>
    <t>Реконструкция ВЛ-110 кВ №128 "Зарамаг-Северный Портал" с установкой дополнительных опор в пролетах опор 21-22, 23-24</t>
  </si>
  <si>
    <t>Реконструкция ПС 110/35/10 кВ «Змейская»  – замена МВ-35 кВ с защитами: ВЛ-445, ВЛ-453, Т-1, Т-2.</t>
  </si>
  <si>
    <t>Реконструкция ПС-110 кВ "Ногир" - реконструкция схемы ОРУ с установкой секционного выключателя, с заменой существующих отделителей и короткозамыкателей на ВГТ</t>
  </si>
  <si>
    <t>Реконструкция ПС "В.Згид" (замена Т-1 6300 кВА на на ТМТН-6300 110/35/6 кВ)</t>
  </si>
  <si>
    <t>Реконструкция ПС 110/35/6 кВ  "В-1"  - замена АБ с ВАЗП</t>
  </si>
  <si>
    <t>ПС-110 кВ "Восточная"  - замена АБ с ВАЗП</t>
  </si>
  <si>
    <t>Реконструкция ПС 110/6 кВ "Кармадон" - замена МВ-110 кВ на ВГТ-110 (ВЛ-17, Т-1)</t>
  </si>
  <si>
    <t>Реконструкция ПС 110/35/6 кВ "Ольгинская" с установкой трансформатора Т-2 мощностью 16 МВА</t>
  </si>
  <si>
    <t>Реконструкция ПС "Зарамаг"</t>
  </si>
  <si>
    <t>Замена ТТ-6 кВ ПС "Восточная" Ф-18/6 кВ, ПС "Северо-Восточная" Ф-42/6 кВ (ООО "Миранда", )</t>
  </si>
  <si>
    <t>Установка линейной ячейки РП-110 (ООО "Фат Агро)</t>
  </si>
  <si>
    <t>Пусконаладочные работы линейной ячейки на 2 с.ш. ПС Беслан", установка линейной ячейки на 2 с.ш. ПС "Беслан-Северная" (ОАО "Ариана-С)</t>
  </si>
  <si>
    <t>Замена ТТ-6 кВ Ф-17/6 кВ ПС "Юго-Западная" (СНО Иристон)</t>
  </si>
  <si>
    <t>Пусконаладочные работы линейной ячейки на 1 с.ш. ПС "Беслан" (ОАО "Возрождение)</t>
  </si>
  <si>
    <t>Установка двух линейных ячеек ПС "РП-110" (ООО "Гигант")</t>
  </si>
  <si>
    <t>Реконструкция ПС</t>
  </si>
  <si>
    <t>Оснащение ЦОД</t>
  </si>
  <si>
    <t xml:space="preserve">ВЛ-110 кВ №102 Плиево-Самашки реконструкция с заменой провода АС-185, ж/Б опор на участке  №1-115 длиной 19.8 км. </t>
  </si>
  <si>
    <t xml:space="preserve">Реконструкция ПС-110/10 кВ "Юго-Западная" с заменой ОРУ </t>
  </si>
  <si>
    <t xml:space="preserve">Реконструкция ВЛ- 6, 10 кВ </t>
  </si>
  <si>
    <t>Реконструкция ВЛ-0,4 кВ</t>
  </si>
  <si>
    <t>Реконструкиця ТП 10/0,4 кВ</t>
  </si>
  <si>
    <t>Строительство захода ВЛ 110 кВ Алагир-110 - Унал (Л-14) на ПС 330 кВ Алагир с образованием новой ВЛ 110 кВ Алагир-330 - Алагир-110</t>
  </si>
  <si>
    <t>Строительство ВЛ 35 кВ для питания ПС 35/10 кВ "Новомарьевская"</t>
  </si>
  <si>
    <t>Расширение  ПС 110/10 кВ "Белая Ромашка" в г. Пятигорске(установка второго тр-ра Т-2 мощностью 25,0 тыс. кВА с организацией трансформаторной ячейки 110 кВ и устройством 2-й секции шин ЗРУ-10 с установкой ячеек  с вакуумными выключателями и РЗА типа Сириус-2 )</t>
  </si>
  <si>
    <t>Расширение ПС 110/10кВ "Городская" (устройство линейной ячейки, ячейки секционного выкл. и тр-ной ячейки 110кВ для ОРУ по схеме №110-5 с установкой элегазовых выкл. типа ВЭБ-110, разъед.типа РГ-110 с двигат. приводом и ТН-110 типа НАМИ, силового тр-ра 10 МВА)</t>
  </si>
  <si>
    <t>Расширение ПС 110/10 кВ "Парковая" (установка дополнительной линейной ячейки 10 кВ)</t>
  </si>
  <si>
    <t>Строительство ПС 35/10 кВ " Новомарьевская "</t>
  </si>
  <si>
    <t xml:space="preserve">Строительство распредсетей 0,4/6/10 кВ </t>
  </si>
  <si>
    <t>Строительство ВЛ-110 кВ ПС "Алагир-330" - ПС "Парковая" (40 км)</t>
  </si>
  <si>
    <t>Строительство ВЛ-110 кВ ПС Алагир-330 - ПС АЗС</t>
  </si>
  <si>
    <t>Строительство захода ВЛ-110 кВ Алагир-110 - Унал (Л-14) на ПС 330 кВ Алагир с образованием новой ВЛ-110 кВ Алагир-330 - Унал</t>
  </si>
  <si>
    <t>Строительство захода ВЛ 110 кВ Алагир-110 Дзуарикау (Л-82) на ПС 330 кВ Алагир с образованием новой ВЛ 110 кВ Алагир-330 - Алагир-110</t>
  </si>
  <si>
    <t>Строительство захода ВЛ-110 кВ Алагир-110 - Дзуарикау (Л-82) на ПС 330 кВ Алагир  с образованием новой ВЛ 110 кВ "Алагир-330 - Дзуарикау"</t>
  </si>
  <si>
    <t>Строительство ВЛ 110 кВ от ВЛ 8/31 до ПС "Водозабор" г. Владикавказ</t>
  </si>
  <si>
    <t>Строительство ПС "Водозабор" 110/35/6 кВ г. Владикавказ с трансформаторами 2х10 МВА (включение в сеть от ВЛ 8/31)</t>
  </si>
  <si>
    <t>Строительство ВЛ-6 кВ ПС "Водозабор" - ПС "Терк"</t>
  </si>
  <si>
    <t xml:space="preserve">Строительство 2-х цепной ВЛ-35 кВ ПС "Слепцовская-110"  - ПС "ГНС-35"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</si>
</sst>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0"/>
    <numFmt numFmtId="165" formatCode="0.00000"/>
    <numFmt numFmtId="166" formatCode="0.0%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  <family val="2"/>
      <charset val="204"/>
    </font>
    <font>
      <sz val="16"/>
      <name val="Times New Roman"/>
      <family val="1"/>
      <charset val="204"/>
    </font>
    <font>
      <sz val="14"/>
      <color theme="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Times New Roman"/>
      <charset val="204"/>
    </font>
    <font>
      <b/>
      <sz val="14"/>
      <color rgb="FF0000FF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3">
    <xf numFmtId="0" fontId="0" fillId="0" borderId="0"/>
    <xf numFmtId="0" fontId="1" fillId="0" borderId="0"/>
    <xf numFmtId="0" fontId="3" fillId="0" borderId="0"/>
    <xf numFmtId="0" fontId="3" fillId="0" borderId="0"/>
    <xf numFmtId="0" fontId="8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3" fillId="0" borderId="0"/>
    <xf numFmtId="0" fontId="14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0" borderId="0"/>
    <xf numFmtId="0" fontId="12" fillId="0" borderId="0"/>
    <xf numFmtId="43" fontId="14" fillId="0" borderId="0" applyFont="0" applyFill="0" applyBorder="0" applyAlignment="0" applyProtection="0"/>
    <xf numFmtId="0" fontId="25" fillId="0" borderId="0"/>
    <xf numFmtId="0" fontId="11" fillId="0" borderId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7" borderId="0" applyNumberFormat="0" applyBorder="0" applyAlignment="0" applyProtection="0"/>
    <xf numFmtId="0" fontId="3" fillId="0" borderId="0"/>
    <xf numFmtId="0" fontId="8" fillId="0" borderId="0"/>
    <xf numFmtId="0" fontId="29" fillId="18" borderId="29" applyNumberFormat="0" applyFont="0" applyAlignment="0" applyProtection="0"/>
  </cellStyleXfs>
  <cellXfs count="249">
    <xf numFmtId="0" fontId="0" fillId="0" borderId="0" xfId="0"/>
    <xf numFmtId="0" fontId="1" fillId="0" borderId="0" xfId="1"/>
    <xf numFmtId="0" fontId="2" fillId="0" borderId="0" xfId="1" applyFont="1"/>
    <xf numFmtId="0" fontId="6" fillId="0" borderId="0" xfId="1" applyFont="1" applyAlignment="1">
      <alignment horizontal="center"/>
    </xf>
    <xf numFmtId="0" fontId="6" fillId="0" borderId="0" xfId="1" applyFont="1"/>
    <xf numFmtId="4" fontId="6" fillId="0" borderId="0" xfId="1" applyNumberFormat="1" applyFont="1"/>
    <xf numFmtId="0" fontId="3" fillId="2" borderId="2" xfId="4" applyFont="1" applyFill="1" applyBorder="1" applyAlignment="1">
      <alignment vertical="center" wrapText="1"/>
    </xf>
    <xf numFmtId="0" fontId="2" fillId="2" borderId="0" xfId="1" applyFont="1" applyFill="1"/>
    <xf numFmtId="1" fontId="3" fillId="2" borderId="2" xfId="4" applyNumberFormat="1" applyFont="1" applyFill="1" applyBorder="1" applyAlignment="1">
      <alignment vertical="center" wrapText="1"/>
    </xf>
    <xf numFmtId="3" fontId="3" fillId="2" borderId="2" xfId="4" applyNumberFormat="1" applyFont="1" applyFill="1" applyBorder="1" applyAlignment="1">
      <alignment vertical="center" wrapText="1"/>
    </xf>
    <xf numFmtId="0" fontId="2" fillId="0" borderId="0" xfId="1" applyFont="1" applyBorder="1" applyAlignment="1">
      <alignment horizontal="center"/>
    </xf>
    <xf numFmtId="2" fontId="3" fillId="0" borderId="0" xfId="4" applyNumberFormat="1" applyFont="1" applyFill="1" applyBorder="1" applyAlignment="1">
      <alignment vertical="center" wrapText="1"/>
    </xf>
    <xf numFmtId="0" fontId="3" fillId="0" borderId="0" xfId="4" applyFont="1" applyFill="1" applyBorder="1" applyAlignment="1">
      <alignment horizontal="center" vertical="center" wrapText="1"/>
    </xf>
    <xf numFmtId="4" fontId="2" fillId="2" borderId="0" xfId="1" applyNumberFormat="1" applyFont="1" applyFill="1" applyBorder="1" applyAlignment="1">
      <alignment horizontal="center" vertical="center" wrapText="1"/>
    </xf>
    <xf numFmtId="4" fontId="7" fillId="0" borderId="0" xfId="1" applyNumberFormat="1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4" fontId="2" fillId="0" borderId="0" xfId="1" applyNumberFormat="1" applyFont="1"/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wrapText="1"/>
    </xf>
    <xf numFmtId="4" fontId="7" fillId="2" borderId="0" xfId="1" applyNumberFormat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wrapText="1"/>
    </xf>
    <xf numFmtId="4" fontId="2" fillId="0" borderId="0" xfId="1" applyNumberFormat="1" applyFont="1" applyBorder="1" applyAlignment="1">
      <alignment wrapText="1"/>
    </xf>
    <xf numFmtId="0" fontId="2" fillId="0" borderId="0" xfId="1" applyFont="1" applyBorder="1"/>
    <xf numFmtId="0" fontId="6" fillId="0" borderId="0" xfId="1" applyFont="1" applyBorder="1" applyAlignment="1">
      <alignment horizontal="center"/>
    </xf>
    <xf numFmtId="0" fontId="6" fillId="0" borderId="0" xfId="1" applyFont="1" applyBorder="1" applyAlignment="1">
      <alignment wrapText="1"/>
    </xf>
    <xf numFmtId="0" fontId="6" fillId="0" borderId="0" xfId="1" applyFont="1" applyBorder="1"/>
    <xf numFmtId="2" fontId="6" fillId="0" borderId="0" xfId="1" applyNumberFormat="1" applyFont="1" applyBorder="1"/>
    <xf numFmtId="0" fontId="9" fillId="0" borderId="0" xfId="4" applyFont="1" applyFill="1" applyBorder="1"/>
    <xf numFmtId="0" fontId="10" fillId="0" borderId="0" xfId="1" applyFont="1" applyBorder="1" applyAlignment="1">
      <alignment wrapText="1"/>
    </xf>
    <xf numFmtId="4" fontId="6" fillId="0" borderId="0" xfId="1" applyNumberFormat="1" applyFont="1" applyBorder="1"/>
    <xf numFmtId="0" fontId="2" fillId="0" borderId="0" xfId="1" applyFont="1" applyAlignment="1">
      <alignment horizontal="center"/>
    </xf>
    <xf numFmtId="0" fontId="3" fillId="0" borderId="0" xfId="2" applyFont="1"/>
    <xf numFmtId="1" fontId="3" fillId="0" borderId="0" xfId="2" applyNumberFormat="1" applyFont="1"/>
    <xf numFmtId="0" fontId="3" fillId="0" borderId="0" xfId="2" applyFont="1" applyFill="1"/>
    <xf numFmtId="0" fontId="15" fillId="0" borderId="0" xfId="2" applyFont="1" applyFill="1"/>
    <xf numFmtId="0" fontId="15" fillId="0" borderId="0" xfId="2" applyFont="1" applyFill="1" applyAlignment="1">
      <alignment horizontal="center"/>
    </xf>
    <xf numFmtId="4" fontId="15" fillId="0" borderId="0" xfId="2" applyNumberFormat="1" applyFont="1" applyFill="1" applyAlignment="1">
      <alignment horizontal="center"/>
    </xf>
    <xf numFmtId="4" fontId="15" fillId="0" borderId="0" xfId="2" applyNumberFormat="1" applyFont="1" applyFill="1"/>
    <xf numFmtId="0" fontId="15" fillId="0" borderId="0" xfId="2" applyFont="1" applyFill="1" applyAlignment="1">
      <alignment horizontal="right"/>
    </xf>
    <xf numFmtId="0" fontId="16" fillId="0" borderId="0" xfId="2" applyFont="1" applyFill="1"/>
    <xf numFmtId="0" fontId="3" fillId="0" borderId="0" xfId="2" applyFont="1" applyFill="1" applyAlignment="1">
      <alignment horizontal="center"/>
    </xf>
    <xf numFmtId="4" fontId="3" fillId="0" borderId="0" xfId="2" applyNumberFormat="1" applyFont="1" applyFill="1" applyAlignment="1">
      <alignment horizontal="center"/>
    </xf>
    <xf numFmtId="4" fontId="3" fillId="0" borderId="0" xfId="2" applyNumberFormat="1" applyFont="1" applyFill="1"/>
    <xf numFmtId="0" fontId="16" fillId="0" borderId="0" xfId="2" applyFont="1" applyFill="1" applyAlignment="1">
      <alignment horizontal="center"/>
    </xf>
    <xf numFmtId="4" fontId="16" fillId="0" borderId="0" xfId="2" applyNumberFormat="1" applyFont="1" applyFill="1" applyAlignment="1">
      <alignment horizontal="center"/>
    </xf>
    <xf numFmtId="164" fontId="3" fillId="0" borderId="0" xfId="2" applyNumberFormat="1" applyFont="1" applyFill="1" applyAlignment="1">
      <alignment horizontal="center"/>
    </xf>
    <xf numFmtId="164" fontId="3" fillId="0" borderId="0" xfId="2" applyNumberFormat="1" applyFont="1" applyFill="1"/>
    <xf numFmtId="0" fontId="3" fillId="2" borderId="4" xfId="4" applyFont="1" applyFill="1" applyBorder="1" applyAlignment="1">
      <alignment horizontal="center" vertical="center"/>
    </xf>
    <xf numFmtId="0" fontId="16" fillId="2" borderId="2" xfId="4" applyFont="1" applyFill="1" applyBorder="1" applyAlignment="1">
      <alignment horizontal="left" vertical="center" wrapText="1"/>
    </xf>
    <xf numFmtId="0" fontId="3" fillId="2" borderId="4" xfId="4" applyFont="1" applyFill="1" applyBorder="1" applyAlignment="1">
      <alignment horizontal="center"/>
    </xf>
    <xf numFmtId="165" fontId="3" fillId="0" borderId="0" xfId="2" applyNumberFormat="1" applyFont="1"/>
    <xf numFmtId="4" fontId="3" fillId="2" borderId="2" xfId="2" applyNumberFormat="1" applyFont="1" applyFill="1" applyBorder="1" applyAlignment="1">
      <alignment horizontal="left" vertical="center" wrapText="1"/>
    </xf>
    <xf numFmtId="164" fontId="3" fillId="2" borderId="2" xfId="2" applyNumberFormat="1" applyFont="1" applyFill="1" applyBorder="1" applyAlignment="1">
      <alignment horizontal="center" vertical="center" wrapText="1"/>
    </xf>
    <xf numFmtId="4" fontId="16" fillId="2" borderId="2" xfId="2" applyNumberFormat="1" applyFont="1" applyFill="1" applyBorder="1" applyAlignment="1">
      <alignment horizontal="center" vertical="center" wrapText="1"/>
    </xf>
    <xf numFmtId="4" fontId="3" fillId="2" borderId="2" xfId="2" applyNumberFormat="1" applyFont="1" applyFill="1" applyBorder="1" applyAlignment="1">
      <alignment horizontal="center" vertical="center" wrapText="1"/>
    </xf>
    <xf numFmtId="4" fontId="3" fillId="2" borderId="5" xfId="2" applyNumberFormat="1" applyFont="1" applyFill="1" applyBorder="1" applyAlignment="1">
      <alignment horizontal="center" vertical="center" wrapText="1"/>
    </xf>
    <xf numFmtId="1" fontId="3" fillId="2" borderId="0" xfId="2" applyNumberFormat="1" applyFont="1" applyFill="1"/>
    <xf numFmtId="0" fontId="3" fillId="2" borderId="0" xfId="2" applyFont="1" applyFill="1"/>
    <xf numFmtId="164" fontId="16" fillId="2" borderId="2" xfId="2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left" vertical="center" wrapText="1"/>
    </xf>
    <xf numFmtId="0" fontId="16" fillId="2" borderId="2" xfId="2" applyFont="1" applyFill="1" applyBorder="1" applyAlignment="1">
      <alignment horizontal="center" vertical="center" wrapText="1"/>
    </xf>
    <xf numFmtId="4" fontId="16" fillId="2" borderId="5" xfId="2" applyNumberFormat="1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left" vertical="center" wrapText="1"/>
    </xf>
    <xf numFmtId="1" fontId="16" fillId="2" borderId="0" xfId="2" applyNumberFormat="1" applyFont="1" applyFill="1"/>
    <xf numFmtId="0" fontId="16" fillId="2" borderId="0" xfId="2" applyFont="1" applyFill="1"/>
    <xf numFmtId="0" fontId="3" fillId="2" borderId="12" xfId="2" applyFont="1" applyFill="1" applyBorder="1" applyAlignment="1">
      <alignment horizontal="center" vertical="center" wrapText="1"/>
    </xf>
    <xf numFmtId="4" fontId="3" fillId="2" borderId="12" xfId="2" applyNumberFormat="1" applyFont="1" applyFill="1" applyBorder="1" applyAlignment="1">
      <alignment horizontal="center" vertical="center" wrapText="1"/>
    </xf>
    <xf numFmtId="4" fontId="3" fillId="2" borderId="9" xfId="2" applyNumberFormat="1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4" fontId="16" fillId="2" borderId="0" xfId="2" applyNumberFormat="1" applyFont="1" applyFill="1" applyBorder="1" applyAlignment="1">
      <alignment horizontal="center" vertical="center" wrapText="1"/>
    </xf>
    <xf numFmtId="0" fontId="16" fillId="2" borderId="0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left" vertical="center" wrapText="1"/>
    </xf>
    <xf numFmtId="4" fontId="3" fillId="2" borderId="0" xfId="2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4" fontId="3" fillId="0" borderId="0" xfId="2" applyNumberFormat="1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4" fontId="16" fillId="0" borderId="0" xfId="2" applyNumberFormat="1" applyFont="1" applyFill="1" applyBorder="1" applyAlignment="1">
      <alignment horizontal="center" vertical="center" wrapText="1"/>
    </xf>
    <xf numFmtId="0" fontId="3" fillId="0" borderId="0" xfId="2" applyFont="1" applyFill="1" applyBorder="1"/>
    <xf numFmtId="0" fontId="3" fillId="0" borderId="0" xfId="2" applyFont="1" applyFill="1" applyBorder="1" applyAlignment="1">
      <alignment horizontal="left" vertical="center"/>
    </xf>
    <xf numFmtId="1" fontId="16" fillId="0" borderId="0" xfId="2" applyNumberFormat="1" applyFont="1" applyFill="1" applyAlignment="1">
      <alignment horizontal="left" vertical="top"/>
    </xf>
    <xf numFmtId="49" fontId="3" fillId="0" borderId="0" xfId="2" applyNumberFormat="1" applyFont="1" applyFill="1" applyAlignment="1">
      <alignment horizontal="center" vertical="top" wrapText="1"/>
    </xf>
    <xf numFmtId="4" fontId="3" fillId="0" borderId="0" xfId="2" applyNumberFormat="1" applyFont="1" applyFill="1" applyAlignment="1">
      <alignment horizontal="center" vertical="top"/>
    </xf>
    <xf numFmtId="2" fontId="3" fillId="0" borderId="0" xfId="2" applyNumberFormat="1" applyFont="1" applyFill="1" applyAlignment="1">
      <alignment vertical="top"/>
    </xf>
    <xf numFmtId="49" fontId="3" fillId="0" borderId="0" xfId="2" applyNumberFormat="1" applyFont="1" applyFill="1" applyBorder="1" applyAlignment="1">
      <alignment horizontal="left" vertical="top"/>
    </xf>
    <xf numFmtId="4" fontId="3" fillId="0" borderId="0" xfId="2" applyNumberFormat="1" applyFont="1" applyFill="1" applyAlignment="1">
      <alignment horizontal="center" vertical="top" wrapText="1"/>
    </xf>
    <xf numFmtId="2" fontId="3" fillId="0" borderId="0" xfId="2" applyNumberFormat="1" applyFont="1" applyFill="1" applyAlignment="1">
      <alignment horizontal="center" vertical="top"/>
    </xf>
    <xf numFmtId="1" fontId="3" fillId="6" borderId="0" xfId="2" applyNumberFormat="1" applyFont="1" applyFill="1"/>
    <xf numFmtId="0" fontId="3" fillId="6" borderId="0" xfId="2" applyFont="1" applyFill="1"/>
    <xf numFmtId="3" fontId="3" fillId="2" borderId="2" xfId="2" applyNumberFormat="1" applyFont="1" applyFill="1" applyBorder="1" applyAlignment="1">
      <alignment horizontal="center" vertical="center" wrapText="1"/>
    </xf>
    <xf numFmtId="166" fontId="15" fillId="0" borderId="0" xfId="2" applyNumberFormat="1" applyFont="1" applyFill="1"/>
    <xf numFmtId="166" fontId="3" fillId="0" borderId="0" xfId="2" applyNumberFormat="1" applyFont="1" applyFill="1"/>
    <xf numFmtId="166" fontId="16" fillId="0" borderId="0" xfId="2" applyNumberFormat="1" applyFont="1" applyFill="1" applyAlignment="1">
      <alignment horizontal="center"/>
    </xf>
    <xf numFmtId="166" fontId="16" fillId="2" borderId="2" xfId="21" applyNumberFormat="1" applyFont="1" applyFill="1" applyBorder="1" applyAlignment="1">
      <alignment horizontal="center" vertical="center" wrapText="1"/>
    </xf>
    <xf numFmtId="166" fontId="3" fillId="2" borderId="2" xfId="2" applyNumberFormat="1" applyFont="1" applyFill="1" applyBorder="1" applyAlignment="1">
      <alignment horizontal="center" vertical="center" wrapText="1"/>
    </xf>
    <xf numFmtId="166" fontId="3" fillId="2" borderId="12" xfId="2" applyNumberFormat="1" applyFont="1" applyFill="1" applyBorder="1" applyAlignment="1">
      <alignment horizontal="center" vertical="center" wrapText="1"/>
    </xf>
    <xf numFmtId="166" fontId="16" fillId="2" borderId="0" xfId="2" applyNumberFormat="1" applyFont="1" applyFill="1" applyBorder="1" applyAlignment="1">
      <alignment horizontal="center" vertical="center" wrapText="1"/>
    </xf>
    <xf numFmtId="166" fontId="3" fillId="2" borderId="0" xfId="2" applyNumberFormat="1" applyFont="1" applyFill="1" applyBorder="1" applyAlignment="1">
      <alignment horizontal="center" vertical="center" wrapText="1"/>
    </xf>
    <xf numFmtId="166" fontId="3" fillId="0" borderId="0" xfId="2" applyNumberFormat="1" applyFont="1" applyFill="1" applyBorder="1" applyAlignment="1">
      <alignment horizontal="center" vertical="center" wrapText="1"/>
    </xf>
    <xf numFmtId="166" fontId="16" fillId="0" borderId="0" xfId="2" applyNumberFormat="1" applyFont="1" applyFill="1" applyBorder="1" applyAlignment="1">
      <alignment horizontal="center" vertical="center" wrapText="1"/>
    </xf>
    <xf numFmtId="166" fontId="3" fillId="0" borderId="0" xfId="2" applyNumberFormat="1" applyFont="1" applyFill="1" applyAlignment="1">
      <alignment horizontal="center" vertical="top"/>
    </xf>
    <xf numFmtId="0" fontId="1" fillId="0" borderId="0" xfId="1" applyAlignment="1">
      <alignment wrapText="1"/>
    </xf>
    <xf numFmtId="0" fontId="19" fillId="0" borderId="0" xfId="1" applyFont="1" applyAlignment="1">
      <alignment vertical="top" wrapText="1"/>
    </xf>
    <xf numFmtId="0" fontId="19" fillId="0" borderId="0" xfId="1" applyFont="1" applyAlignment="1">
      <alignment vertical="top"/>
    </xf>
    <xf numFmtId="0" fontId="20" fillId="0" borderId="0" xfId="1" applyFont="1"/>
    <xf numFmtId="0" fontId="21" fillId="0" borderId="0" xfId="2" applyFont="1"/>
    <xf numFmtId="0" fontId="21" fillId="0" borderId="0" xfId="2" applyFont="1" applyAlignment="1">
      <alignment horizontal="right"/>
    </xf>
    <xf numFmtId="0" fontId="20" fillId="0" borderId="0" xfId="1" applyFont="1" applyAlignment="1">
      <alignment horizontal="right"/>
    </xf>
    <xf numFmtId="4" fontId="3" fillId="2" borderId="2" xfId="4" applyNumberFormat="1" applyFont="1" applyFill="1" applyBorder="1" applyAlignment="1">
      <alignment horizontal="center" vertical="center" wrapText="1"/>
    </xf>
    <xf numFmtId="0" fontId="24" fillId="3" borderId="0" xfId="1" applyFont="1" applyFill="1"/>
    <xf numFmtId="0" fontId="23" fillId="4" borderId="2" xfId="1" applyFont="1" applyFill="1" applyBorder="1" applyAlignment="1">
      <alignment horizontal="center" vertical="center" wrapText="1"/>
    </xf>
    <xf numFmtId="4" fontId="23" fillId="4" borderId="2" xfId="1" applyNumberFormat="1" applyFont="1" applyFill="1" applyBorder="1" applyAlignment="1">
      <alignment horizontal="center" vertical="center" wrapText="1"/>
    </xf>
    <xf numFmtId="0" fontId="24" fillId="4" borderId="0" xfId="1" applyFont="1" applyFill="1"/>
    <xf numFmtId="0" fontId="23" fillId="5" borderId="2" xfId="1" applyFont="1" applyFill="1" applyBorder="1" applyAlignment="1">
      <alignment horizontal="center" vertical="center" wrapText="1"/>
    </xf>
    <xf numFmtId="4" fontId="23" fillId="5" borderId="2" xfId="1" applyNumberFormat="1" applyFont="1" applyFill="1" applyBorder="1" applyAlignment="1">
      <alignment horizontal="center" vertical="center" wrapText="1"/>
    </xf>
    <xf numFmtId="4" fontId="24" fillId="5" borderId="0" xfId="1" applyNumberFormat="1" applyFont="1" applyFill="1"/>
    <xf numFmtId="0" fontId="24" fillId="5" borderId="0" xfId="1" applyFont="1" applyFill="1"/>
    <xf numFmtId="0" fontId="23" fillId="2" borderId="2" xfId="1" applyFont="1" applyFill="1" applyBorder="1" applyAlignment="1">
      <alignment horizontal="center" vertical="center" wrapText="1"/>
    </xf>
    <xf numFmtId="0" fontId="24" fillId="0" borderId="0" xfId="1" applyFont="1"/>
    <xf numFmtId="0" fontId="23" fillId="2" borderId="3" xfId="1" applyFont="1" applyFill="1" applyBorder="1" applyAlignment="1">
      <alignment horizontal="center" vertical="center" wrapText="1"/>
    </xf>
    <xf numFmtId="0" fontId="23" fillId="2" borderId="5" xfId="1" applyFont="1" applyFill="1" applyBorder="1" applyAlignment="1">
      <alignment horizontal="center" vertical="center" wrapText="1"/>
    </xf>
    <xf numFmtId="0" fontId="22" fillId="4" borderId="4" xfId="1" applyFont="1" applyFill="1" applyBorder="1" applyAlignment="1">
      <alignment horizontal="center" vertical="center" wrapText="1"/>
    </xf>
    <xf numFmtId="4" fontId="23" fillId="4" borderId="5" xfId="1" applyNumberFormat="1" applyFont="1" applyFill="1" applyBorder="1" applyAlignment="1">
      <alignment horizontal="center" vertical="center" wrapText="1"/>
    </xf>
    <xf numFmtId="0" fontId="22" fillId="5" borderId="4" xfId="1" applyFont="1" applyFill="1" applyBorder="1" applyAlignment="1">
      <alignment horizontal="center" vertical="center" wrapText="1"/>
    </xf>
    <xf numFmtId="4" fontId="23" fillId="5" borderId="5" xfId="1" applyNumberFormat="1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vertical="center" wrapText="1"/>
    </xf>
    <xf numFmtId="4" fontId="3" fillId="2" borderId="12" xfId="4" applyNumberFormat="1" applyFont="1" applyFill="1" applyBorder="1" applyAlignment="1">
      <alignment horizontal="center" vertical="center" wrapText="1"/>
    </xf>
    <xf numFmtId="0" fontId="22" fillId="3" borderId="7" xfId="1" applyFont="1" applyFill="1" applyBorder="1" applyAlignment="1">
      <alignment horizontal="center" vertical="center"/>
    </xf>
    <xf numFmtId="0" fontId="23" fillId="3" borderId="10" xfId="1" applyFont="1" applyFill="1" applyBorder="1" applyAlignment="1">
      <alignment horizontal="center" vertical="center" wrapText="1"/>
    </xf>
    <xf numFmtId="4" fontId="23" fillId="3" borderId="10" xfId="1" applyNumberFormat="1" applyFont="1" applyFill="1" applyBorder="1" applyAlignment="1">
      <alignment horizontal="center" vertical="center" wrapText="1"/>
    </xf>
    <xf numFmtId="4" fontId="23" fillId="3" borderId="11" xfId="1" applyNumberFormat="1" applyFont="1" applyFill="1" applyBorder="1" applyAlignment="1">
      <alignment horizontal="center" vertical="center" wrapText="1"/>
    </xf>
    <xf numFmtId="0" fontId="23" fillId="2" borderId="12" xfId="1" applyFont="1" applyFill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16" fontId="16" fillId="2" borderId="2" xfId="2" applyNumberFormat="1" applyFont="1" applyFill="1" applyBorder="1" applyAlignment="1">
      <alignment horizontal="center" vertical="center" wrapText="1"/>
    </xf>
    <xf numFmtId="4" fontId="3" fillId="2" borderId="4" xfId="2" applyNumberFormat="1" applyFont="1" applyFill="1" applyBorder="1"/>
    <xf numFmtId="0" fontId="3" fillId="2" borderId="4" xfId="2" applyFont="1" applyFill="1" applyBorder="1"/>
    <xf numFmtId="0" fontId="16" fillId="2" borderId="4" xfId="2" applyFont="1" applyFill="1" applyBorder="1"/>
    <xf numFmtId="0" fontId="3" fillId="2" borderId="6" xfId="2" applyFont="1" applyFill="1" applyBorder="1"/>
    <xf numFmtId="0" fontId="3" fillId="2" borderId="1" xfId="2" applyFont="1" applyFill="1" applyBorder="1"/>
    <xf numFmtId="0" fontId="16" fillId="2" borderId="12" xfId="2" applyFont="1" applyFill="1" applyBorder="1" applyAlignment="1">
      <alignment horizontal="center" vertical="center" wrapText="1"/>
    </xf>
    <xf numFmtId="4" fontId="16" fillId="2" borderId="12" xfId="2" applyNumberFormat="1" applyFont="1" applyFill="1" applyBorder="1" applyAlignment="1">
      <alignment horizontal="center" vertical="center" wrapText="1"/>
    </xf>
    <xf numFmtId="0" fontId="3" fillId="2" borderId="7" xfId="2" applyFont="1" applyFill="1" applyBorder="1"/>
    <xf numFmtId="0" fontId="16" fillId="2" borderId="10" xfId="2" applyFont="1" applyFill="1" applyBorder="1" applyAlignment="1">
      <alignment horizontal="center" vertical="center" wrapText="1"/>
    </xf>
    <xf numFmtId="4" fontId="16" fillId="2" borderId="10" xfId="2" applyNumberFormat="1" applyFont="1" applyFill="1" applyBorder="1" applyAlignment="1">
      <alignment horizontal="center" vertical="center" wrapText="1"/>
    </xf>
    <xf numFmtId="166" fontId="16" fillId="2" borderId="10" xfId="21" applyNumberFormat="1" applyFont="1" applyFill="1" applyBorder="1" applyAlignment="1">
      <alignment horizontal="center" vertical="center" wrapText="1"/>
    </xf>
    <xf numFmtId="4" fontId="3" fillId="2" borderId="11" xfId="2" applyNumberFormat="1" applyFont="1" applyFill="1" applyBorder="1" applyAlignment="1">
      <alignment horizontal="center" vertical="center" wrapText="1"/>
    </xf>
    <xf numFmtId="0" fontId="24" fillId="2" borderId="4" xfId="1" applyFont="1" applyFill="1" applyBorder="1" applyAlignment="1">
      <alignment horizontal="center"/>
    </xf>
    <xf numFmtId="4" fontId="22" fillId="2" borderId="2" xfId="1" applyNumberFormat="1" applyFont="1" applyFill="1" applyBorder="1" applyAlignment="1">
      <alignment horizontal="center" vertical="center" wrapText="1"/>
    </xf>
    <xf numFmtId="4" fontId="22" fillId="2" borderId="5" xfId="1" applyNumberFormat="1" applyFont="1" applyFill="1" applyBorder="1" applyAlignment="1">
      <alignment horizontal="center" vertical="center" wrapText="1"/>
    </xf>
    <xf numFmtId="4" fontId="24" fillId="2" borderId="0" xfId="1" applyNumberFormat="1" applyFont="1" applyFill="1"/>
    <xf numFmtId="0" fontId="24" fillId="2" borderId="0" xfId="1" applyFont="1" applyFill="1"/>
    <xf numFmtId="4" fontId="22" fillId="5" borderId="2" xfId="1" applyNumberFormat="1" applyFont="1" applyFill="1" applyBorder="1" applyAlignment="1">
      <alignment horizontal="center" vertical="center"/>
    </xf>
    <xf numFmtId="4" fontId="22" fillId="5" borderId="5" xfId="1" applyNumberFormat="1" applyFont="1" applyFill="1" applyBorder="1" applyAlignment="1">
      <alignment horizontal="center" vertical="center"/>
    </xf>
    <xf numFmtId="0" fontId="22" fillId="5" borderId="0" xfId="1" applyFont="1" applyFill="1"/>
    <xf numFmtId="0" fontId="22" fillId="5" borderId="4" xfId="1" applyFont="1" applyFill="1" applyBorder="1" applyAlignment="1">
      <alignment horizontal="center" wrapText="1"/>
    </xf>
    <xf numFmtId="0" fontId="22" fillId="5" borderId="2" xfId="1" applyFont="1" applyFill="1" applyBorder="1" applyAlignment="1">
      <alignment horizontal="center" vertical="center" wrapText="1"/>
    </xf>
    <xf numFmtId="4" fontId="22" fillId="5" borderId="2" xfId="1" applyNumberFormat="1" applyFont="1" applyFill="1" applyBorder="1" applyAlignment="1">
      <alignment horizontal="center" vertical="center" wrapText="1"/>
    </xf>
    <xf numFmtId="4" fontId="22" fillId="5" borderId="5" xfId="1" applyNumberFormat="1" applyFont="1" applyFill="1" applyBorder="1" applyAlignment="1">
      <alignment horizontal="center" vertical="center" wrapText="1"/>
    </xf>
    <xf numFmtId="4" fontId="24" fillId="5" borderId="2" xfId="1" applyNumberFormat="1" applyFont="1" applyFill="1" applyBorder="1" applyAlignment="1">
      <alignment horizontal="center" vertical="center"/>
    </xf>
    <xf numFmtId="0" fontId="22" fillId="4" borderId="2" xfId="1" applyFont="1" applyFill="1" applyBorder="1" applyAlignment="1">
      <alignment horizontal="center" vertical="center" wrapText="1"/>
    </xf>
    <xf numFmtId="4" fontId="22" fillId="4" borderId="2" xfId="1" applyNumberFormat="1" applyFont="1" applyFill="1" applyBorder="1" applyAlignment="1">
      <alignment horizontal="center" vertical="center" wrapText="1"/>
    </xf>
    <xf numFmtId="4" fontId="22" fillId="4" borderId="5" xfId="1" applyNumberFormat="1" applyFont="1" applyFill="1" applyBorder="1" applyAlignment="1">
      <alignment horizontal="center" vertical="center" wrapText="1"/>
    </xf>
    <xf numFmtId="4" fontId="24" fillId="4" borderId="0" xfId="1" applyNumberFormat="1" applyFont="1" applyFill="1"/>
    <xf numFmtId="0" fontId="22" fillId="4" borderId="0" xfId="1" applyFont="1" applyFill="1"/>
    <xf numFmtId="4" fontId="22" fillId="4" borderId="2" xfId="1" applyNumberFormat="1" applyFont="1" applyFill="1" applyBorder="1" applyAlignment="1">
      <alignment horizontal="center" vertical="center"/>
    </xf>
    <xf numFmtId="4" fontId="22" fillId="4" borderId="5" xfId="1" applyNumberFormat="1" applyFont="1" applyFill="1" applyBorder="1" applyAlignment="1">
      <alignment horizontal="center" vertical="center"/>
    </xf>
    <xf numFmtId="0" fontId="24" fillId="2" borderId="6" xfId="1" applyFont="1" applyFill="1" applyBorder="1" applyAlignment="1">
      <alignment horizontal="center"/>
    </xf>
    <xf numFmtId="4" fontId="22" fillId="2" borderId="12" xfId="1" applyNumberFormat="1" applyFont="1" applyFill="1" applyBorder="1" applyAlignment="1">
      <alignment horizontal="center" vertical="center" wrapText="1"/>
    </xf>
    <xf numFmtId="4" fontId="22" fillId="2" borderId="9" xfId="1" applyNumberFormat="1" applyFont="1" applyFill="1" applyBorder="1" applyAlignment="1">
      <alignment horizontal="center" vertical="center" wrapText="1"/>
    </xf>
    <xf numFmtId="0" fontId="24" fillId="0" borderId="0" xfId="1" applyFont="1" applyBorder="1" applyAlignment="1">
      <alignment horizontal="center"/>
    </xf>
    <xf numFmtId="4" fontId="24" fillId="2" borderId="0" xfId="1" applyNumberFormat="1" applyFont="1" applyFill="1" applyBorder="1" applyAlignment="1">
      <alignment horizontal="center" vertical="center" wrapText="1"/>
    </xf>
    <xf numFmtId="4" fontId="24" fillId="0" borderId="0" xfId="1" applyNumberFormat="1" applyFont="1" applyBorder="1" applyAlignment="1">
      <alignment horizontal="center" vertical="center" wrapText="1"/>
    </xf>
    <xf numFmtId="4" fontId="22" fillId="0" borderId="0" xfId="1" applyNumberFormat="1" applyFont="1" applyBorder="1" applyAlignment="1">
      <alignment horizontal="center" vertical="center" wrapText="1"/>
    </xf>
    <xf numFmtId="4" fontId="24" fillId="0" borderId="0" xfId="1" applyNumberFormat="1" applyFont="1"/>
    <xf numFmtId="0" fontId="17" fillId="0" borderId="0" xfId="2" applyFont="1" applyFill="1" applyAlignment="1">
      <alignment horizontal="center"/>
    </xf>
    <xf numFmtId="0" fontId="19" fillId="0" borderId="0" xfId="1" applyFont="1" applyAlignment="1">
      <alignment horizontal="right" vertical="center" wrapText="1"/>
    </xf>
    <xf numFmtId="0" fontId="21" fillId="0" borderId="0" xfId="2" applyFont="1" applyAlignment="1">
      <alignment horizontal="right"/>
    </xf>
    <xf numFmtId="2" fontId="21" fillId="0" borderId="0" xfId="2" applyNumberFormat="1" applyFont="1" applyAlignment="1">
      <alignment horizontal="right" wrapText="1"/>
    </xf>
    <xf numFmtId="0" fontId="16" fillId="2" borderId="8" xfId="2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 wrapText="1"/>
    </xf>
    <xf numFmtId="0" fontId="16" fillId="2" borderId="9" xfId="2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12" xfId="2" applyFont="1" applyFill="1" applyBorder="1" applyAlignment="1">
      <alignment horizontal="center" vertical="center" wrapText="1"/>
    </xf>
    <xf numFmtId="166" fontId="16" fillId="2" borderId="2" xfId="2" applyNumberFormat="1" applyFont="1" applyFill="1" applyBorder="1" applyAlignment="1">
      <alignment horizontal="center" vertical="center" wrapText="1"/>
    </xf>
    <xf numFmtId="166" fontId="16" fillId="2" borderId="12" xfId="2" applyNumberFormat="1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left" wrapText="1"/>
    </xf>
    <xf numFmtId="0" fontId="18" fillId="2" borderId="2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23" fillId="2" borderId="2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23" fillId="0" borderId="1" xfId="1" applyFont="1" applyBorder="1" applyAlignment="1">
      <alignment horizontal="center" vertical="center" wrapText="1"/>
    </xf>
    <xf numFmtId="0" fontId="23" fillId="0" borderId="4" xfId="1" applyFont="1" applyBorder="1" applyAlignment="1">
      <alignment horizontal="center" vertical="center" wrapText="1"/>
    </xf>
    <xf numFmtId="0" fontId="23" fillId="0" borderId="6" xfId="1" applyFont="1" applyBorder="1" applyAlignment="1">
      <alignment horizontal="center" vertical="center" wrapText="1"/>
    </xf>
    <xf numFmtId="0" fontId="23" fillId="2" borderId="3" xfId="1" applyFont="1" applyFill="1" applyBorder="1" applyAlignment="1">
      <alignment horizontal="center" vertical="center" wrapText="1"/>
    </xf>
    <xf numFmtId="0" fontId="23" fillId="2" borderId="12" xfId="1" applyFont="1" applyFill="1" applyBorder="1" applyAlignment="1">
      <alignment horizontal="center" vertical="center" wrapText="1"/>
    </xf>
    <xf numFmtId="0" fontId="23" fillId="2" borderId="8" xfId="1" applyFont="1" applyFill="1" applyBorder="1" applyAlignment="1">
      <alignment horizontal="center" vertical="center" wrapText="1"/>
    </xf>
    <xf numFmtId="0" fontId="22" fillId="2" borderId="12" xfId="1" applyFont="1" applyFill="1" applyBorder="1" applyAlignment="1">
      <alignment horizontal="center" vertical="center"/>
    </xf>
    <xf numFmtId="0" fontId="22" fillId="2" borderId="9" xfId="1" applyFont="1" applyFill="1" applyBorder="1" applyAlignment="1">
      <alignment horizontal="center" vertical="center"/>
    </xf>
    <xf numFmtId="0" fontId="23" fillId="2" borderId="5" xfId="1" applyFont="1" applyFill="1" applyBorder="1" applyAlignment="1">
      <alignment horizontal="center" vertical="center" wrapText="1"/>
    </xf>
    <xf numFmtId="0" fontId="26" fillId="0" borderId="0" xfId="26" applyFont="1"/>
    <xf numFmtId="0" fontId="3" fillId="0" borderId="0" xfId="26" applyFont="1"/>
    <xf numFmtId="0" fontId="3" fillId="0" borderId="0" xfId="26" applyFont="1" applyAlignment="1">
      <alignment horizontal="left"/>
    </xf>
    <xf numFmtId="0" fontId="3" fillId="0" borderId="0" xfId="26" applyFont="1" applyFill="1"/>
    <xf numFmtId="0" fontId="3" fillId="0" borderId="0" xfId="26" applyFont="1" applyAlignment="1">
      <alignment horizontal="right"/>
    </xf>
    <xf numFmtId="0" fontId="16" fillId="0" borderId="0" xfId="26" applyFont="1" applyAlignment="1">
      <alignment horizontal="center" vertical="top" wrapText="1"/>
    </xf>
    <xf numFmtId="0" fontId="25" fillId="0" borderId="0" xfId="26"/>
    <xf numFmtId="0" fontId="3" fillId="0" borderId="0" xfId="26" applyFont="1" applyFill="1" applyAlignment="1">
      <alignment horizontal="left"/>
    </xf>
    <xf numFmtId="0" fontId="16" fillId="0" borderId="0" xfId="26" applyFont="1" applyAlignment="1">
      <alignment horizontal="center" wrapText="1"/>
    </xf>
    <xf numFmtId="2" fontId="27" fillId="0" borderId="0" xfId="26" applyNumberFormat="1" applyFont="1" applyAlignment="1">
      <alignment horizontal="right" vertical="top" wrapText="1"/>
    </xf>
    <xf numFmtId="0" fontId="16" fillId="0" borderId="0" xfId="26" applyFont="1"/>
    <xf numFmtId="0" fontId="16" fillId="0" borderId="13" xfId="26" applyFont="1" applyBorder="1" applyAlignment="1">
      <alignment horizontal="center" vertical="center" wrapText="1"/>
    </xf>
    <xf numFmtId="0" fontId="16" fillId="0" borderId="14" xfId="26" applyFont="1" applyBorder="1" applyAlignment="1">
      <alignment horizontal="center" vertical="center" wrapText="1"/>
    </xf>
    <xf numFmtId="0" fontId="16" fillId="0" borderId="15" xfId="26" applyFont="1" applyBorder="1" applyAlignment="1">
      <alignment horizontal="center" vertical="center" wrapText="1"/>
    </xf>
    <xf numFmtId="0" fontId="16" fillId="0" borderId="16" xfId="26" applyFont="1" applyBorder="1" applyAlignment="1">
      <alignment horizontal="center" vertical="center" wrapText="1"/>
    </xf>
    <xf numFmtId="0" fontId="3" fillId="7" borderId="17" xfId="26" applyFont="1" applyFill="1" applyBorder="1" applyAlignment="1">
      <alignment horizontal="center" vertical="center" wrapText="1"/>
    </xf>
    <xf numFmtId="0" fontId="3" fillId="7" borderId="18" xfId="26" applyFont="1" applyFill="1" applyBorder="1" applyAlignment="1">
      <alignment horizontal="left" vertical="center" wrapText="1"/>
    </xf>
    <xf numFmtId="4" fontId="28" fillId="7" borderId="3" xfId="26" applyNumberFormat="1" applyFont="1" applyFill="1" applyBorder="1" applyAlignment="1">
      <alignment horizontal="right" vertical="center" wrapText="1"/>
    </xf>
    <xf numFmtId="4" fontId="28" fillId="7" borderId="8" xfId="26" applyNumberFormat="1" applyFont="1" applyFill="1" applyBorder="1" applyAlignment="1">
      <alignment horizontal="right" vertical="center" wrapText="1"/>
    </xf>
    <xf numFmtId="0" fontId="3" fillId="0" borderId="19" xfId="26" applyFont="1" applyFill="1" applyBorder="1" applyAlignment="1">
      <alignment horizontal="center" vertical="center"/>
    </xf>
    <xf numFmtId="0" fontId="3" fillId="0" borderId="20" xfId="26" applyFont="1" applyFill="1" applyBorder="1" applyAlignment="1">
      <alignment horizontal="left" vertical="center" wrapText="1"/>
    </xf>
    <xf numFmtId="4" fontId="28" fillId="0" borderId="2" xfId="26" applyNumberFormat="1" applyFont="1" applyFill="1" applyBorder="1" applyAlignment="1">
      <alignment horizontal="right"/>
    </xf>
    <xf numFmtId="4" fontId="28" fillId="0" borderId="5" xfId="26" applyNumberFormat="1" applyFont="1" applyFill="1" applyBorder="1" applyAlignment="1">
      <alignment horizontal="right"/>
    </xf>
    <xf numFmtId="4" fontId="28" fillId="2" borderId="2" xfId="26" applyNumberFormat="1" applyFont="1" applyFill="1" applyBorder="1" applyAlignment="1">
      <alignment horizontal="right"/>
    </xf>
    <xf numFmtId="0" fontId="3" fillId="0" borderId="21" xfId="26" applyFont="1" applyFill="1" applyBorder="1" applyAlignment="1">
      <alignment horizontal="center" vertical="center"/>
    </xf>
    <xf numFmtId="0" fontId="3" fillId="7" borderId="19" xfId="26" applyFont="1" applyFill="1" applyBorder="1" applyAlignment="1">
      <alignment horizontal="center" vertical="center"/>
    </xf>
    <xf numFmtId="0" fontId="3" fillId="7" borderId="20" xfId="26" applyFont="1" applyFill="1" applyBorder="1" applyAlignment="1">
      <alignment horizontal="left" vertical="center" wrapText="1"/>
    </xf>
    <xf numFmtId="4" fontId="28" fillId="7" borderId="2" xfId="26" applyNumberFormat="1" applyFont="1" applyFill="1" applyBorder="1" applyAlignment="1">
      <alignment horizontal="right"/>
    </xf>
    <xf numFmtId="4" fontId="28" fillId="7" borderId="5" xfId="26" applyNumberFormat="1" applyFont="1" applyFill="1" applyBorder="1" applyAlignment="1">
      <alignment horizontal="right"/>
    </xf>
    <xf numFmtId="0" fontId="3" fillId="0" borderId="19" xfId="26" applyNumberFormat="1" applyFont="1" applyFill="1" applyBorder="1" applyAlignment="1">
      <alignment horizontal="center" vertical="center"/>
    </xf>
    <xf numFmtId="0" fontId="3" fillId="0" borderId="22" xfId="26" applyFont="1" applyFill="1" applyBorder="1" applyAlignment="1">
      <alignment horizontal="center" vertical="center"/>
    </xf>
    <xf numFmtId="0" fontId="3" fillId="0" borderId="23" xfId="26" applyFont="1" applyFill="1" applyBorder="1" applyAlignment="1">
      <alignment horizontal="left" vertical="center" wrapText="1"/>
    </xf>
    <xf numFmtId="4" fontId="28" fillId="0" borderId="24" xfId="26" applyNumberFormat="1" applyFont="1" applyFill="1" applyBorder="1" applyAlignment="1">
      <alignment horizontal="right"/>
    </xf>
    <xf numFmtId="4" fontId="28" fillId="0" borderId="25" xfId="26" applyNumberFormat="1" applyFont="1" applyFill="1" applyBorder="1" applyAlignment="1">
      <alignment horizontal="right"/>
    </xf>
    <xf numFmtId="0" fontId="16" fillId="0" borderId="26" xfId="26" applyFont="1" applyFill="1" applyBorder="1" applyAlignment="1">
      <alignment horizontal="center" vertical="center" wrapText="1"/>
    </xf>
    <xf numFmtId="0" fontId="16" fillId="0" borderId="27" xfId="26" applyFont="1" applyFill="1" applyBorder="1" applyAlignment="1">
      <alignment horizontal="center" vertical="center" wrapText="1"/>
    </xf>
    <xf numFmtId="4" fontId="28" fillId="0" borderId="15" xfId="26" applyNumberFormat="1" applyFont="1" applyFill="1" applyBorder="1" applyAlignment="1">
      <alignment horizontal="right"/>
    </xf>
    <xf numFmtId="4" fontId="28" fillId="0" borderId="28" xfId="26" applyNumberFormat="1" applyFont="1" applyFill="1" applyBorder="1" applyAlignment="1">
      <alignment horizontal="right"/>
    </xf>
    <xf numFmtId="0" fontId="3" fillId="0" borderId="0" xfId="26" applyFont="1" applyFill="1" applyBorder="1"/>
    <xf numFmtId="0" fontId="3" fillId="0" borderId="0" xfId="26" applyFont="1" applyFill="1" applyBorder="1" applyAlignment="1">
      <alignment horizontal="left" vertical="center" wrapText="1" indent="4"/>
    </xf>
    <xf numFmtId="0" fontId="3" fillId="0" borderId="0" xfId="26" applyFont="1" applyBorder="1" applyAlignment="1">
      <alignment horizontal="left" wrapText="1"/>
    </xf>
    <xf numFmtId="0" fontId="3" fillId="0" borderId="0" xfId="26" applyFont="1" applyFill="1" applyBorder="1" applyAlignment="1">
      <alignment horizontal="left" vertical="center"/>
    </xf>
    <xf numFmtId="0" fontId="3" fillId="0" borderId="0" xfId="26" applyFont="1" applyBorder="1"/>
    <xf numFmtId="0" fontId="16" fillId="0" borderId="0" xfId="26" applyFont="1" applyBorder="1" applyAlignment="1">
      <alignment horizontal="center" vertical="center" wrapText="1"/>
    </xf>
    <xf numFmtId="1" fontId="16" fillId="0" borderId="0" xfId="26" applyNumberFormat="1" applyFont="1" applyAlignment="1">
      <alignment horizontal="left" vertical="top"/>
    </xf>
    <xf numFmtId="2" fontId="3" fillId="0" borderId="0" xfId="26" applyNumberFormat="1" applyFont="1" applyAlignment="1">
      <alignment vertical="top"/>
    </xf>
    <xf numFmtId="49" fontId="3" fillId="0" borderId="0" xfId="26" applyNumberFormat="1" applyFont="1" applyAlignment="1">
      <alignment horizontal="left" vertical="top" wrapText="1"/>
    </xf>
    <xf numFmtId="2" fontId="3" fillId="0" borderId="0" xfId="26" applyNumberFormat="1" applyFont="1" applyAlignment="1">
      <alignment horizontal="center" vertical="top" wrapText="1"/>
    </xf>
  </cellXfs>
  <cellStyles count="43">
    <cellStyle name="_ИПР 2011-2015 СТФ пр1 2" xfId="5"/>
    <cellStyle name="_Перегруппировка 2009 - 2011" xfId="6"/>
    <cellStyle name="_Прил 12 МРСК СК,  Нурэнерго" xfId="27"/>
    <cellStyle name="_СВОД_2011" xfId="7"/>
    <cellStyle name="_СВОД_2012" xfId="8"/>
    <cellStyle name="_СВОД_2013" xfId="9"/>
    <cellStyle name="_СВОД_2014" xfId="10"/>
    <cellStyle name="_СВОД_2015" xfId="11"/>
    <cellStyle name="_СТФ" xfId="12"/>
    <cellStyle name="20% - Акцент1 2" xfId="28"/>
    <cellStyle name="20% - Акцент2 2" xfId="29"/>
    <cellStyle name="20% - Акцент3 2" xfId="30"/>
    <cellStyle name="20% - Акцент4 2" xfId="31"/>
    <cellStyle name="20% - Акцент5 2" xfId="32"/>
    <cellStyle name="20% - Акцент6 2" xfId="33"/>
    <cellStyle name="40% - Акцент1 2" xfId="34"/>
    <cellStyle name="40% - Акцент2 2" xfId="35"/>
    <cellStyle name="40% - Акцент3 2" xfId="36"/>
    <cellStyle name="40% - Акцент4 2" xfId="37"/>
    <cellStyle name="40% - Акцент5 2" xfId="38"/>
    <cellStyle name="40% - Акцент6 2" xfId="39"/>
    <cellStyle name="Normal_прил 1.1" xfId="13"/>
    <cellStyle name="Обычный" xfId="0" builtinId="0"/>
    <cellStyle name="Обычный 10" xfId="26"/>
    <cellStyle name="Обычный 2" xfId="14"/>
    <cellStyle name="Обычный 2 3" xfId="3"/>
    <cellStyle name="Обычный 3" xfId="2"/>
    <cellStyle name="Обычный 3 2" xfId="15"/>
    <cellStyle name="Обычный 3 3" xfId="40"/>
    <cellStyle name="Обычный 4" xfId="4"/>
    <cellStyle name="Обычный 4 2" xfId="16"/>
    <cellStyle name="Обычный 4 3" xfId="41"/>
    <cellStyle name="Обычный 5" xfId="17"/>
    <cellStyle name="Обычный 6" xfId="1"/>
    <cellStyle name="Обычный 7" xfId="18"/>
    <cellStyle name="Обычный 8" xfId="19"/>
    <cellStyle name="Обычный 9" xfId="20"/>
    <cellStyle name="Примечание 2" xfId="42"/>
    <cellStyle name="Процентный 2" xfId="21"/>
    <cellStyle name="Процентный 3" xfId="22"/>
    <cellStyle name="Стиль 1" xfId="23"/>
    <cellStyle name="Стиль 1 2" xfId="24"/>
    <cellStyle name="Финансовый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09"/>
  <sheetViews>
    <sheetView tabSelected="1" view="pageBreakPreview" topLeftCell="A7" zoomScale="70" zoomScaleNormal="80" zoomScaleSheetLayoutView="70" workbookViewId="0">
      <selection activeCell="T849" sqref="T849"/>
    </sheetView>
  </sheetViews>
  <sheetFormatPr defaultRowHeight="15.75" x14ac:dyDescent="0.25"/>
  <cols>
    <col min="1" max="1" width="9.28515625" style="31" customWidth="1"/>
    <col min="2" max="2" width="6.5703125" style="33" customWidth="1"/>
    <col min="3" max="3" width="41.85546875" style="33" customWidth="1"/>
    <col min="4" max="4" width="16.85546875" style="40" customWidth="1"/>
    <col min="5" max="5" width="13.140625" style="33" customWidth="1"/>
    <col min="6" max="6" width="13.140625" style="40" customWidth="1"/>
    <col min="7" max="7" width="13.140625" style="33" customWidth="1"/>
    <col min="8" max="8" width="13.140625" style="41" customWidth="1"/>
    <col min="9" max="9" width="13.140625" style="33" customWidth="1"/>
    <col min="10" max="10" width="13.140625" style="41" customWidth="1"/>
    <col min="11" max="11" width="13.140625" style="42" customWidth="1"/>
    <col min="12" max="12" width="13.140625" style="41" customWidth="1"/>
    <col min="13" max="13" width="13.140625" style="42" customWidth="1"/>
    <col min="14" max="14" width="13.140625" style="41" customWidth="1"/>
    <col min="15" max="15" width="16.140625" style="33" customWidth="1"/>
    <col min="16" max="16" width="15" style="33" customWidth="1"/>
    <col min="17" max="17" width="16.140625" style="90" customWidth="1"/>
    <col min="18" max="19" width="24.28515625" style="33" customWidth="1"/>
    <col min="20" max="20" width="15.7109375" style="33" customWidth="1"/>
    <col min="21" max="21" width="16.42578125" style="33" customWidth="1"/>
    <col min="22" max="22" width="14" style="33" customWidth="1"/>
    <col min="23" max="23" width="14.42578125" style="33" customWidth="1"/>
    <col min="24" max="24" width="18.140625" style="33" customWidth="1"/>
    <col min="25" max="26" width="6.7109375" style="32" customWidth="1"/>
    <col min="27" max="27" width="31.42578125" style="32" customWidth="1"/>
    <col min="28" max="28" width="7.28515625" style="32" customWidth="1"/>
    <col min="29" max="29" width="6.28515625" style="32" customWidth="1"/>
    <col min="30" max="30" width="8.140625" style="32" customWidth="1"/>
    <col min="31" max="31" width="7.5703125" style="32" customWidth="1"/>
    <col min="32" max="32" width="7.85546875" style="32" customWidth="1"/>
    <col min="33" max="257" width="9.140625" style="31"/>
    <col min="258" max="258" width="6.5703125" style="31" customWidth="1"/>
    <col min="259" max="259" width="43.7109375" style="31" customWidth="1"/>
    <col min="260" max="260" width="15.28515625" style="31" customWidth="1"/>
    <col min="261" max="261" width="10.5703125" style="31" customWidth="1"/>
    <col min="262" max="262" width="13.7109375" style="31" customWidth="1"/>
    <col min="263" max="270" width="8.85546875" style="31" customWidth="1"/>
    <col min="271" max="271" width="16" style="31" customWidth="1"/>
    <col min="272" max="272" width="14" style="31" customWidth="1"/>
    <col min="273" max="273" width="9.7109375" style="31" customWidth="1"/>
    <col min="274" max="275" width="16.42578125" style="31" customWidth="1"/>
    <col min="276" max="276" width="11.7109375" style="31" customWidth="1"/>
    <col min="277" max="279" width="10.7109375" style="31" customWidth="1"/>
    <col min="280" max="280" width="18.140625" style="31" customWidth="1"/>
    <col min="281" max="282" width="6.7109375" style="31" customWidth="1"/>
    <col min="283" max="283" width="6.42578125" style="31" customWidth="1"/>
    <col min="284" max="284" width="7.28515625" style="31" customWidth="1"/>
    <col min="285" max="285" width="6.28515625" style="31" customWidth="1"/>
    <col min="286" max="286" width="8.140625" style="31" customWidth="1"/>
    <col min="287" max="287" width="7.5703125" style="31" customWidth="1"/>
    <col min="288" max="288" width="7.85546875" style="31" customWidth="1"/>
    <col min="289" max="513" width="9.140625" style="31"/>
    <col min="514" max="514" width="6.5703125" style="31" customWidth="1"/>
    <col min="515" max="515" width="43.7109375" style="31" customWidth="1"/>
    <col min="516" max="516" width="15.28515625" style="31" customWidth="1"/>
    <col min="517" max="517" width="10.5703125" style="31" customWidth="1"/>
    <col min="518" max="518" width="13.7109375" style="31" customWidth="1"/>
    <col min="519" max="526" width="8.85546875" style="31" customWidth="1"/>
    <col min="527" max="527" width="16" style="31" customWidth="1"/>
    <col min="528" max="528" width="14" style="31" customWidth="1"/>
    <col min="529" max="529" width="9.7109375" style="31" customWidth="1"/>
    <col min="530" max="531" width="16.42578125" style="31" customWidth="1"/>
    <col min="532" max="532" width="11.7109375" style="31" customWidth="1"/>
    <col min="533" max="535" width="10.7109375" style="31" customWidth="1"/>
    <col min="536" max="536" width="18.140625" style="31" customWidth="1"/>
    <col min="537" max="538" width="6.7109375" style="31" customWidth="1"/>
    <col min="539" max="539" width="6.42578125" style="31" customWidth="1"/>
    <col min="540" max="540" width="7.28515625" style="31" customWidth="1"/>
    <col min="541" max="541" width="6.28515625" style="31" customWidth="1"/>
    <col min="542" max="542" width="8.140625" style="31" customWidth="1"/>
    <col min="543" max="543" width="7.5703125" style="31" customWidth="1"/>
    <col min="544" max="544" width="7.85546875" style="31" customWidth="1"/>
    <col min="545" max="769" width="9.140625" style="31"/>
    <col min="770" max="770" width="6.5703125" style="31" customWidth="1"/>
    <col min="771" max="771" width="43.7109375" style="31" customWidth="1"/>
    <col min="772" max="772" width="15.28515625" style="31" customWidth="1"/>
    <col min="773" max="773" width="10.5703125" style="31" customWidth="1"/>
    <col min="774" max="774" width="13.7109375" style="31" customWidth="1"/>
    <col min="775" max="782" width="8.85546875" style="31" customWidth="1"/>
    <col min="783" max="783" width="16" style="31" customWidth="1"/>
    <col min="784" max="784" width="14" style="31" customWidth="1"/>
    <col min="785" max="785" width="9.7109375" style="31" customWidth="1"/>
    <col min="786" max="787" width="16.42578125" style="31" customWidth="1"/>
    <col min="788" max="788" width="11.7109375" style="31" customWidth="1"/>
    <col min="789" max="791" width="10.7109375" style="31" customWidth="1"/>
    <col min="792" max="792" width="18.140625" style="31" customWidth="1"/>
    <col min="793" max="794" width="6.7109375" style="31" customWidth="1"/>
    <col min="795" max="795" width="6.42578125" style="31" customWidth="1"/>
    <col min="796" max="796" width="7.28515625" style="31" customWidth="1"/>
    <col min="797" max="797" width="6.28515625" style="31" customWidth="1"/>
    <col min="798" max="798" width="8.140625" style="31" customWidth="1"/>
    <col min="799" max="799" width="7.5703125" style="31" customWidth="1"/>
    <col min="800" max="800" width="7.85546875" style="31" customWidth="1"/>
    <col min="801" max="1025" width="9.140625" style="31"/>
    <col min="1026" max="1026" width="6.5703125" style="31" customWidth="1"/>
    <col min="1027" max="1027" width="43.7109375" style="31" customWidth="1"/>
    <col min="1028" max="1028" width="15.28515625" style="31" customWidth="1"/>
    <col min="1029" max="1029" width="10.5703125" style="31" customWidth="1"/>
    <col min="1030" max="1030" width="13.7109375" style="31" customWidth="1"/>
    <col min="1031" max="1038" width="8.85546875" style="31" customWidth="1"/>
    <col min="1039" max="1039" width="16" style="31" customWidth="1"/>
    <col min="1040" max="1040" width="14" style="31" customWidth="1"/>
    <col min="1041" max="1041" width="9.7109375" style="31" customWidth="1"/>
    <col min="1042" max="1043" width="16.42578125" style="31" customWidth="1"/>
    <col min="1044" max="1044" width="11.7109375" style="31" customWidth="1"/>
    <col min="1045" max="1047" width="10.7109375" style="31" customWidth="1"/>
    <col min="1048" max="1048" width="18.140625" style="31" customWidth="1"/>
    <col min="1049" max="1050" width="6.7109375" style="31" customWidth="1"/>
    <col min="1051" max="1051" width="6.42578125" style="31" customWidth="1"/>
    <col min="1052" max="1052" width="7.28515625" style="31" customWidth="1"/>
    <col min="1053" max="1053" width="6.28515625" style="31" customWidth="1"/>
    <col min="1054" max="1054" width="8.140625" style="31" customWidth="1"/>
    <col min="1055" max="1055" width="7.5703125" style="31" customWidth="1"/>
    <col min="1056" max="1056" width="7.85546875" style="31" customWidth="1"/>
    <col min="1057" max="1281" width="9.140625" style="31"/>
    <col min="1282" max="1282" width="6.5703125" style="31" customWidth="1"/>
    <col min="1283" max="1283" width="43.7109375" style="31" customWidth="1"/>
    <col min="1284" max="1284" width="15.28515625" style="31" customWidth="1"/>
    <col min="1285" max="1285" width="10.5703125" style="31" customWidth="1"/>
    <col min="1286" max="1286" width="13.7109375" style="31" customWidth="1"/>
    <col min="1287" max="1294" width="8.85546875" style="31" customWidth="1"/>
    <col min="1295" max="1295" width="16" style="31" customWidth="1"/>
    <col min="1296" max="1296" width="14" style="31" customWidth="1"/>
    <col min="1297" max="1297" width="9.7109375" style="31" customWidth="1"/>
    <col min="1298" max="1299" width="16.42578125" style="31" customWidth="1"/>
    <col min="1300" max="1300" width="11.7109375" style="31" customWidth="1"/>
    <col min="1301" max="1303" width="10.7109375" style="31" customWidth="1"/>
    <col min="1304" max="1304" width="18.140625" style="31" customWidth="1"/>
    <col min="1305" max="1306" width="6.7109375" style="31" customWidth="1"/>
    <col min="1307" max="1307" width="6.42578125" style="31" customWidth="1"/>
    <col min="1308" max="1308" width="7.28515625" style="31" customWidth="1"/>
    <col min="1309" max="1309" width="6.28515625" style="31" customWidth="1"/>
    <col min="1310" max="1310" width="8.140625" style="31" customWidth="1"/>
    <col min="1311" max="1311" width="7.5703125" style="31" customWidth="1"/>
    <col min="1312" max="1312" width="7.85546875" style="31" customWidth="1"/>
    <col min="1313" max="1537" width="9.140625" style="31"/>
    <col min="1538" max="1538" width="6.5703125" style="31" customWidth="1"/>
    <col min="1539" max="1539" width="43.7109375" style="31" customWidth="1"/>
    <col min="1540" max="1540" width="15.28515625" style="31" customWidth="1"/>
    <col min="1541" max="1541" width="10.5703125" style="31" customWidth="1"/>
    <col min="1542" max="1542" width="13.7109375" style="31" customWidth="1"/>
    <col min="1543" max="1550" width="8.85546875" style="31" customWidth="1"/>
    <col min="1551" max="1551" width="16" style="31" customWidth="1"/>
    <col min="1552" max="1552" width="14" style="31" customWidth="1"/>
    <col min="1553" max="1553" width="9.7109375" style="31" customWidth="1"/>
    <col min="1554" max="1555" width="16.42578125" style="31" customWidth="1"/>
    <col min="1556" max="1556" width="11.7109375" style="31" customWidth="1"/>
    <col min="1557" max="1559" width="10.7109375" style="31" customWidth="1"/>
    <col min="1560" max="1560" width="18.140625" style="31" customWidth="1"/>
    <col min="1561" max="1562" width="6.7109375" style="31" customWidth="1"/>
    <col min="1563" max="1563" width="6.42578125" style="31" customWidth="1"/>
    <col min="1564" max="1564" width="7.28515625" style="31" customWidth="1"/>
    <col min="1565" max="1565" width="6.28515625" style="31" customWidth="1"/>
    <col min="1566" max="1566" width="8.140625" style="31" customWidth="1"/>
    <col min="1567" max="1567" width="7.5703125" style="31" customWidth="1"/>
    <col min="1568" max="1568" width="7.85546875" style="31" customWidth="1"/>
    <col min="1569" max="1793" width="9.140625" style="31"/>
    <col min="1794" max="1794" width="6.5703125" style="31" customWidth="1"/>
    <col min="1795" max="1795" width="43.7109375" style="31" customWidth="1"/>
    <col min="1796" max="1796" width="15.28515625" style="31" customWidth="1"/>
    <col min="1797" max="1797" width="10.5703125" style="31" customWidth="1"/>
    <col min="1798" max="1798" width="13.7109375" style="31" customWidth="1"/>
    <col min="1799" max="1806" width="8.85546875" style="31" customWidth="1"/>
    <col min="1807" max="1807" width="16" style="31" customWidth="1"/>
    <col min="1808" max="1808" width="14" style="31" customWidth="1"/>
    <col min="1809" max="1809" width="9.7109375" style="31" customWidth="1"/>
    <col min="1810" max="1811" width="16.42578125" style="31" customWidth="1"/>
    <col min="1812" max="1812" width="11.7109375" style="31" customWidth="1"/>
    <col min="1813" max="1815" width="10.7109375" style="31" customWidth="1"/>
    <col min="1816" max="1816" width="18.140625" style="31" customWidth="1"/>
    <col min="1817" max="1818" width="6.7109375" style="31" customWidth="1"/>
    <col min="1819" max="1819" width="6.42578125" style="31" customWidth="1"/>
    <col min="1820" max="1820" width="7.28515625" style="31" customWidth="1"/>
    <col min="1821" max="1821" width="6.28515625" style="31" customWidth="1"/>
    <col min="1822" max="1822" width="8.140625" style="31" customWidth="1"/>
    <col min="1823" max="1823" width="7.5703125" style="31" customWidth="1"/>
    <col min="1824" max="1824" width="7.85546875" style="31" customWidth="1"/>
    <col min="1825" max="2049" width="9.140625" style="31"/>
    <col min="2050" max="2050" width="6.5703125" style="31" customWidth="1"/>
    <col min="2051" max="2051" width="43.7109375" style="31" customWidth="1"/>
    <col min="2052" max="2052" width="15.28515625" style="31" customWidth="1"/>
    <col min="2053" max="2053" width="10.5703125" style="31" customWidth="1"/>
    <col min="2054" max="2054" width="13.7109375" style="31" customWidth="1"/>
    <col min="2055" max="2062" width="8.85546875" style="31" customWidth="1"/>
    <col min="2063" max="2063" width="16" style="31" customWidth="1"/>
    <col min="2064" max="2064" width="14" style="31" customWidth="1"/>
    <col min="2065" max="2065" width="9.7109375" style="31" customWidth="1"/>
    <col min="2066" max="2067" width="16.42578125" style="31" customWidth="1"/>
    <col min="2068" max="2068" width="11.7109375" style="31" customWidth="1"/>
    <col min="2069" max="2071" width="10.7109375" style="31" customWidth="1"/>
    <col min="2072" max="2072" width="18.140625" style="31" customWidth="1"/>
    <col min="2073" max="2074" width="6.7109375" style="31" customWidth="1"/>
    <col min="2075" max="2075" width="6.42578125" style="31" customWidth="1"/>
    <col min="2076" max="2076" width="7.28515625" style="31" customWidth="1"/>
    <col min="2077" max="2077" width="6.28515625" style="31" customWidth="1"/>
    <col min="2078" max="2078" width="8.140625" style="31" customWidth="1"/>
    <col min="2079" max="2079" width="7.5703125" style="31" customWidth="1"/>
    <col min="2080" max="2080" width="7.85546875" style="31" customWidth="1"/>
    <col min="2081" max="2305" width="9.140625" style="31"/>
    <col min="2306" max="2306" width="6.5703125" style="31" customWidth="1"/>
    <col min="2307" max="2307" width="43.7109375" style="31" customWidth="1"/>
    <col min="2308" max="2308" width="15.28515625" style="31" customWidth="1"/>
    <col min="2309" max="2309" width="10.5703125" style="31" customWidth="1"/>
    <col min="2310" max="2310" width="13.7109375" style="31" customWidth="1"/>
    <col min="2311" max="2318" width="8.85546875" style="31" customWidth="1"/>
    <col min="2319" max="2319" width="16" style="31" customWidth="1"/>
    <col min="2320" max="2320" width="14" style="31" customWidth="1"/>
    <col min="2321" max="2321" width="9.7109375" style="31" customWidth="1"/>
    <col min="2322" max="2323" width="16.42578125" style="31" customWidth="1"/>
    <col min="2324" max="2324" width="11.7109375" style="31" customWidth="1"/>
    <col min="2325" max="2327" width="10.7109375" style="31" customWidth="1"/>
    <col min="2328" max="2328" width="18.140625" style="31" customWidth="1"/>
    <col min="2329" max="2330" width="6.7109375" style="31" customWidth="1"/>
    <col min="2331" max="2331" width="6.42578125" style="31" customWidth="1"/>
    <col min="2332" max="2332" width="7.28515625" style="31" customWidth="1"/>
    <col min="2333" max="2333" width="6.28515625" style="31" customWidth="1"/>
    <col min="2334" max="2334" width="8.140625" style="31" customWidth="1"/>
    <col min="2335" max="2335" width="7.5703125" style="31" customWidth="1"/>
    <col min="2336" max="2336" width="7.85546875" style="31" customWidth="1"/>
    <col min="2337" max="2561" width="9.140625" style="31"/>
    <col min="2562" max="2562" width="6.5703125" style="31" customWidth="1"/>
    <col min="2563" max="2563" width="43.7109375" style="31" customWidth="1"/>
    <col min="2564" max="2564" width="15.28515625" style="31" customWidth="1"/>
    <col min="2565" max="2565" width="10.5703125" style="31" customWidth="1"/>
    <col min="2566" max="2566" width="13.7109375" style="31" customWidth="1"/>
    <col min="2567" max="2574" width="8.85546875" style="31" customWidth="1"/>
    <col min="2575" max="2575" width="16" style="31" customWidth="1"/>
    <col min="2576" max="2576" width="14" style="31" customWidth="1"/>
    <col min="2577" max="2577" width="9.7109375" style="31" customWidth="1"/>
    <col min="2578" max="2579" width="16.42578125" style="31" customWidth="1"/>
    <col min="2580" max="2580" width="11.7109375" style="31" customWidth="1"/>
    <col min="2581" max="2583" width="10.7109375" style="31" customWidth="1"/>
    <col min="2584" max="2584" width="18.140625" style="31" customWidth="1"/>
    <col min="2585" max="2586" width="6.7109375" style="31" customWidth="1"/>
    <col min="2587" max="2587" width="6.42578125" style="31" customWidth="1"/>
    <col min="2588" max="2588" width="7.28515625" style="31" customWidth="1"/>
    <col min="2589" max="2589" width="6.28515625" style="31" customWidth="1"/>
    <col min="2590" max="2590" width="8.140625" style="31" customWidth="1"/>
    <col min="2591" max="2591" width="7.5703125" style="31" customWidth="1"/>
    <col min="2592" max="2592" width="7.85546875" style="31" customWidth="1"/>
    <col min="2593" max="2817" width="9.140625" style="31"/>
    <col min="2818" max="2818" width="6.5703125" style="31" customWidth="1"/>
    <col min="2819" max="2819" width="43.7109375" style="31" customWidth="1"/>
    <col min="2820" max="2820" width="15.28515625" style="31" customWidth="1"/>
    <col min="2821" max="2821" width="10.5703125" style="31" customWidth="1"/>
    <col min="2822" max="2822" width="13.7109375" style="31" customWidth="1"/>
    <col min="2823" max="2830" width="8.85546875" style="31" customWidth="1"/>
    <col min="2831" max="2831" width="16" style="31" customWidth="1"/>
    <col min="2832" max="2832" width="14" style="31" customWidth="1"/>
    <col min="2833" max="2833" width="9.7109375" style="31" customWidth="1"/>
    <col min="2834" max="2835" width="16.42578125" style="31" customWidth="1"/>
    <col min="2836" max="2836" width="11.7109375" style="31" customWidth="1"/>
    <col min="2837" max="2839" width="10.7109375" style="31" customWidth="1"/>
    <col min="2840" max="2840" width="18.140625" style="31" customWidth="1"/>
    <col min="2841" max="2842" width="6.7109375" style="31" customWidth="1"/>
    <col min="2843" max="2843" width="6.42578125" style="31" customWidth="1"/>
    <col min="2844" max="2844" width="7.28515625" style="31" customWidth="1"/>
    <col min="2845" max="2845" width="6.28515625" style="31" customWidth="1"/>
    <col min="2846" max="2846" width="8.140625" style="31" customWidth="1"/>
    <col min="2847" max="2847" width="7.5703125" style="31" customWidth="1"/>
    <col min="2848" max="2848" width="7.85546875" style="31" customWidth="1"/>
    <col min="2849" max="3073" width="9.140625" style="31"/>
    <col min="3074" max="3074" width="6.5703125" style="31" customWidth="1"/>
    <col min="3075" max="3075" width="43.7109375" style="31" customWidth="1"/>
    <col min="3076" max="3076" width="15.28515625" style="31" customWidth="1"/>
    <col min="3077" max="3077" width="10.5703125" style="31" customWidth="1"/>
    <col min="3078" max="3078" width="13.7109375" style="31" customWidth="1"/>
    <col min="3079" max="3086" width="8.85546875" style="31" customWidth="1"/>
    <col min="3087" max="3087" width="16" style="31" customWidth="1"/>
    <col min="3088" max="3088" width="14" style="31" customWidth="1"/>
    <col min="3089" max="3089" width="9.7109375" style="31" customWidth="1"/>
    <col min="3090" max="3091" width="16.42578125" style="31" customWidth="1"/>
    <col min="3092" max="3092" width="11.7109375" style="31" customWidth="1"/>
    <col min="3093" max="3095" width="10.7109375" style="31" customWidth="1"/>
    <col min="3096" max="3096" width="18.140625" style="31" customWidth="1"/>
    <col min="3097" max="3098" width="6.7109375" style="31" customWidth="1"/>
    <col min="3099" max="3099" width="6.42578125" style="31" customWidth="1"/>
    <col min="3100" max="3100" width="7.28515625" style="31" customWidth="1"/>
    <col min="3101" max="3101" width="6.28515625" style="31" customWidth="1"/>
    <col min="3102" max="3102" width="8.140625" style="31" customWidth="1"/>
    <col min="3103" max="3103" width="7.5703125" style="31" customWidth="1"/>
    <col min="3104" max="3104" width="7.85546875" style="31" customWidth="1"/>
    <col min="3105" max="3329" width="9.140625" style="31"/>
    <col min="3330" max="3330" width="6.5703125" style="31" customWidth="1"/>
    <col min="3331" max="3331" width="43.7109375" style="31" customWidth="1"/>
    <col min="3332" max="3332" width="15.28515625" style="31" customWidth="1"/>
    <col min="3333" max="3333" width="10.5703125" style="31" customWidth="1"/>
    <col min="3334" max="3334" width="13.7109375" style="31" customWidth="1"/>
    <col min="3335" max="3342" width="8.85546875" style="31" customWidth="1"/>
    <col min="3343" max="3343" width="16" style="31" customWidth="1"/>
    <col min="3344" max="3344" width="14" style="31" customWidth="1"/>
    <col min="3345" max="3345" width="9.7109375" style="31" customWidth="1"/>
    <col min="3346" max="3347" width="16.42578125" style="31" customWidth="1"/>
    <col min="3348" max="3348" width="11.7109375" style="31" customWidth="1"/>
    <col min="3349" max="3351" width="10.7109375" style="31" customWidth="1"/>
    <col min="3352" max="3352" width="18.140625" style="31" customWidth="1"/>
    <col min="3353" max="3354" width="6.7109375" style="31" customWidth="1"/>
    <col min="3355" max="3355" width="6.42578125" style="31" customWidth="1"/>
    <col min="3356" max="3356" width="7.28515625" style="31" customWidth="1"/>
    <col min="3357" max="3357" width="6.28515625" style="31" customWidth="1"/>
    <col min="3358" max="3358" width="8.140625" style="31" customWidth="1"/>
    <col min="3359" max="3359" width="7.5703125" style="31" customWidth="1"/>
    <col min="3360" max="3360" width="7.85546875" style="31" customWidth="1"/>
    <col min="3361" max="3585" width="9.140625" style="31"/>
    <col min="3586" max="3586" width="6.5703125" style="31" customWidth="1"/>
    <col min="3587" max="3587" width="43.7109375" style="31" customWidth="1"/>
    <col min="3588" max="3588" width="15.28515625" style="31" customWidth="1"/>
    <col min="3589" max="3589" width="10.5703125" style="31" customWidth="1"/>
    <col min="3590" max="3590" width="13.7109375" style="31" customWidth="1"/>
    <col min="3591" max="3598" width="8.85546875" style="31" customWidth="1"/>
    <col min="3599" max="3599" width="16" style="31" customWidth="1"/>
    <col min="3600" max="3600" width="14" style="31" customWidth="1"/>
    <col min="3601" max="3601" width="9.7109375" style="31" customWidth="1"/>
    <col min="3602" max="3603" width="16.42578125" style="31" customWidth="1"/>
    <col min="3604" max="3604" width="11.7109375" style="31" customWidth="1"/>
    <col min="3605" max="3607" width="10.7109375" style="31" customWidth="1"/>
    <col min="3608" max="3608" width="18.140625" style="31" customWidth="1"/>
    <col min="3609" max="3610" width="6.7109375" style="31" customWidth="1"/>
    <col min="3611" max="3611" width="6.42578125" style="31" customWidth="1"/>
    <col min="3612" max="3612" width="7.28515625" style="31" customWidth="1"/>
    <col min="3613" max="3613" width="6.28515625" style="31" customWidth="1"/>
    <col min="3614" max="3614" width="8.140625" style="31" customWidth="1"/>
    <col min="3615" max="3615" width="7.5703125" style="31" customWidth="1"/>
    <col min="3616" max="3616" width="7.85546875" style="31" customWidth="1"/>
    <col min="3617" max="3841" width="9.140625" style="31"/>
    <col min="3842" max="3842" width="6.5703125" style="31" customWidth="1"/>
    <col min="3843" max="3843" width="43.7109375" style="31" customWidth="1"/>
    <col min="3844" max="3844" width="15.28515625" style="31" customWidth="1"/>
    <col min="3845" max="3845" width="10.5703125" style="31" customWidth="1"/>
    <col min="3846" max="3846" width="13.7109375" style="31" customWidth="1"/>
    <col min="3847" max="3854" width="8.85546875" style="31" customWidth="1"/>
    <col min="3855" max="3855" width="16" style="31" customWidth="1"/>
    <col min="3856" max="3856" width="14" style="31" customWidth="1"/>
    <col min="3857" max="3857" width="9.7109375" style="31" customWidth="1"/>
    <col min="3858" max="3859" width="16.42578125" style="31" customWidth="1"/>
    <col min="3860" max="3860" width="11.7109375" style="31" customWidth="1"/>
    <col min="3861" max="3863" width="10.7109375" style="31" customWidth="1"/>
    <col min="3864" max="3864" width="18.140625" style="31" customWidth="1"/>
    <col min="3865" max="3866" width="6.7109375" style="31" customWidth="1"/>
    <col min="3867" max="3867" width="6.42578125" style="31" customWidth="1"/>
    <col min="3868" max="3868" width="7.28515625" style="31" customWidth="1"/>
    <col min="3869" max="3869" width="6.28515625" style="31" customWidth="1"/>
    <col min="3870" max="3870" width="8.140625" style="31" customWidth="1"/>
    <col min="3871" max="3871" width="7.5703125" style="31" customWidth="1"/>
    <col min="3872" max="3872" width="7.85546875" style="31" customWidth="1"/>
    <col min="3873" max="4097" width="9.140625" style="31"/>
    <col min="4098" max="4098" width="6.5703125" style="31" customWidth="1"/>
    <col min="4099" max="4099" width="43.7109375" style="31" customWidth="1"/>
    <col min="4100" max="4100" width="15.28515625" style="31" customWidth="1"/>
    <col min="4101" max="4101" width="10.5703125" style="31" customWidth="1"/>
    <col min="4102" max="4102" width="13.7109375" style="31" customWidth="1"/>
    <col min="4103" max="4110" width="8.85546875" style="31" customWidth="1"/>
    <col min="4111" max="4111" width="16" style="31" customWidth="1"/>
    <col min="4112" max="4112" width="14" style="31" customWidth="1"/>
    <col min="4113" max="4113" width="9.7109375" style="31" customWidth="1"/>
    <col min="4114" max="4115" width="16.42578125" style="31" customWidth="1"/>
    <col min="4116" max="4116" width="11.7109375" style="31" customWidth="1"/>
    <col min="4117" max="4119" width="10.7109375" style="31" customWidth="1"/>
    <col min="4120" max="4120" width="18.140625" style="31" customWidth="1"/>
    <col min="4121" max="4122" width="6.7109375" style="31" customWidth="1"/>
    <col min="4123" max="4123" width="6.42578125" style="31" customWidth="1"/>
    <col min="4124" max="4124" width="7.28515625" style="31" customWidth="1"/>
    <col min="4125" max="4125" width="6.28515625" style="31" customWidth="1"/>
    <col min="4126" max="4126" width="8.140625" style="31" customWidth="1"/>
    <col min="4127" max="4127" width="7.5703125" style="31" customWidth="1"/>
    <col min="4128" max="4128" width="7.85546875" style="31" customWidth="1"/>
    <col min="4129" max="4353" width="9.140625" style="31"/>
    <col min="4354" max="4354" width="6.5703125" style="31" customWidth="1"/>
    <col min="4355" max="4355" width="43.7109375" style="31" customWidth="1"/>
    <col min="4356" max="4356" width="15.28515625" style="31" customWidth="1"/>
    <col min="4357" max="4357" width="10.5703125" style="31" customWidth="1"/>
    <col min="4358" max="4358" width="13.7109375" style="31" customWidth="1"/>
    <col min="4359" max="4366" width="8.85546875" style="31" customWidth="1"/>
    <col min="4367" max="4367" width="16" style="31" customWidth="1"/>
    <col min="4368" max="4368" width="14" style="31" customWidth="1"/>
    <col min="4369" max="4369" width="9.7109375" style="31" customWidth="1"/>
    <col min="4370" max="4371" width="16.42578125" style="31" customWidth="1"/>
    <col min="4372" max="4372" width="11.7109375" style="31" customWidth="1"/>
    <col min="4373" max="4375" width="10.7109375" style="31" customWidth="1"/>
    <col min="4376" max="4376" width="18.140625" style="31" customWidth="1"/>
    <col min="4377" max="4378" width="6.7109375" style="31" customWidth="1"/>
    <col min="4379" max="4379" width="6.42578125" style="31" customWidth="1"/>
    <col min="4380" max="4380" width="7.28515625" style="31" customWidth="1"/>
    <col min="4381" max="4381" width="6.28515625" style="31" customWidth="1"/>
    <col min="4382" max="4382" width="8.140625" style="31" customWidth="1"/>
    <col min="4383" max="4383" width="7.5703125" style="31" customWidth="1"/>
    <col min="4384" max="4384" width="7.85546875" style="31" customWidth="1"/>
    <col min="4385" max="4609" width="9.140625" style="31"/>
    <col min="4610" max="4610" width="6.5703125" style="31" customWidth="1"/>
    <col min="4611" max="4611" width="43.7109375" style="31" customWidth="1"/>
    <col min="4612" max="4612" width="15.28515625" style="31" customWidth="1"/>
    <col min="4613" max="4613" width="10.5703125" style="31" customWidth="1"/>
    <col min="4614" max="4614" width="13.7109375" style="31" customWidth="1"/>
    <col min="4615" max="4622" width="8.85546875" style="31" customWidth="1"/>
    <col min="4623" max="4623" width="16" style="31" customWidth="1"/>
    <col min="4624" max="4624" width="14" style="31" customWidth="1"/>
    <col min="4625" max="4625" width="9.7109375" style="31" customWidth="1"/>
    <col min="4626" max="4627" width="16.42578125" style="31" customWidth="1"/>
    <col min="4628" max="4628" width="11.7109375" style="31" customWidth="1"/>
    <col min="4629" max="4631" width="10.7109375" style="31" customWidth="1"/>
    <col min="4632" max="4632" width="18.140625" style="31" customWidth="1"/>
    <col min="4633" max="4634" width="6.7109375" style="31" customWidth="1"/>
    <col min="4635" max="4635" width="6.42578125" style="31" customWidth="1"/>
    <col min="4636" max="4636" width="7.28515625" style="31" customWidth="1"/>
    <col min="4637" max="4637" width="6.28515625" style="31" customWidth="1"/>
    <col min="4638" max="4638" width="8.140625" style="31" customWidth="1"/>
    <col min="4639" max="4639" width="7.5703125" style="31" customWidth="1"/>
    <col min="4640" max="4640" width="7.85546875" style="31" customWidth="1"/>
    <col min="4641" max="4865" width="9.140625" style="31"/>
    <col min="4866" max="4866" width="6.5703125" style="31" customWidth="1"/>
    <col min="4867" max="4867" width="43.7109375" style="31" customWidth="1"/>
    <col min="4868" max="4868" width="15.28515625" style="31" customWidth="1"/>
    <col min="4869" max="4869" width="10.5703125" style="31" customWidth="1"/>
    <col min="4870" max="4870" width="13.7109375" style="31" customWidth="1"/>
    <col min="4871" max="4878" width="8.85546875" style="31" customWidth="1"/>
    <col min="4879" max="4879" width="16" style="31" customWidth="1"/>
    <col min="4880" max="4880" width="14" style="31" customWidth="1"/>
    <col min="4881" max="4881" width="9.7109375" style="31" customWidth="1"/>
    <col min="4882" max="4883" width="16.42578125" style="31" customWidth="1"/>
    <col min="4884" max="4884" width="11.7109375" style="31" customWidth="1"/>
    <col min="4885" max="4887" width="10.7109375" style="31" customWidth="1"/>
    <col min="4888" max="4888" width="18.140625" style="31" customWidth="1"/>
    <col min="4889" max="4890" width="6.7109375" style="31" customWidth="1"/>
    <col min="4891" max="4891" width="6.42578125" style="31" customWidth="1"/>
    <col min="4892" max="4892" width="7.28515625" style="31" customWidth="1"/>
    <col min="4893" max="4893" width="6.28515625" style="31" customWidth="1"/>
    <col min="4894" max="4894" width="8.140625" style="31" customWidth="1"/>
    <col min="4895" max="4895" width="7.5703125" style="31" customWidth="1"/>
    <col min="4896" max="4896" width="7.85546875" style="31" customWidth="1"/>
    <col min="4897" max="5121" width="9.140625" style="31"/>
    <col min="5122" max="5122" width="6.5703125" style="31" customWidth="1"/>
    <col min="5123" max="5123" width="43.7109375" style="31" customWidth="1"/>
    <col min="5124" max="5124" width="15.28515625" style="31" customWidth="1"/>
    <col min="5125" max="5125" width="10.5703125" style="31" customWidth="1"/>
    <col min="5126" max="5126" width="13.7109375" style="31" customWidth="1"/>
    <col min="5127" max="5134" width="8.85546875" style="31" customWidth="1"/>
    <col min="5135" max="5135" width="16" style="31" customWidth="1"/>
    <col min="5136" max="5136" width="14" style="31" customWidth="1"/>
    <col min="5137" max="5137" width="9.7109375" style="31" customWidth="1"/>
    <col min="5138" max="5139" width="16.42578125" style="31" customWidth="1"/>
    <col min="5140" max="5140" width="11.7109375" style="31" customWidth="1"/>
    <col min="5141" max="5143" width="10.7109375" style="31" customWidth="1"/>
    <col min="5144" max="5144" width="18.140625" style="31" customWidth="1"/>
    <col min="5145" max="5146" width="6.7109375" style="31" customWidth="1"/>
    <col min="5147" max="5147" width="6.42578125" style="31" customWidth="1"/>
    <col min="5148" max="5148" width="7.28515625" style="31" customWidth="1"/>
    <col min="5149" max="5149" width="6.28515625" style="31" customWidth="1"/>
    <col min="5150" max="5150" width="8.140625" style="31" customWidth="1"/>
    <col min="5151" max="5151" width="7.5703125" style="31" customWidth="1"/>
    <col min="5152" max="5152" width="7.85546875" style="31" customWidth="1"/>
    <col min="5153" max="5377" width="9.140625" style="31"/>
    <col min="5378" max="5378" width="6.5703125" style="31" customWidth="1"/>
    <col min="5379" max="5379" width="43.7109375" style="31" customWidth="1"/>
    <col min="5380" max="5380" width="15.28515625" style="31" customWidth="1"/>
    <col min="5381" max="5381" width="10.5703125" style="31" customWidth="1"/>
    <col min="5382" max="5382" width="13.7109375" style="31" customWidth="1"/>
    <col min="5383" max="5390" width="8.85546875" style="31" customWidth="1"/>
    <col min="5391" max="5391" width="16" style="31" customWidth="1"/>
    <col min="5392" max="5392" width="14" style="31" customWidth="1"/>
    <col min="5393" max="5393" width="9.7109375" style="31" customWidth="1"/>
    <col min="5394" max="5395" width="16.42578125" style="31" customWidth="1"/>
    <col min="5396" max="5396" width="11.7109375" style="31" customWidth="1"/>
    <col min="5397" max="5399" width="10.7109375" style="31" customWidth="1"/>
    <col min="5400" max="5400" width="18.140625" style="31" customWidth="1"/>
    <col min="5401" max="5402" width="6.7109375" style="31" customWidth="1"/>
    <col min="5403" max="5403" width="6.42578125" style="31" customWidth="1"/>
    <col min="5404" max="5404" width="7.28515625" style="31" customWidth="1"/>
    <col min="5405" max="5405" width="6.28515625" style="31" customWidth="1"/>
    <col min="5406" max="5406" width="8.140625" style="31" customWidth="1"/>
    <col min="5407" max="5407" width="7.5703125" style="31" customWidth="1"/>
    <col min="5408" max="5408" width="7.85546875" style="31" customWidth="1"/>
    <col min="5409" max="5633" width="9.140625" style="31"/>
    <col min="5634" max="5634" width="6.5703125" style="31" customWidth="1"/>
    <col min="5635" max="5635" width="43.7109375" style="31" customWidth="1"/>
    <col min="5636" max="5636" width="15.28515625" style="31" customWidth="1"/>
    <col min="5637" max="5637" width="10.5703125" style="31" customWidth="1"/>
    <col min="5638" max="5638" width="13.7109375" style="31" customWidth="1"/>
    <col min="5639" max="5646" width="8.85546875" style="31" customWidth="1"/>
    <col min="5647" max="5647" width="16" style="31" customWidth="1"/>
    <col min="5648" max="5648" width="14" style="31" customWidth="1"/>
    <col min="5649" max="5649" width="9.7109375" style="31" customWidth="1"/>
    <col min="5650" max="5651" width="16.42578125" style="31" customWidth="1"/>
    <col min="5652" max="5652" width="11.7109375" style="31" customWidth="1"/>
    <col min="5653" max="5655" width="10.7109375" style="31" customWidth="1"/>
    <col min="5656" max="5656" width="18.140625" style="31" customWidth="1"/>
    <col min="5657" max="5658" width="6.7109375" style="31" customWidth="1"/>
    <col min="5659" max="5659" width="6.42578125" style="31" customWidth="1"/>
    <col min="5660" max="5660" width="7.28515625" style="31" customWidth="1"/>
    <col min="5661" max="5661" width="6.28515625" style="31" customWidth="1"/>
    <col min="5662" max="5662" width="8.140625" style="31" customWidth="1"/>
    <col min="5663" max="5663" width="7.5703125" style="31" customWidth="1"/>
    <col min="5664" max="5664" width="7.85546875" style="31" customWidth="1"/>
    <col min="5665" max="5889" width="9.140625" style="31"/>
    <col min="5890" max="5890" width="6.5703125" style="31" customWidth="1"/>
    <col min="5891" max="5891" width="43.7109375" style="31" customWidth="1"/>
    <col min="5892" max="5892" width="15.28515625" style="31" customWidth="1"/>
    <col min="5893" max="5893" width="10.5703125" style="31" customWidth="1"/>
    <col min="5894" max="5894" width="13.7109375" style="31" customWidth="1"/>
    <col min="5895" max="5902" width="8.85546875" style="31" customWidth="1"/>
    <col min="5903" max="5903" width="16" style="31" customWidth="1"/>
    <col min="5904" max="5904" width="14" style="31" customWidth="1"/>
    <col min="5905" max="5905" width="9.7109375" style="31" customWidth="1"/>
    <col min="5906" max="5907" width="16.42578125" style="31" customWidth="1"/>
    <col min="5908" max="5908" width="11.7109375" style="31" customWidth="1"/>
    <col min="5909" max="5911" width="10.7109375" style="31" customWidth="1"/>
    <col min="5912" max="5912" width="18.140625" style="31" customWidth="1"/>
    <col min="5913" max="5914" width="6.7109375" style="31" customWidth="1"/>
    <col min="5915" max="5915" width="6.42578125" style="31" customWidth="1"/>
    <col min="5916" max="5916" width="7.28515625" style="31" customWidth="1"/>
    <col min="5917" max="5917" width="6.28515625" style="31" customWidth="1"/>
    <col min="5918" max="5918" width="8.140625" style="31" customWidth="1"/>
    <col min="5919" max="5919" width="7.5703125" style="31" customWidth="1"/>
    <col min="5920" max="5920" width="7.85546875" style="31" customWidth="1"/>
    <col min="5921" max="6145" width="9.140625" style="31"/>
    <col min="6146" max="6146" width="6.5703125" style="31" customWidth="1"/>
    <col min="6147" max="6147" width="43.7109375" style="31" customWidth="1"/>
    <col min="6148" max="6148" width="15.28515625" style="31" customWidth="1"/>
    <col min="6149" max="6149" width="10.5703125" style="31" customWidth="1"/>
    <col min="6150" max="6150" width="13.7109375" style="31" customWidth="1"/>
    <col min="6151" max="6158" width="8.85546875" style="31" customWidth="1"/>
    <col min="6159" max="6159" width="16" style="31" customWidth="1"/>
    <col min="6160" max="6160" width="14" style="31" customWidth="1"/>
    <col min="6161" max="6161" width="9.7109375" style="31" customWidth="1"/>
    <col min="6162" max="6163" width="16.42578125" style="31" customWidth="1"/>
    <col min="6164" max="6164" width="11.7109375" style="31" customWidth="1"/>
    <col min="6165" max="6167" width="10.7109375" style="31" customWidth="1"/>
    <col min="6168" max="6168" width="18.140625" style="31" customWidth="1"/>
    <col min="6169" max="6170" width="6.7109375" style="31" customWidth="1"/>
    <col min="6171" max="6171" width="6.42578125" style="31" customWidth="1"/>
    <col min="6172" max="6172" width="7.28515625" style="31" customWidth="1"/>
    <col min="6173" max="6173" width="6.28515625" style="31" customWidth="1"/>
    <col min="6174" max="6174" width="8.140625" style="31" customWidth="1"/>
    <col min="6175" max="6175" width="7.5703125" style="31" customWidth="1"/>
    <col min="6176" max="6176" width="7.85546875" style="31" customWidth="1"/>
    <col min="6177" max="6401" width="9.140625" style="31"/>
    <col min="6402" max="6402" width="6.5703125" style="31" customWidth="1"/>
    <col min="6403" max="6403" width="43.7109375" style="31" customWidth="1"/>
    <col min="6404" max="6404" width="15.28515625" style="31" customWidth="1"/>
    <col min="6405" max="6405" width="10.5703125" style="31" customWidth="1"/>
    <col min="6406" max="6406" width="13.7109375" style="31" customWidth="1"/>
    <col min="6407" max="6414" width="8.85546875" style="31" customWidth="1"/>
    <col min="6415" max="6415" width="16" style="31" customWidth="1"/>
    <col min="6416" max="6416" width="14" style="31" customWidth="1"/>
    <col min="6417" max="6417" width="9.7109375" style="31" customWidth="1"/>
    <col min="6418" max="6419" width="16.42578125" style="31" customWidth="1"/>
    <col min="6420" max="6420" width="11.7109375" style="31" customWidth="1"/>
    <col min="6421" max="6423" width="10.7109375" style="31" customWidth="1"/>
    <col min="6424" max="6424" width="18.140625" style="31" customWidth="1"/>
    <col min="6425" max="6426" width="6.7109375" style="31" customWidth="1"/>
    <col min="6427" max="6427" width="6.42578125" style="31" customWidth="1"/>
    <col min="6428" max="6428" width="7.28515625" style="31" customWidth="1"/>
    <col min="6429" max="6429" width="6.28515625" style="31" customWidth="1"/>
    <col min="6430" max="6430" width="8.140625" style="31" customWidth="1"/>
    <col min="6431" max="6431" width="7.5703125" style="31" customWidth="1"/>
    <col min="6432" max="6432" width="7.85546875" style="31" customWidth="1"/>
    <col min="6433" max="6657" width="9.140625" style="31"/>
    <col min="6658" max="6658" width="6.5703125" style="31" customWidth="1"/>
    <col min="6659" max="6659" width="43.7109375" style="31" customWidth="1"/>
    <col min="6660" max="6660" width="15.28515625" style="31" customWidth="1"/>
    <col min="6661" max="6661" width="10.5703125" style="31" customWidth="1"/>
    <col min="6662" max="6662" width="13.7109375" style="31" customWidth="1"/>
    <col min="6663" max="6670" width="8.85546875" style="31" customWidth="1"/>
    <col min="6671" max="6671" width="16" style="31" customWidth="1"/>
    <col min="6672" max="6672" width="14" style="31" customWidth="1"/>
    <col min="6673" max="6673" width="9.7109375" style="31" customWidth="1"/>
    <col min="6674" max="6675" width="16.42578125" style="31" customWidth="1"/>
    <col min="6676" max="6676" width="11.7109375" style="31" customWidth="1"/>
    <col min="6677" max="6679" width="10.7109375" style="31" customWidth="1"/>
    <col min="6680" max="6680" width="18.140625" style="31" customWidth="1"/>
    <col min="6681" max="6682" width="6.7109375" style="31" customWidth="1"/>
    <col min="6683" max="6683" width="6.42578125" style="31" customWidth="1"/>
    <col min="6684" max="6684" width="7.28515625" style="31" customWidth="1"/>
    <col min="6685" max="6685" width="6.28515625" style="31" customWidth="1"/>
    <col min="6686" max="6686" width="8.140625" style="31" customWidth="1"/>
    <col min="6687" max="6687" width="7.5703125" style="31" customWidth="1"/>
    <col min="6688" max="6688" width="7.85546875" style="31" customWidth="1"/>
    <col min="6689" max="6913" width="9.140625" style="31"/>
    <col min="6914" max="6914" width="6.5703125" style="31" customWidth="1"/>
    <col min="6915" max="6915" width="43.7109375" style="31" customWidth="1"/>
    <col min="6916" max="6916" width="15.28515625" style="31" customWidth="1"/>
    <col min="6917" max="6917" width="10.5703125" style="31" customWidth="1"/>
    <col min="6918" max="6918" width="13.7109375" style="31" customWidth="1"/>
    <col min="6919" max="6926" width="8.85546875" style="31" customWidth="1"/>
    <col min="6927" max="6927" width="16" style="31" customWidth="1"/>
    <col min="6928" max="6928" width="14" style="31" customWidth="1"/>
    <col min="6929" max="6929" width="9.7109375" style="31" customWidth="1"/>
    <col min="6930" max="6931" width="16.42578125" style="31" customWidth="1"/>
    <col min="6932" max="6932" width="11.7109375" style="31" customWidth="1"/>
    <col min="6933" max="6935" width="10.7109375" style="31" customWidth="1"/>
    <col min="6936" max="6936" width="18.140625" style="31" customWidth="1"/>
    <col min="6937" max="6938" width="6.7109375" style="31" customWidth="1"/>
    <col min="6939" max="6939" width="6.42578125" style="31" customWidth="1"/>
    <col min="6940" max="6940" width="7.28515625" style="31" customWidth="1"/>
    <col min="6941" max="6941" width="6.28515625" style="31" customWidth="1"/>
    <col min="6942" max="6942" width="8.140625" style="31" customWidth="1"/>
    <col min="6943" max="6943" width="7.5703125" style="31" customWidth="1"/>
    <col min="6944" max="6944" width="7.85546875" style="31" customWidth="1"/>
    <col min="6945" max="7169" width="9.140625" style="31"/>
    <col min="7170" max="7170" width="6.5703125" style="31" customWidth="1"/>
    <col min="7171" max="7171" width="43.7109375" style="31" customWidth="1"/>
    <col min="7172" max="7172" width="15.28515625" style="31" customWidth="1"/>
    <col min="7173" max="7173" width="10.5703125" style="31" customWidth="1"/>
    <col min="7174" max="7174" width="13.7109375" style="31" customWidth="1"/>
    <col min="7175" max="7182" width="8.85546875" style="31" customWidth="1"/>
    <col min="7183" max="7183" width="16" style="31" customWidth="1"/>
    <col min="7184" max="7184" width="14" style="31" customWidth="1"/>
    <col min="7185" max="7185" width="9.7109375" style="31" customWidth="1"/>
    <col min="7186" max="7187" width="16.42578125" style="31" customWidth="1"/>
    <col min="7188" max="7188" width="11.7109375" style="31" customWidth="1"/>
    <col min="7189" max="7191" width="10.7109375" style="31" customWidth="1"/>
    <col min="7192" max="7192" width="18.140625" style="31" customWidth="1"/>
    <col min="7193" max="7194" width="6.7109375" style="31" customWidth="1"/>
    <col min="7195" max="7195" width="6.42578125" style="31" customWidth="1"/>
    <col min="7196" max="7196" width="7.28515625" style="31" customWidth="1"/>
    <col min="7197" max="7197" width="6.28515625" style="31" customWidth="1"/>
    <col min="7198" max="7198" width="8.140625" style="31" customWidth="1"/>
    <col min="7199" max="7199" width="7.5703125" style="31" customWidth="1"/>
    <col min="7200" max="7200" width="7.85546875" style="31" customWidth="1"/>
    <col min="7201" max="7425" width="9.140625" style="31"/>
    <col min="7426" max="7426" width="6.5703125" style="31" customWidth="1"/>
    <col min="7427" max="7427" width="43.7109375" style="31" customWidth="1"/>
    <col min="7428" max="7428" width="15.28515625" style="31" customWidth="1"/>
    <col min="7429" max="7429" width="10.5703125" style="31" customWidth="1"/>
    <col min="7430" max="7430" width="13.7109375" style="31" customWidth="1"/>
    <col min="7431" max="7438" width="8.85546875" style="31" customWidth="1"/>
    <col min="7439" max="7439" width="16" style="31" customWidth="1"/>
    <col min="7440" max="7440" width="14" style="31" customWidth="1"/>
    <col min="7441" max="7441" width="9.7109375" style="31" customWidth="1"/>
    <col min="7442" max="7443" width="16.42578125" style="31" customWidth="1"/>
    <col min="7444" max="7444" width="11.7109375" style="31" customWidth="1"/>
    <col min="7445" max="7447" width="10.7109375" style="31" customWidth="1"/>
    <col min="7448" max="7448" width="18.140625" style="31" customWidth="1"/>
    <col min="7449" max="7450" width="6.7109375" style="31" customWidth="1"/>
    <col min="7451" max="7451" width="6.42578125" style="31" customWidth="1"/>
    <col min="7452" max="7452" width="7.28515625" style="31" customWidth="1"/>
    <col min="7453" max="7453" width="6.28515625" style="31" customWidth="1"/>
    <col min="7454" max="7454" width="8.140625" style="31" customWidth="1"/>
    <col min="7455" max="7455" width="7.5703125" style="31" customWidth="1"/>
    <col min="7456" max="7456" width="7.85546875" style="31" customWidth="1"/>
    <col min="7457" max="7681" width="9.140625" style="31"/>
    <col min="7682" max="7682" width="6.5703125" style="31" customWidth="1"/>
    <col min="7683" max="7683" width="43.7109375" style="31" customWidth="1"/>
    <col min="7684" max="7684" width="15.28515625" style="31" customWidth="1"/>
    <col min="7685" max="7685" width="10.5703125" style="31" customWidth="1"/>
    <col min="7686" max="7686" width="13.7109375" style="31" customWidth="1"/>
    <col min="7687" max="7694" width="8.85546875" style="31" customWidth="1"/>
    <col min="7695" max="7695" width="16" style="31" customWidth="1"/>
    <col min="7696" max="7696" width="14" style="31" customWidth="1"/>
    <col min="7697" max="7697" width="9.7109375" style="31" customWidth="1"/>
    <col min="7698" max="7699" width="16.42578125" style="31" customWidth="1"/>
    <col min="7700" max="7700" width="11.7109375" style="31" customWidth="1"/>
    <col min="7701" max="7703" width="10.7109375" style="31" customWidth="1"/>
    <col min="7704" max="7704" width="18.140625" style="31" customWidth="1"/>
    <col min="7705" max="7706" width="6.7109375" style="31" customWidth="1"/>
    <col min="7707" max="7707" width="6.42578125" style="31" customWidth="1"/>
    <col min="7708" max="7708" width="7.28515625" style="31" customWidth="1"/>
    <col min="7709" max="7709" width="6.28515625" style="31" customWidth="1"/>
    <col min="7710" max="7710" width="8.140625" style="31" customWidth="1"/>
    <col min="7711" max="7711" width="7.5703125" style="31" customWidth="1"/>
    <col min="7712" max="7712" width="7.85546875" style="31" customWidth="1"/>
    <col min="7713" max="7937" width="9.140625" style="31"/>
    <col min="7938" max="7938" width="6.5703125" style="31" customWidth="1"/>
    <col min="7939" max="7939" width="43.7109375" style="31" customWidth="1"/>
    <col min="7940" max="7940" width="15.28515625" style="31" customWidth="1"/>
    <col min="7941" max="7941" width="10.5703125" style="31" customWidth="1"/>
    <col min="7942" max="7942" width="13.7109375" style="31" customWidth="1"/>
    <col min="7943" max="7950" width="8.85546875" style="31" customWidth="1"/>
    <col min="7951" max="7951" width="16" style="31" customWidth="1"/>
    <col min="7952" max="7952" width="14" style="31" customWidth="1"/>
    <col min="7953" max="7953" width="9.7109375" style="31" customWidth="1"/>
    <col min="7954" max="7955" width="16.42578125" style="31" customWidth="1"/>
    <col min="7956" max="7956" width="11.7109375" style="31" customWidth="1"/>
    <col min="7957" max="7959" width="10.7109375" style="31" customWidth="1"/>
    <col min="7960" max="7960" width="18.140625" style="31" customWidth="1"/>
    <col min="7961" max="7962" width="6.7109375" style="31" customWidth="1"/>
    <col min="7963" max="7963" width="6.42578125" style="31" customWidth="1"/>
    <col min="7964" max="7964" width="7.28515625" style="31" customWidth="1"/>
    <col min="7965" max="7965" width="6.28515625" style="31" customWidth="1"/>
    <col min="7966" max="7966" width="8.140625" style="31" customWidth="1"/>
    <col min="7967" max="7967" width="7.5703125" style="31" customWidth="1"/>
    <col min="7968" max="7968" width="7.85546875" style="31" customWidth="1"/>
    <col min="7969" max="8193" width="9.140625" style="31"/>
    <col min="8194" max="8194" width="6.5703125" style="31" customWidth="1"/>
    <col min="8195" max="8195" width="43.7109375" style="31" customWidth="1"/>
    <col min="8196" max="8196" width="15.28515625" style="31" customWidth="1"/>
    <col min="8197" max="8197" width="10.5703125" style="31" customWidth="1"/>
    <col min="8198" max="8198" width="13.7109375" style="31" customWidth="1"/>
    <col min="8199" max="8206" width="8.85546875" style="31" customWidth="1"/>
    <col min="8207" max="8207" width="16" style="31" customWidth="1"/>
    <col min="8208" max="8208" width="14" style="31" customWidth="1"/>
    <col min="8209" max="8209" width="9.7109375" style="31" customWidth="1"/>
    <col min="8210" max="8211" width="16.42578125" style="31" customWidth="1"/>
    <col min="8212" max="8212" width="11.7109375" style="31" customWidth="1"/>
    <col min="8213" max="8215" width="10.7109375" style="31" customWidth="1"/>
    <col min="8216" max="8216" width="18.140625" style="31" customWidth="1"/>
    <col min="8217" max="8218" width="6.7109375" style="31" customWidth="1"/>
    <col min="8219" max="8219" width="6.42578125" style="31" customWidth="1"/>
    <col min="8220" max="8220" width="7.28515625" style="31" customWidth="1"/>
    <col min="8221" max="8221" width="6.28515625" style="31" customWidth="1"/>
    <col min="8222" max="8222" width="8.140625" style="31" customWidth="1"/>
    <col min="8223" max="8223" width="7.5703125" style="31" customWidth="1"/>
    <col min="8224" max="8224" width="7.85546875" style="31" customWidth="1"/>
    <col min="8225" max="8449" width="9.140625" style="31"/>
    <col min="8450" max="8450" width="6.5703125" style="31" customWidth="1"/>
    <col min="8451" max="8451" width="43.7109375" style="31" customWidth="1"/>
    <col min="8452" max="8452" width="15.28515625" style="31" customWidth="1"/>
    <col min="8453" max="8453" width="10.5703125" style="31" customWidth="1"/>
    <col min="8454" max="8454" width="13.7109375" style="31" customWidth="1"/>
    <col min="8455" max="8462" width="8.85546875" style="31" customWidth="1"/>
    <col min="8463" max="8463" width="16" style="31" customWidth="1"/>
    <col min="8464" max="8464" width="14" style="31" customWidth="1"/>
    <col min="8465" max="8465" width="9.7109375" style="31" customWidth="1"/>
    <col min="8466" max="8467" width="16.42578125" style="31" customWidth="1"/>
    <col min="8468" max="8468" width="11.7109375" style="31" customWidth="1"/>
    <col min="8469" max="8471" width="10.7109375" style="31" customWidth="1"/>
    <col min="8472" max="8472" width="18.140625" style="31" customWidth="1"/>
    <col min="8473" max="8474" width="6.7109375" style="31" customWidth="1"/>
    <col min="8475" max="8475" width="6.42578125" style="31" customWidth="1"/>
    <col min="8476" max="8476" width="7.28515625" style="31" customWidth="1"/>
    <col min="8477" max="8477" width="6.28515625" style="31" customWidth="1"/>
    <col min="8478" max="8478" width="8.140625" style="31" customWidth="1"/>
    <col min="8479" max="8479" width="7.5703125" style="31" customWidth="1"/>
    <col min="8480" max="8480" width="7.85546875" style="31" customWidth="1"/>
    <col min="8481" max="8705" width="9.140625" style="31"/>
    <col min="8706" max="8706" width="6.5703125" style="31" customWidth="1"/>
    <col min="8707" max="8707" width="43.7109375" style="31" customWidth="1"/>
    <col min="8708" max="8708" width="15.28515625" style="31" customWidth="1"/>
    <col min="8709" max="8709" width="10.5703125" style="31" customWidth="1"/>
    <col min="8710" max="8710" width="13.7109375" style="31" customWidth="1"/>
    <col min="8711" max="8718" width="8.85546875" style="31" customWidth="1"/>
    <col min="8719" max="8719" width="16" style="31" customWidth="1"/>
    <col min="8720" max="8720" width="14" style="31" customWidth="1"/>
    <col min="8721" max="8721" width="9.7109375" style="31" customWidth="1"/>
    <col min="8722" max="8723" width="16.42578125" style="31" customWidth="1"/>
    <col min="8724" max="8724" width="11.7109375" style="31" customWidth="1"/>
    <col min="8725" max="8727" width="10.7109375" style="31" customWidth="1"/>
    <col min="8728" max="8728" width="18.140625" style="31" customWidth="1"/>
    <col min="8729" max="8730" width="6.7109375" style="31" customWidth="1"/>
    <col min="8731" max="8731" width="6.42578125" style="31" customWidth="1"/>
    <col min="8732" max="8732" width="7.28515625" style="31" customWidth="1"/>
    <col min="8733" max="8733" width="6.28515625" style="31" customWidth="1"/>
    <col min="8734" max="8734" width="8.140625" style="31" customWidth="1"/>
    <col min="8735" max="8735" width="7.5703125" style="31" customWidth="1"/>
    <col min="8736" max="8736" width="7.85546875" style="31" customWidth="1"/>
    <col min="8737" max="8961" width="9.140625" style="31"/>
    <col min="8962" max="8962" width="6.5703125" style="31" customWidth="1"/>
    <col min="8963" max="8963" width="43.7109375" style="31" customWidth="1"/>
    <col min="8964" max="8964" width="15.28515625" style="31" customWidth="1"/>
    <col min="8965" max="8965" width="10.5703125" style="31" customWidth="1"/>
    <col min="8966" max="8966" width="13.7109375" style="31" customWidth="1"/>
    <col min="8967" max="8974" width="8.85546875" style="31" customWidth="1"/>
    <col min="8975" max="8975" width="16" style="31" customWidth="1"/>
    <col min="8976" max="8976" width="14" style="31" customWidth="1"/>
    <col min="8977" max="8977" width="9.7109375" style="31" customWidth="1"/>
    <col min="8978" max="8979" width="16.42578125" style="31" customWidth="1"/>
    <col min="8980" max="8980" width="11.7109375" style="31" customWidth="1"/>
    <col min="8981" max="8983" width="10.7109375" style="31" customWidth="1"/>
    <col min="8984" max="8984" width="18.140625" style="31" customWidth="1"/>
    <col min="8985" max="8986" width="6.7109375" style="31" customWidth="1"/>
    <col min="8987" max="8987" width="6.42578125" style="31" customWidth="1"/>
    <col min="8988" max="8988" width="7.28515625" style="31" customWidth="1"/>
    <col min="8989" max="8989" width="6.28515625" style="31" customWidth="1"/>
    <col min="8990" max="8990" width="8.140625" style="31" customWidth="1"/>
    <col min="8991" max="8991" width="7.5703125" style="31" customWidth="1"/>
    <col min="8992" max="8992" width="7.85546875" style="31" customWidth="1"/>
    <col min="8993" max="9217" width="9.140625" style="31"/>
    <col min="9218" max="9218" width="6.5703125" style="31" customWidth="1"/>
    <col min="9219" max="9219" width="43.7109375" style="31" customWidth="1"/>
    <col min="9220" max="9220" width="15.28515625" style="31" customWidth="1"/>
    <col min="9221" max="9221" width="10.5703125" style="31" customWidth="1"/>
    <col min="9222" max="9222" width="13.7109375" style="31" customWidth="1"/>
    <col min="9223" max="9230" width="8.85546875" style="31" customWidth="1"/>
    <col min="9231" max="9231" width="16" style="31" customWidth="1"/>
    <col min="9232" max="9232" width="14" style="31" customWidth="1"/>
    <col min="9233" max="9233" width="9.7109375" style="31" customWidth="1"/>
    <col min="9234" max="9235" width="16.42578125" style="31" customWidth="1"/>
    <col min="9236" max="9236" width="11.7109375" style="31" customWidth="1"/>
    <col min="9237" max="9239" width="10.7109375" style="31" customWidth="1"/>
    <col min="9240" max="9240" width="18.140625" style="31" customWidth="1"/>
    <col min="9241" max="9242" width="6.7109375" style="31" customWidth="1"/>
    <col min="9243" max="9243" width="6.42578125" style="31" customWidth="1"/>
    <col min="9244" max="9244" width="7.28515625" style="31" customWidth="1"/>
    <col min="9245" max="9245" width="6.28515625" style="31" customWidth="1"/>
    <col min="9246" max="9246" width="8.140625" style="31" customWidth="1"/>
    <col min="9247" max="9247" width="7.5703125" style="31" customWidth="1"/>
    <col min="9248" max="9248" width="7.85546875" style="31" customWidth="1"/>
    <col min="9249" max="9473" width="9.140625" style="31"/>
    <col min="9474" max="9474" width="6.5703125" style="31" customWidth="1"/>
    <col min="9475" max="9475" width="43.7109375" style="31" customWidth="1"/>
    <col min="9476" max="9476" width="15.28515625" style="31" customWidth="1"/>
    <col min="9477" max="9477" width="10.5703125" style="31" customWidth="1"/>
    <col min="9478" max="9478" width="13.7109375" style="31" customWidth="1"/>
    <col min="9479" max="9486" width="8.85546875" style="31" customWidth="1"/>
    <col min="9487" max="9487" width="16" style="31" customWidth="1"/>
    <col min="9488" max="9488" width="14" style="31" customWidth="1"/>
    <col min="9489" max="9489" width="9.7109375" style="31" customWidth="1"/>
    <col min="9490" max="9491" width="16.42578125" style="31" customWidth="1"/>
    <col min="9492" max="9492" width="11.7109375" style="31" customWidth="1"/>
    <col min="9493" max="9495" width="10.7109375" style="31" customWidth="1"/>
    <col min="9496" max="9496" width="18.140625" style="31" customWidth="1"/>
    <col min="9497" max="9498" width="6.7109375" style="31" customWidth="1"/>
    <col min="9499" max="9499" width="6.42578125" style="31" customWidth="1"/>
    <col min="9500" max="9500" width="7.28515625" style="31" customWidth="1"/>
    <col min="9501" max="9501" width="6.28515625" style="31" customWidth="1"/>
    <col min="9502" max="9502" width="8.140625" style="31" customWidth="1"/>
    <col min="9503" max="9503" width="7.5703125" style="31" customWidth="1"/>
    <col min="9504" max="9504" width="7.85546875" style="31" customWidth="1"/>
    <col min="9505" max="9729" width="9.140625" style="31"/>
    <col min="9730" max="9730" width="6.5703125" style="31" customWidth="1"/>
    <col min="9731" max="9731" width="43.7109375" style="31" customWidth="1"/>
    <col min="9732" max="9732" width="15.28515625" style="31" customWidth="1"/>
    <col min="9733" max="9733" width="10.5703125" style="31" customWidth="1"/>
    <col min="9734" max="9734" width="13.7109375" style="31" customWidth="1"/>
    <col min="9735" max="9742" width="8.85546875" style="31" customWidth="1"/>
    <col min="9743" max="9743" width="16" style="31" customWidth="1"/>
    <col min="9744" max="9744" width="14" style="31" customWidth="1"/>
    <col min="9745" max="9745" width="9.7109375" style="31" customWidth="1"/>
    <col min="9746" max="9747" width="16.42578125" style="31" customWidth="1"/>
    <col min="9748" max="9748" width="11.7109375" style="31" customWidth="1"/>
    <col min="9749" max="9751" width="10.7109375" style="31" customWidth="1"/>
    <col min="9752" max="9752" width="18.140625" style="31" customWidth="1"/>
    <col min="9753" max="9754" width="6.7109375" style="31" customWidth="1"/>
    <col min="9755" max="9755" width="6.42578125" style="31" customWidth="1"/>
    <col min="9756" max="9756" width="7.28515625" style="31" customWidth="1"/>
    <col min="9757" max="9757" width="6.28515625" style="31" customWidth="1"/>
    <col min="9758" max="9758" width="8.140625" style="31" customWidth="1"/>
    <col min="9759" max="9759" width="7.5703125" style="31" customWidth="1"/>
    <col min="9760" max="9760" width="7.85546875" style="31" customWidth="1"/>
    <col min="9761" max="9985" width="9.140625" style="31"/>
    <col min="9986" max="9986" width="6.5703125" style="31" customWidth="1"/>
    <col min="9987" max="9987" width="43.7109375" style="31" customWidth="1"/>
    <col min="9988" max="9988" width="15.28515625" style="31" customWidth="1"/>
    <col min="9989" max="9989" width="10.5703125" style="31" customWidth="1"/>
    <col min="9990" max="9990" width="13.7109375" style="31" customWidth="1"/>
    <col min="9991" max="9998" width="8.85546875" style="31" customWidth="1"/>
    <col min="9999" max="9999" width="16" style="31" customWidth="1"/>
    <col min="10000" max="10000" width="14" style="31" customWidth="1"/>
    <col min="10001" max="10001" width="9.7109375" style="31" customWidth="1"/>
    <col min="10002" max="10003" width="16.42578125" style="31" customWidth="1"/>
    <col min="10004" max="10004" width="11.7109375" style="31" customWidth="1"/>
    <col min="10005" max="10007" width="10.7109375" style="31" customWidth="1"/>
    <col min="10008" max="10008" width="18.140625" style="31" customWidth="1"/>
    <col min="10009" max="10010" width="6.7109375" style="31" customWidth="1"/>
    <col min="10011" max="10011" width="6.42578125" style="31" customWidth="1"/>
    <col min="10012" max="10012" width="7.28515625" style="31" customWidth="1"/>
    <col min="10013" max="10013" width="6.28515625" style="31" customWidth="1"/>
    <col min="10014" max="10014" width="8.140625" style="31" customWidth="1"/>
    <col min="10015" max="10015" width="7.5703125" style="31" customWidth="1"/>
    <col min="10016" max="10016" width="7.85546875" style="31" customWidth="1"/>
    <col min="10017" max="10241" width="9.140625" style="31"/>
    <col min="10242" max="10242" width="6.5703125" style="31" customWidth="1"/>
    <col min="10243" max="10243" width="43.7109375" style="31" customWidth="1"/>
    <col min="10244" max="10244" width="15.28515625" style="31" customWidth="1"/>
    <col min="10245" max="10245" width="10.5703125" style="31" customWidth="1"/>
    <col min="10246" max="10246" width="13.7109375" style="31" customWidth="1"/>
    <col min="10247" max="10254" width="8.85546875" style="31" customWidth="1"/>
    <col min="10255" max="10255" width="16" style="31" customWidth="1"/>
    <col min="10256" max="10256" width="14" style="31" customWidth="1"/>
    <col min="10257" max="10257" width="9.7109375" style="31" customWidth="1"/>
    <col min="10258" max="10259" width="16.42578125" style="31" customWidth="1"/>
    <col min="10260" max="10260" width="11.7109375" style="31" customWidth="1"/>
    <col min="10261" max="10263" width="10.7109375" style="31" customWidth="1"/>
    <col min="10264" max="10264" width="18.140625" style="31" customWidth="1"/>
    <col min="10265" max="10266" width="6.7109375" style="31" customWidth="1"/>
    <col min="10267" max="10267" width="6.42578125" style="31" customWidth="1"/>
    <col min="10268" max="10268" width="7.28515625" style="31" customWidth="1"/>
    <col min="10269" max="10269" width="6.28515625" style="31" customWidth="1"/>
    <col min="10270" max="10270" width="8.140625" style="31" customWidth="1"/>
    <col min="10271" max="10271" width="7.5703125" style="31" customWidth="1"/>
    <col min="10272" max="10272" width="7.85546875" style="31" customWidth="1"/>
    <col min="10273" max="10497" width="9.140625" style="31"/>
    <col min="10498" max="10498" width="6.5703125" style="31" customWidth="1"/>
    <col min="10499" max="10499" width="43.7109375" style="31" customWidth="1"/>
    <col min="10500" max="10500" width="15.28515625" style="31" customWidth="1"/>
    <col min="10501" max="10501" width="10.5703125" style="31" customWidth="1"/>
    <col min="10502" max="10502" width="13.7109375" style="31" customWidth="1"/>
    <col min="10503" max="10510" width="8.85546875" style="31" customWidth="1"/>
    <col min="10511" max="10511" width="16" style="31" customWidth="1"/>
    <col min="10512" max="10512" width="14" style="31" customWidth="1"/>
    <col min="10513" max="10513" width="9.7109375" style="31" customWidth="1"/>
    <col min="10514" max="10515" width="16.42578125" style="31" customWidth="1"/>
    <col min="10516" max="10516" width="11.7109375" style="31" customWidth="1"/>
    <col min="10517" max="10519" width="10.7109375" style="31" customWidth="1"/>
    <col min="10520" max="10520" width="18.140625" style="31" customWidth="1"/>
    <col min="10521" max="10522" width="6.7109375" style="31" customWidth="1"/>
    <col min="10523" max="10523" width="6.42578125" style="31" customWidth="1"/>
    <col min="10524" max="10524" width="7.28515625" style="31" customWidth="1"/>
    <col min="10525" max="10525" width="6.28515625" style="31" customWidth="1"/>
    <col min="10526" max="10526" width="8.140625" style="31" customWidth="1"/>
    <col min="10527" max="10527" width="7.5703125" style="31" customWidth="1"/>
    <col min="10528" max="10528" width="7.85546875" style="31" customWidth="1"/>
    <col min="10529" max="10753" width="9.140625" style="31"/>
    <col min="10754" max="10754" width="6.5703125" style="31" customWidth="1"/>
    <col min="10755" max="10755" width="43.7109375" style="31" customWidth="1"/>
    <col min="10756" max="10756" width="15.28515625" style="31" customWidth="1"/>
    <col min="10757" max="10757" width="10.5703125" style="31" customWidth="1"/>
    <col min="10758" max="10758" width="13.7109375" style="31" customWidth="1"/>
    <col min="10759" max="10766" width="8.85546875" style="31" customWidth="1"/>
    <col min="10767" max="10767" width="16" style="31" customWidth="1"/>
    <col min="10768" max="10768" width="14" style="31" customWidth="1"/>
    <col min="10769" max="10769" width="9.7109375" style="31" customWidth="1"/>
    <col min="10770" max="10771" width="16.42578125" style="31" customWidth="1"/>
    <col min="10772" max="10772" width="11.7109375" style="31" customWidth="1"/>
    <col min="10773" max="10775" width="10.7109375" style="31" customWidth="1"/>
    <col min="10776" max="10776" width="18.140625" style="31" customWidth="1"/>
    <col min="10777" max="10778" width="6.7109375" style="31" customWidth="1"/>
    <col min="10779" max="10779" width="6.42578125" style="31" customWidth="1"/>
    <col min="10780" max="10780" width="7.28515625" style="31" customWidth="1"/>
    <col min="10781" max="10781" width="6.28515625" style="31" customWidth="1"/>
    <col min="10782" max="10782" width="8.140625" style="31" customWidth="1"/>
    <col min="10783" max="10783" width="7.5703125" style="31" customWidth="1"/>
    <col min="10784" max="10784" width="7.85546875" style="31" customWidth="1"/>
    <col min="10785" max="11009" width="9.140625" style="31"/>
    <col min="11010" max="11010" width="6.5703125" style="31" customWidth="1"/>
    <col min="11011" max="11011" width="43.7109375" style="31" customWidth="1"/>
    <col min="11012" max="11012" width="15.28515625" style="31" customWidth="1"/>
    <col min="11013" max="11013" width="10.5703125" style="31" customWidth="1"/>
    <col min="11014" max="11014" width="13.7109375" style="31" customWidth="1"/>
    <col min="11015" max="11022" width="8.85546875" style="31" customWidth="1"/>
    <col min="11023" max="11023" width="16" style="31" customWidth="1"/>
    <col min="11024" max="11024" width="14" style="31" customWidth="1"/>
    <col min="11025" max="11025" width="9.7109375" style="31" customWidth="1"/>
    <col min="11026" max="11027" width="16.42578125" style="31" customWidth="1"/>
    <col min="11028" max="11028" width="11.7109375" style="31" customWidth="1"/>
    <col min="11029" max="11031" width="10.7109375" style="31" customWidth="1"/>
    <col min="11032" max="11032" width="18.140625" style="31" customWidth="1"/>
    <col min="11033" max="11034" width="6.7109375" style="31" customWidth="1"/>
    <col min="11035" max="11035" width="6.42578125" style="31" customWidth="1"/>
    <col min="11036" max="11036" width="7.28515625" style="31" customWidth="1"/>
    <col min="11037" max="11037" width="6.28515625" style="31" customWidth="1"/>
    <col min="11038" max="11038" width="8.140625" style="31" customWidth="1"/>
    <col min="11039" max="11039" width="7.5703125" style="31" customWidth="1"/>
    <col min="11040" max="11040" width="7.85546875" style="31" customWidth="1"/>
    <col min="11041" max="11265" width="9.140625" style="31"/>
    <col min="11266" max="11266" width="6.5703125" style="31" customWidth="1"/>
    <col min="11267" max="11267" width="43.7109375" style="31" customWidth="1"/>
    <col min="11268" max="11268" width="15.28515625" style="31" customWidth="1"/>
    <col min="11269" max="11269" width="10.5703125" style="31" customWidth="1"/>
    <col min="11270" max="11270" width="13.7109375" style="31" customWidth="1"/>
    <col min="11271" max="11278" width="8.85546875" style="31" customWidth="1"/>
    <col min="11279" max="11279" width="16" style="31" customWidth="1"/>
    <col min="11280" max="11280" width="14" style="31" customWidth="1"/>
    <col min="11281" max="11281" width="9.7109375" style="31" customWidth="1"/>
    <col min="11282" max="11283" width="16.42578125" style="31" customWidth="1"/>
    <col min="11284" max="11284" width="11.7109375" style="31" customWidth="1"/>
    <col min="11285" max="11287" width="10.7109375" style="31" customWidth="1"/>
    <col min="11288" max="11288" width="18.140625" style="31" customWidth="1"/>
    <col min="11289" max="11290" width="6.7109375" style="31" customWidth="1"/>
    <col min="11291" max="11291" width="6.42578125" style="31" customWidth="1"/>
    <col min="11292" max="11292" width="7.28515625" style="31" customWidth="1"/>
    <col min="11293" max="11293" width="6.28515625" style="31" customWidth="1"/>
    <col min="11294" max="11294" width="8.140625" style="31" customWidth="1"/>
    <col min="11295" max="11295" width="7.5703125" style="31" customWidth="1"/>
    <col min="11296" max="11296" width="7.85546875" style="31" customWidth="1"/>
    <col min="11297" max="11521" width="9.140625" style="31"/>
    <col min="11522" max="11522" width="6.5703125" style="31" customWidth="1"/>
    <col min="11523" max="11523" width="43.7109375" style="31" customWidth="1"/>
    <col min="11524" max="11524" width="15.28515625" style="31" customWidth="1"/>
    <col min="11525" max="11525" width="10.5703125" style="31" customWidth="1"/>
    <col min="11526" max="11526" width="13.7109375" style="31" customWidth="1"/>
    <col min="11527" max="11534" width="8.85546875" style="31" customWidth="1"/>
    <col min="11535" max="11535" width="16" style="31" customWidth="1"/>
    <col min="11536" max="11536" width="14" style="31" customWidth="1"/>
    <col min="11537" max="11537" width="9.7109375" style="31" customWidth="1"/>
    <col min="11538" max="11539" width="16.42578125" style="31" customWidth="1"/>
    <col min="11540" max="11540" width="11.7109375" style="31" customWidth="1"/>
    <col min="11541" max="11543" width="10.7109375" style="31" customWidth="1"/>
    <col min="11544" max="11544" width="18.140625" style="31" customWidth="1"/>
    <col min="11545" max="11546" width="6.7109375" style="31" customWidth="1"/>
    <col min="11547" max="11547" width="6.42578125" style="31" customWidth="1"/>
    <col min="11548" max="11548" width="7.28515625" style="31" customWidth="1"/>
    <col min="11549" max="11549" width="6.28515625" style="31" customWidth="1"/>
    <col min="11550" max="11550" width="8.140625" style="31" customWidth="1"/>
    <col min="11551" max="11551" width="7.5703125" style="31" customWidth="1"/>
    <col min="11552" max="11552" width="7.85546875" style="31" customWidth="1"/>
    <col min="11553" max="11777" width="9.140625" style="31"/>
    <col min="11778" max="11778" width="6.5703125" style="31" customWidth="1"/>
    <col min="11779" max="11779" width="43.7109375" style="31" customWidth="1"/>
    <col min="11780" max="11780" width="15.28515625" style="31" customWidth="1"/>
    <col min="11781" max="11781" width="10.5703125" style="31" customWidth="1"/>
    <col min="11782" max="11782" width="13.7109375" style="31" customWidth="1"/>
    <col min="11783" max="11790" width="8.85546875" style="31" customWidth="1"/>
    <col min="11791" max="11791" width="16" style="31" customWidth="1"/>
    <col min="11792" max="11792" width="14" style="31" customWidth="1"/>
    <col min="11793" max="11793" width="9.7109375" style="31" customWidth="1"/>
    <col min="11794" max="11795" width="16.42578125" style="31" customWidth="1"/>
    <col min="11796" max="11796" width="11.7109375" style="31" customWidth="1"/>
    <col min="11797" max="11799" width="10.7109375" style="31" customWidth="1"/>
    <col min="11800" max="11800" width="18.140625" style="31" customWidth="1"/>
    <col min="11801" max="11802" width="6.7109375" style="31" customWidth="1"/>
    <col min="11803" max="11803" width="6.42578125" style="31" customWidth="1"/>
    <col min="11804" max="11804" width="7.28515625" style="31" customWidth="1"/>
    <col min="11805" max="11805" width="6.28515625" style="31" customWidth="1"/>
    <col min="11806" max="11806" width="8.140625" style="31" customWidth="1"/>
    <col min="11807" max="11807" width="7.5703125" style="31" customWidth="1"/>
    <col min="11808" max="11808" width="7.85546875" style="31" customWidth="1"/>
    <col min="11809" max="12033" width="9.140625" style="31"/>
    <col min="12034" max="12034" width="6.5703125" style="31" customWidth="1"/>
    <col min="12035" max="12035" width="43.7109375" style="31" customWidth="1"/>
    <col min="12036" max="12036" width="15.28515625" style="31" customWidth="1"/>
    <col min="12037" max="12037" width="10.5703125" style="31" customWidth="1"/>
    <col min="12038" max="12038" width="13.7109375" style="31" customWidth="1"/>
    <col min="12039" max="12046" width="8.85546875" style="31" customWidth="1"/>
    <col min="12047" max="12047" width="16" style="31" customWidth="1"/>
    <col min="12048" max="12048" width="14" style="31" customWidth="1"/>
    <col min="12049" max="12049" width="9.7109375" style="31" customWidth="1"/>
    <col min="12050" max="12051" width="16.42578125" style="31" customWidth="1"/>
    <col min="12052" max="12052" width="11.7109375" style="31" customWidth="1"/>
    <col min="12053" max="12055" width="10.7109375" style="31" customWidth="1"/>
    <col min="12056" max="12056" width="18.140625" style="31" customWidth="1"/>
    <col min="12057" max="12058" width="6.7109375" style="31" customWidth="1"/>
    <col min="12059" max="12059" width="6.42578125" style="31" customWidth="1"/>
    <col min="12060" max="12060" width="7.28515625" style="31" customWidth="1"/>
    <col min="12061" max="12061" width="6.28515625" style="31" customWidth="1"/>
    <col min="12062" max="12062" width="8.140625" style="31" customWidth="1"/>
    <col min="12063" max="12063" width="7.5703125" style="31" customWidth="1"/>
    <col min="12064" max="12064" width="7.85546875" style="31" customWidth="1"/>
    <col min="12065" max="12289" width="9.140625" style="31"/>
    <col min="12290" max="12290" width="6.5703125" style="31" customWidth="1"/>
    <col min="12291" max="12291" width="43.7109375" style="31" customWidth="1"/>
    <col min="12292" max="12292" width="15.28515625" style="31" customWidth="1"/>
    <col min="12293" max="12293" width="10.5703125" style="31" customWidth="1"/>
    <col min="12294" max="12294" width="13.7109375" style="31" customWidth="1"/>
    <col min="12295" max="12302" width="8.85546875" style="31" customWidth="1"/>
    <col min="12303" max="12303" width="16" style="31" customWidth="1"/>
    <col min="12304" max="12304" width="14" style="31" customWidth="1"/>
    <col min="12305" max="12305" width="9.7109375" style="31" customWidth="1"/>
    <col min="12306" max="12307" width="16.42578125" style="31" customWidth="1"/>
    <col min="12308" max="12308" width="11.7109375" style="31" customWidth="1"/>
    <col min="12309" max="12311" width="10.7109375" style="31" customWidth="1"/>
    <col min="12312" max="12312" width="18.140625" style="31" customWidth="1"/>
    <col min="12313" max="12314" width="6.7109375" style="31" customWidth="1"/>
    <col min="12315" max="12315" width="6.42578125" style="31" customWidth="1"/>
    <col min="12316" max="12316" width="7.28515625" style="31" customWidth="1"/>
    <col min="12317" max="12317" width="6.28515625" style="31" customWidth="1"/>
    <col min="12318" max="12318" width="8.140625" style="31" customWidth="1"/>
    <col min="12319" max="12319" width="7.5703125" style="31" customWidth="1"/>
    <col min="12320" max="12320" width="7.85546875" style="31" customWidth="1"/>
    <col min="12321" max="12545" width="9.140625" style="31"/>
    <col min="12546" max="12546" width="6.5703125" style="31" customWidth="1"/>
    <col min="12547" max="12547" width="43.7109375" style="31" customWidth="1"/>
    <col min="12548" max="12548" width="15.28515625" style="31" customWidth="1"/>
    <col min="12549" max="12549" width="10.5703125" style="31" customWidth="1"/>
    <col min="12550" max="12550" width="13.7109375" style="31" customWidth="1"/>
    <col min="12551" max="12558" width="8.85546875" style="31" customWidth="1"/>
    <col min="12559" max="12559" width="16" style="31" customWidth="1"/>
    <col min="12560" max="12560" width="14" style="31" customWidth="1"/>
    <col min="12561" max="12561" width="9.7109375" style="31" customWidth="1"/>
    <col min="12562" max="12563" width="16.42578125" style="31" customWidth="1"/>
    <col min="12564" max="12564" width="11.7109375" style="31" customWidth="1"/>
    <col min="12565" max="12567" width="10.7109375" style="31" customWidth="1"/>
    <col min="12568" max="12568" width="18.140625" style="31" customWidth="1"/>
    <col min="12569" max="12570" width="6.7109375" style="31" customWidth="1"/>
    <col min="12571" max="12571" width="6.42578125" style="31" customWidth="1"/>
    <col min="12572" max="12572" width="7.28515625" style="31" customWidth="1"/>
    <col min="12573" max="12573" width="6.28515625" style="31" customWidth="1"/>
    <col min="12574" max="12574" width="8.140625" style="31" customWidth="1"/>
    <col min="12575" max="12575" width="7.5703125" style="31" customWidth="1"/>
    <col min="12576" max="12576" width="7.85546875" style="31" customWidth="1"/>
    <col min="12577" max="12801" width="9.140625" style="31"/>
    <col min="12802" max="12802" width="6.5703125" style="31" customWidth="1"/>
    <col min="12803" max="12803" width="43.7109375" style="31" customWidth="1"/>
    <col min="12804" max="12804" width="15.28515625" style="31" customWidth="1"/>
    <col min="12805" max="12805" width="10.5703125" style="31" customWidth="1"/>
    <col min="12806" max="12806" width="13.7109375" style="31" customWidth="1"/>
    <col min="12807" max="12814" width="8.85546875" style="31" customWidth="1"/>
    <col min="12815" max="12815" width="16" style="31" customWidth="1"/>
    <col min="12816" max="12816" width="14" style="31" customWidth="1"/>
    <col min="12817" max="12817" width="9.7109375" style="31" customWidth="1"/>
    <col min="12818" max="12819" width="16.42578125" style="31" customWidth="1"/>
    <col min="12820" max="12820" width="11.7109375" style="31" customWidth="1"/>
    <col min="12821" max="12823" width="10.7109375" style="31" customWidth="1"/>
    <col min="12824" max="12824" width="18.140625" style="31" customWidth="1"/>
    <col min="12825" max="12826" width="6.7109375" style="31" customWidth="1"/>
    <col min="12827" max="12827" width="6.42578125" style="31" customWidth="1"/>
    <col min="12828" max="12828" width="7.28515625" style="31" customWidth="1"/>
    <col min="12829" max="12829" width="6.28515625" style="31" customWidth="1"/>
    <col min="12830" max="12830" width="8.140625" style="31" customWidth="1"/>
    <col min="12831" max="12831" width="7.5703125" style="31" customWidth="1"/>
    <col min="12832" max="12832" width="7.85546875" style="31" customWidth="1"/>
    <col min="12833" max="13057" width="9.140625" style="31"/>
    <col min="13058" max="13058" width="6.5703125" style="31" customWidth="1"/>
    <col min="13059" max="13059" width="43.7109375" style="31" customWidth="1"/>
    <col min="13060" max="13060" width="15.28515625" style="31" customWidth="1"/>
    <col min="13061" max="13061" width="10.5703125" style="31" customWidth="1"/>
    <col min="13062" max="13062" width="13.7109375" style="31" customWidth="1"/>
    <col min="13063" max="13070" width="8.85546875" style="31" customWidth="1"/>
    <col min="13071" max="13071" width="16" style="31" customWidth="1"/>
    <col min="13072" max="13072" width="14" style="31" customWidth="1"/>
    <col min="13073" max="13073" width="9.7109375" style="31" customWidth="1"/>
    <col min="13074" max="13075" width="16.42578125" style="31" customWidth="1"/>
    <col min="13076" max="13076" width="11.7109375" style="31" customWidth="1"/>
    <col min="13077" max="13079" width="10.7109375" style="31" customWidth="1"/>
    <col min="13080" max="13080" width="18.140625" style="31" customWidth="1"/>
    <col min="13081" max="13082" width="6.7109375" style="31" customWidth="1"/>
    <col min="13083" max="13083" width="6.42578125" style="31" customWidth="1"/>
    <col min="13084" max="13084" width="7.28515625" style="31" customWidth="1"/>
    <col min="13085" max="13085" width="6.28515625" style="31" customWidth="1"/>
    <col min="13086" max="13086" width="8.140625" style="31" customWidth="1"/>
    <col min="13087" max="13087" width="7.5703125" style="31" customWidth="1"/>
    <col min="13088" max="13088" width="7.85546875" style="31" customWidth="1"/>
    <col min="13089" max="13313" width="9.140625" style="31"/>
    <col min="13314" max="13314" width="6.5703125" style="31" customWidth="1"/>
    <col min="13315" max="13315" width="43.7109375" style="31" customWidth="1"/>
    <col min="13316" max="13316" width="15.28515625" style="31" customWidth="1"/>
    <col min="13317" max="13317" width="10.5703125" style="31" customWidth="1"/>
    <col min="13318" max="13318" width="13.7109375" style="31" customWidth="1"/>
    <col min="13319" max="13326" width="8.85546875" style="31" customWidth="1"/>
    <col min="13327" max="13327" width="16" style="31" customWidth="1"/>
    <col min="13328" max="13328" width="14" style="31" customWidth="1"/>
    <col min="13329" max="13329" width="9.7109375" style="31" customWidth="1"/>
    <col min="13330" max="13331" width="16.42578125" style="31" customWidth="1"/>
    <col min="13332" max="13332" width="11.7109375" style="31" customWidth="1"/>
    <col min="13333" max="13335" width="10.7109375" style="31" customWidth="1"/>
    <col min="13336" max="13336" width="18.140625" style="31" customWidth="1"/>
    <col min="13337" max="13338" width="6.7109375" style="31" customWidth="1"/>
    <col min="13339" max="13339" width="6.42578125" style="31" customWidth="1"/>
    <col min="13340" max="13340" width="7.28515625" style="31" customWidth="1"/>
    <col min="13341" max="13341" width="6.28515625" style="31" customWidth="1"/>
    <col min="13342" max="13342" width="8.140625" style="31" customWidth="1"/>
    <col min="13343" max="13343" width="7.5703125" style="31" customWidth="1"/>
    <col min="13344" max="13344" width="7.85546875" style="31" customWidth="1"/>
    <col min="13345" max="13569" width="9.140625" style="31"/>
    <col min="13570" max="13570" width="6.5703125" style="31" customWidth="1"/>
    <col min="13571" max="13571" width="43.7109375" style="31" customWidth="1"/>
    <col min="13572" max="13572" width="15.28515625" style="31" customWidth="1"/>
    <col min="13573" max="13573" width="10.5703125" style="31" customWidth="1"/>
    <col min="13574" max="13574" width="13.7109375" style="31" customWidth="1"/>
    <col min="13575" max="13582" width="8.85546875" style="31" customWidth="1"/>
    <col min="13583" max="13583" width="16" style="31" customWidth="1"/>
    <col min="13584" max="13584" width="14" style="31" customWidth="1"/>
    <col min="13585" max="13585" width="9.7109375" style="31" customWidth="1"/>
    <col min="13586" max="13587" width="16.42578125" style="31" customWidth="1"/>
    <col min="13588" max="13588" width="11.7109375" style="31" customWidth="1"/>
    <col min="13589" max="13591" width="10.7109375" style="31" customWidth="1"/>
    <col min="13592" max="13592" width="18.140625" style="31" customWidth="1"/>
    <col min="13593" max="13594" width="6.7109375" style="31" customWidth="1"/>
    <col min="13595" max="13595" width="6.42578125" style="31" customWidth="1"/>
    <col min="13596" max="13596" width="7.28515625" style="31" customWidth="1"/>
    <col min="13597" max="13597" width="6.28515625" style="31" customWidth="1"/>
    <col min="13598" max="13598" width="8.140625" style="31" customWidth="1"/>
    <col min="13599" max="13599" width="7.5703125" style="31" customWidth="1"/>
    <col min="13600" max="13600" width="7.85546875" style="31" customWidth="1"/>
    <col min="13601" max="13825" width="9.140625" style="31"/>
    <col min="13826" max="13826" width="6.5703125" style="31" customWidth="1"/>
    <col min="13827" max="13827" width="43.7109375" style="31" customWidth="1"/>
    <col min="13828" max="13828" width="15.28515625" style="31" customWidth="1"/>
    <col min="13829" max="13829" width="10.5703125" style="31" customWidth="1"/>
    <col min="13830" max="13830" width="13.7109375" style="31" customWidth="1"/>
    <col min="13831" max="13838" width="8.85546875" style="31" customWidth="1"/>
    <col min="13839" max="13839" width="16" style="31" customWidth="1"/>
    <col min="13840" max="13840" width="14" style="31" customWidth="1"/>
    <col min="13841" max="13841" width="9.7109375" style="31" customWidth="1"/>
    <col min="13842" max="13843" width="16.42578125" style="31" customWidth="1"/>
    <col min="13844" max="13844" width="11.7109375" style="31" customWidth="1"/>
    <col min="13845" max="13847" width="10.7109375" style="31" customWidth="1"/>
    <col min="13848" max="13848" width="18.140625" style="31" customWidth="1"/>
    <col min="13849" max="13850" width="6.7109375" style="31" customWidth="1"/>
    <col min="13851" max="13851" width="6.42578125" style="31" customWidth="1"/>
    <col min="13852" max="13852" width="7.28515625" style="31" customWidth="1"/>
    <col min="13853" max="13853" width="6.28515625" style="31" customWidth="1"/>
    <col min="13854" max="13854" width="8.140625" style="31" customWidth="1"/>
    <col min="13855" max="13855" width="7.5703125" style="31" customWidth="1"/>
    <col min="13856" max="13856" width="7.85546875" style="31" customWidth="1"/>
    <col min="13857" max="14081" width="9.140625" style="31"/>
    <col min="14082" max="14082" width="6.5703125" style="31" customWidth="1"/>
    <col min="14083" max="14083" width="43.7109375" style="31" customWidth="1"/>
    <col min="14084" max="14084" width="15.28515625" style="31" customWidth="1"/>
    <col min="14085" max="14085" width="10.5703125" style="31" customWidth="1"/>
    <col min="14086" max="14086" width="13.7109375" style="31" customWidth="1"/>
    <col min="14087" max="14094" width="8.85546875" style="31" customWidth="1"/>
    <col min="14095" max="14095" width="16" style="31" customWidth="1"/>
    <col min="14096" max="14096" width="14" style="31" customWidth="1"/>
    <col min="14097" max="14097" width="9.7109375" style="31" customWidth="1"/>
    <col min="14098" max="14099" width="16.42578125" style="31" customWidth="1"/>
    <col min="14100" max="14100" width="11.7109375" style="31" customWidth="1"/>
    <col min="14101" max="14103" width="10.7109375" style="31" customWidth="1"/>
    <col min="14104" max="14104" width="18.140625" style="31" customWidth="1"/>
    <col min="14105" max="14106" width="6.7109375" style="31" customWidth="1"/>
    <col min="14107" max="14107" width="6.42578125" style="31" customWidth="1"/>
    <col min="14108" max="14108" width="7.28515625" style="31" customWidth="1"/>
    <col min="14109" max="14109" width="6.28515625" style="31" customWidth="1"/>
    <col min="14110" max="14110" width="8.140625" style="31" customWidth="1"/>
    <col min="14111" max="14111" width="7.5703125" style="31" customWidth="1"/>
    <col min="14112" max="14112" width="7.85546875" style="31" customWidth="1"/>
    <col min="14113" max="14337" width="9.140625" style="31"/>
    <col min="14338" max="14338" width="6.5703125" style="31" customWidth="1"/>
    <col min="14339" max="14339" width="43.7109375" style="31" customWidth="1"/>
    <col min="14340" max="14340" width="15.28515625" style="31" customWidth="1"/>
    <col min="14341" max="14341" width="10.5703125" style="31" customWidth="1"/>
    <col min="14342" max="14342" width="13.7109375" style="31" customWidth="1"/>
    <col min="14343" max="14350" width="8.85546875" style="31" customWidth="1"/>
    <col min="14351" max="14351" width="16" style="31" customWidth="1"/>
    <col min="14352" max="14352" width="14" style="31" customWidth="1"/>
    <col min="14353" max="14353" width="9.7109375" style="31" customWidth="1"/>
    <col min="14354" max="14355" width="16.42578125" style="31" customWidth="1"/>
    <col min="14356" max="14356" width="11.7109375" style="31" customWidth="1"/>
    <col min="14357" max="14359" width="10.7109375" style="31" customWidth="1"/>
    <col min="14360" max="14360" width="18.140625" style="31" customWidth="1"/>
    <col min="14361" max="14362" width="6.7109375" style="31" customWidth="1"/>
    <col min="14363" max="14363" width="6.42578125" style="31" customWidth="1"/>
    <col min="14364" max="14364" width="7.28515625" style="31" customWidth="1"/>
    <col min="14365" max="14365" width="6.28515625" style="31" customWidth="1"/>
    <col min="14366" max="14366" width="8.140625" style="31" customWidth="1"/>
    <col min="14367" max="14367" width="7.5703125" style="31" customWidth="1"/>
    <col min="14368" max="14368" width="7.85546875" style="31" customWidth="1"/>
    <col min="14369" max="14593" width="9.140625" style="31"/>
    <col min="14594" max="14594" width="6.5703125" style="31" customWidth="1"/>
    <col min="14595" max="14595" width="43.7109375" style="31" customWidth="1"/>
    <col min="14596" max="14596" width="15.28515625" style="31" customWidth="1"/>
    <col min="14597" max="14597" width="10.5703125" style="31" customWidth="1"/>
    <col min="14598" max="14598" width="13.7109375" style="31" customWidth="1"/>
    <col min="14599" max="14606" width="8.85546875" style="31" customWidth="1"/>
    <col min="14607" max="14607" width="16" style="31" customWidth="1"/>
    <col min="14608" max="14608" width="14" style="31" customWidth="1"/>
    <col min="14609" max="14609" width="9.7109375" style="31" customWidth="1"/>
    <col min="14610" max="14611" width="16.42578125" style="31" customWidth="1"/>
    <col min="14612" max="14612" width="11.7109375" style="31" customWidth="1"/>
    <col min="14613" max="14615" width="10.7109375" style="31" customWidth="1"/>
    <col min="14616" max="14616" width="18.140625" style="31" customWidth="1"/>
    <col min="14617" max="14618" width="6.7109375" style="31" customWidth="1"/>
    <col min="14619" max="14619" width="6.42578125" style="31" customWidth="1"/>
    <col min="14620" max="14620" width="7.28515625" style="31" customWidth="1"/>
    <col min="14621" max="14621" width="6.28515625" style="31" customWidth="1"/>
    <col min="14622" max="14622" width="8.140625" style="31" customWidth="1"/>
    <col min="14623" max="14623" width="7.5703125" style="31" customWidth="1"/>
    <col min="14624" max="14624" width="7.85546875" style="31" customWidth="1"/>
    <col min="14625" max="14849" width="9.140625" style="31"/>
    <col min="14850" max="14850" width="6.5703125" style="31" customWidth="1"/>
    <col min="14851" max="14851" width="43.7109375" style="31" customWidth="1"/>
    <col min="14852" max="14852" width="15.28515625" style="31" customWidth="1"/>
    <col min="14853" max="14853" width="10.5703125" style="31" customWidth="1"/>
    <col min="14854" max="14854" width="13.7109375" style="31" customWidth="1"/>
    <col min="14855" max="14862" width="8.85546875" style="31" customWidth="1"/>
    <col min="14863" max="14863" width="16" style="31" customWidth="1"/>
    <col min="14864" max="14864" width="14" style="31" customWidth="1"/>
    <col min="14865" max="14865" width="9.7109375" style="31" customWidth="1"/>
    <col min="14866" max="14867" width="16.42578125" style="31" customWidth="1"/>
    <col min="14868" max="14868" width="11.7109375" style="31" customWidth="1"/>
    <col min="14869" max="14871" width="10.7109375" style="31" customWidth="1"/>
    <col min="14872" max="14872" width="18.140625" style="31" customWidth="1"/>
    <col min="14873" max="14874" width="6.7109375" style="31" customWidth="1"/>
    <col min="14875" max="14875" width="6.42578125" style="31" customWidth="1"/>
    <col min="14876" max="14876" width="7.28515625" style="31" customWidth="1"/>
    <col min="14877" max="14877" width="6.28515625" style="31" customWidth="1"/>
    <col min="14878" max="14878" width="8.140625" style="31" customWidth="1"/>
    <col min="14879" max="14879" width="7.5703125" style="31" customWidth="1"/>
    <col min="14880" max="14880" width="7.85546875" style="31" customWidth="1"/>
    <col min="14881" max="15105" width="9.140625" style="31"/>
    <col min="15106" max="15106" width="6.5703125" style="31" customWidth="1"/>
    <col min="15107" max="15107" width="43.7109375" style="31" customWidth="1"/>
    <col min="15108" max="15108" width="15.28515625" style="31" customWidth="1"/>
    <col min="15109" max="15109" width="10.5703125" style="31" customWidth="1"/>
    <col min="15110" max="15110" width="13.7109375" style="31" customWidth="1"/>
    <col min="15111" max="15118" width="8.85546875" style="31" customWidth="1"/>
    <col min="15119" max="15119" width="16" style="31" customWidth="1"/>
    <col min="15120" max="15120" width="14" style="31" customWidth="1"/>
    <col min="15121" max="15121" width="9.7109375" style="31" customWidth="1"/>
    <col min="15122" max="15123" width="16.42578125" style="31" customWidth="1"/>
    <col min="15124" max="15124" width="11.7109375" style="31" customWidth="1"/>
    <col min="15125" max="15127" width="10.7109375" style="31" customWidth="1"/>
    <col min="15128" max="15128" width="18.140625" style="31" customWidth="1"/>
    <col min="15129" max="15130" width="6.7109375" style="31" customWidth="1"/>
    <col min="15131" max="15131" width="6.42578125" style="31" customWidth="1"/>
    <col min="15132" max="15132" width="7.28515625" style="31" customWidth="1"/>
    <col min="15133" max="15133" width="6.28515625" style="31" customWidth="1"/>
    <col min="15134" max="15134" width="8.140625" style="31" customWidth="1"/>
    <col min="15135" max="15135" width="7.5703125" style="31" customWidth="1"/>
    <col min="15136" max="15136" width="7.85546875" style="31" customWidth="1"/>
    <col min="15137" max="15361" width="9.140625" style="31"/>
    <col min="15362" max="15362" width="6.5703125" style="31" customWidth="1"/>
    <col min="15363" max="15363" width="43.7109375" style="31" customWidth="1"/>
    <col min="15364" max="15364" width="15.28515625" style="31" customWidth="1"/>
    <col min="15365" max="15365" width="10.5703125" style="31" customWidth="1"/>
    <col min="15366" max="15366" width="13.7109375" style="31" customWidth="1"/>
    <col min="15367" max="15374" width="8.85546875" style="31" customWidth="1"/>
    <col min="15375" max="15375" width="16" style="31" customWidth="1"/>
    <col min="15376" max="15376" width="14" style="31" customWidth="1"/>
    <col min="15377" max="15377" width="9.7109375" style="31" customWidth="1"/>
    <col min="15378" max="15379" width="16.42578125" style="31" customWidth="1"/>
    <col min="15380" max="15380" width="11.7109375" style="31" customWidth="1"/>
    <col min="15381" max="15383" width="10.7109375" style="31" customWidth="1"/>
    <col min="15384" max="15384" width="18.140625" style="31" customWidth="1"/>
    <col min="15385" max="15386" width="6.7109375" style="31" customWidth="1"/>
    <col min="15387" max="15387" width="6.42578125" style="31" customWidth="1"/>
    <col min="15388" max="15388" width="7.28515625" style="31" customWidth="1"/>
    <col min="15389" max="15389" width="6.28515625" style="31" customWidth="1"/>
    <col min="15390" max="15390" width="8.140625" style="31" customWidth="1"/>
    <col min="15391" max="15391" width="7.5703125" style="31" customWidth="1"/>
    <col min="15392" max="15392" width="7.85546875" style="31" customWidth="1"/>
    <col min="15393" max="15617" width="9.140625" style="31"/>
    <col min="15618" max="15618" width="6.5703125" style="31" customWidth="1"/>
    <col min="15619" max="15619" width="43.7109375" style="31" customWidth="1"/>
    <col min="15620" max="15620" width="15.28515625" style="31" customWidth="1"/>
    <col min="15621" max="15621" width="10.5703125" style="31" customWidth="1"/>
    <col min="15622" max="15622" width="13.7109375" style="31" customWidth="1"/>
    <col min="15623" max="15630" width="8.85546875" style="31" customWidth="1"/>
    <col min="15631" max="15631" width="16" style="31" customWidth="1"/>
    <col min="15632" max="15632" width="14" style="31" customWidth="1"/>
    <col min="15633" max="15633" width="9.7109375" style="31" customWidth="1"/>
    <col min="15634" max="15635" width="16.42578125" style="31" customWidth="1"/>
    <col min="15636" max="15636" width="11.7109375" style="31" customWidth="1"/>
    <col min="15637" max="15639" width="10.7109375" style="31" customWidth="1"/>
    <col min="15640" max="15640" width="18.140625" style="31" customWidth="1"/>
    <col min="15641" max="15642" width="6.7109375" style="31" customWidth="1"/>
    <col min="15643" max="15643" width="6.42578125" style="31" customWidth="1"/>
    <col min="15644" max="15644" width="7.28515625" style="31" customWidth="1"/>
    <col min="15645" max="15645" width="6.28515625" style="31" customWidth="1"/>
    <col min="15646" max="15646" width="8.140625" style="31" customWidth="1"/>
    <col min="15647" max="15647" width="7.5703125" style="31" customWidth="1"/>
    <col min="15648" max="15648" width="7.85546875" style="31" customWidth="1"/>
    <col min="15649" max="15873" width="9.140625" style="31"/>
    <col min="15874" max="15874" width="6.5703125" style="31" customWidth="1"/>
    <col min="15875" max="15875" width="43.7109375" style="31" customWidth="1"/>
    <col min="15876" max="15876" width="15.28515625" style="31" customWidth="1"/>
    <col min="15877" max="15877" width="10.5703125" style="31" customWidth="1"/>
    <col min="15878" max="15878" width="13.7109375" style="31" customWidth="1"/>
    <col min="15879" max="15886" width="8.85546875" style="31" customWidth="1"/>
    <col min="15887" max="15887" width="16" style="31" customWidth="1"/>
    <col min="15888" max="15888" width="14" style="31" customWidth="1"/>
    <col min="15889" max="15889" width="9.7109375" style="31" customWidth="1"/>
    <col min="15890" max="15891" width="16.42578125" style="31" customWidth="1"/>
    <col min="15892" max="15892" width="11.7109375" style="31" customWidth="1"/>
    <col min="15893" max="15895" width="10.7109375" style="31" customWidth="1"/>
    <col min="15896" max="15896" width="18.140625" style="31" customWidth="1"/>
    <col min="15897" max="15898" width="6.7109375" style="31" customWidth="1"/>
    <col min="15899" max="15899" width="6.42578125" style="31" customWidth="1"/>
    <col min="15900" max="15900" width="7.28515625" style="31" customWidth="1"/>
    <col min="15901" max="15901" width="6.28515625" style="31" customWidth="1"/>
    <col min="15902" max="15902" width="8.140625" style="31" customWidth="1"/>
    <col min="15903" max="15903" width="7.5703125" style="31" customWidth="1"/>
    <col min="15904" max="15904" width="7.85546875" style="31" customWidth="1"/>
    <col min="15905" max="16129" width="9.140625" style="31"/>
    <col min="16130" max="16130" width="6.5703125" style="31" customWidth="1"/>
    <col min="16131" max="16131" width="43.7109375" style="31" customWidth="1"/>
    <col min="16132" max="16132" width="15.28515625" style="31" customWidth="1"/>
    <col min="16133" max="16133" width="10.5703125" style="31" customWidth="1"/>
    <col min="16134" max="16134" width="13.7109375" style="31" customWidth="1"/>
    <col min="16135" max="16142" width="8.85546875" style="31" customWidth="1"/>
    <col min="16143" max="16143" width="16" style="31" customWidth="1"/>
    <col min="16144" max="16144" width="14" style="31" customWidth="1"/>
    <col min="16145" max="16145" width="9.7109375" style="31" customWidth="1"/>
    <col min="16146" max="16147" width="16.42578125" style="31" customWidth="1"/>
    <col min="16148" max="16148" width="11.7109375" style="31" customWidth="1"/>
    <col min="16149" max="16151" width="10.7109375" style="31" customWidth="1"/>
    <col min="16152" max="16152" width="18.140625" style="31" customWidth="1"/>
    <col min="16153" max="16154" width="6.7109375" style="31" customWidth="1"/>
    <col min="16155" max="16155" width="6.42578125" style="31" customWidth="1"/>
    <col min="16156" max="16156" width="7.28515625" style="31" customWidth="1"/>
    <col min="16157" max="16157" width="6.28515625" style="31" customWidth="1"/>
    <col min="16158" max="16158" width="8.140625" style="31" customWidth="1"/>
    <col min="16159" max="16159" width="7.5703125" style="31" customWidth="1"/>
    <col min="16160" max="16160" width="7.85546875" style="31" customWidth="1"/>
    <col min="16161" max="16384" width="9.140625" style="31"/>
  </cols>
  <sheetData>
    <row r="1" spans="2:24" ht="18.75" x14ac:dyDescent="0.3">
      <c r="C1" s="34"/>
      <c r="D1" s="35"/>
      <c r="E1" s="34"/>
      <c r="F1" s="35"/>
      <c r="G1" s="34"/>
      <c r="H1" s="36"/>
      <c r="I1" s="34"/>
      <c r="J1" s="36"/>
      <c r="K1" s="37"/>
      <c r="L1" s="36"/>
      <c r="M1" s="37"/>
      <c r="N1" s="36"/>
      <c r="O1" s="34"/>
      <c r="P1" s="34"/>
      <c r="Q1" s="89"/>
      <c r="R1" s="34"/>
      <c r="S1" s="34"/>
      <c r="T1" s="34"/>
      <c r="U1" s="34"/>
      <c r="V1" s="34"/>
      <c r="W1" s="34"/>
      <c r="X1" s="38"/>
    </row>
    <row r="2" spans="2:24" ht="18.75" x14ac:dyDescent="0.3">
      <c r="C2" s="34"/>
      <c r="D2" s="35"/>
      <c r="E2" s="34"/>
      <c r="F2" s="35"/>
      <c r="G2" s="34"/>
      <c r="H2" s="36"/>
      <c r="I2" s="34"/>
      <c r="J2" s="36"/>
      <c r="K2" s="37"/>
      <c r="L2" s="36"/>
      <c r="M2" s="37"/>
      <c r="N2" s="36"/>
      <c r="O2" s="34"/>
      <c r="P2" s="34"/>
      <c r="Q2" s="89"/>
      <c r="R2" s="34"/>
      <c r="S2" s="34"/>
      <c r="T2" s="175" t="s">
        <v>219</v>
      </c>
      <c r="U2" s="175"/>
      <c r="V2" s="175"/>
      <c r="W2" s="175"/>
      <c r="X2" s="175"/>
    </row>
    <row r="3" spans="2:24" ht="18.75" x14ac:dyDescent="0.3">
      <c r="C3" s="34"/>
      <c r="D3" s="35"/>
      <c r="E3" s="34"/>
      <c r="F3" s="35"/>
      <c r="G3" s="34"/>
      <c r="H3" s="36"/>
      <c r="I3" s="34"/>
      <c r="J3" s="36"/>
      <c r="K3" s="37"/>
      <c r="L3" s="36"/>
      <c r="M3" s="37"/>
      <c r="N3" s="36"/>
      <c r="O3" s="34"/>
      <c r="P3" s="34"/>
      <c r="Q3" s="89"/>
      <c r="R3" s="34"/>
      <c r="S3" s="34"/>
      <c r="T3" s="1"/>
      <c r="U3" s="100"/>
      <c r="V3" s="100"/>
      <c r="W3" s="100"/>
      <c r="X3" s="100"/>
    </row>
    <row r="4" spans="2:24" ht="18.75" x14ac:dyDescent="0.3">
      <c r="C4" s="34"/>
      <c r="D4" s="35"/>
      <c r="E4" s="34"/>
      <c r="F4" s="35"/>
      <c r="G4" s="34"/>
      <c r="H4" s="36"/>
      <c r="I4" s="34"/>
      <c r="J4" s="36"/>
      <c r="K4" s="37"/>
      <c r="L4" s="36"/>
      <c r="M4" s="37"/>
      <c r="N4" s="36"/>
      <c r="O4" s="34"/>
      <c r="P4" s="34"/>
      <c r="Q4" s="89"/>
      <c r="R4" s="34"/>
      <c r="S4" s="34"/>
      <c r="T4" s="1"/>
      <c r="U4" s="100"/>
      <c r="V4" s="100"/>
      <c r="W4" s="100"/>
      <c r="X4" s="100"/>
    </row>
    <row r="5" spans="2:24" ht="18.75" x14ac:dyDescent="0.3">
      <c r="C5" s="34"/>
      <c r="D5" s="35"/>
      <c r="E5" s="34"/>
      <c r="F5" s="35"/>
      <c r="G5" s="34"/>
      <c r="H5" s="36"/>
      <c r="I5" s="34"/>
      <c r="J5" s="36"/>
      <c r="K5" s="37"/>
      <c r="L5" s="36"/>
      <c r="M5" s="37"/>
      <c r="N5" s="36"/>
      <c r="O5" s="34"/>
      <c r="P5" s="34"/>
      <c r="Q5" s="89"/>
      <c r="R5" s="34"/>
      <c r="S5" s="34"/>
      <c r="T5" s="1"/>
      <c r="U5" s="101"/>
      <c r="V5" s="102"/>
      <c r="W5" s="102"/>
      <c r="X5" s="102"/>
    </row>
    <row r="6" spans="2:24" ht="18.75" x14ac:dyDescent="0.3">
      <c r="C6" s="34"/>
      <c r="D6" s="35"/>
      <c r="E6" s="34"/>
      <c r="F6" s="35"/>
      <c r="G6" s="34"/>
      <c r="H6" s="36"/>
      <c r="I6" s="34"/>
      <c r="J6" s="36"/>
      <c r="K6" s="37"/>
      <c r="L6" s="36"/>
      <c r="M6" s="37"/>
      <c r="N6" s="36"/>
      <c r="O6" s="34"/>
      <c r="P6" s="34"/>
      <c r="Q6" s="89"/>
      <c r="R6" s="34"/>
      <c r="S6" s="34"/>
      <c r="T6" s="1"/>
      <c r="U6" s="102"/>
      <c r="V6" s="102"/>
      <c r="W6" s="102"/>
      <c r="X6" s="102"/>
    </row>
    <row r="7" spans="2:24" ht="18.75" x14ac:dyDescent="0.3">
      <c r="C7" s="34"/>
      <c r="D7" s="35"/>
      <c r="E7" s="34"/>
      <c r="F7" s="35"/>
      <c r="G7" s="34"/>
      <c r="H7" s="36"/>
      <c r="I7" s="34"/>
      <c r="J7" s="36"/>
      <c r="K7" s="37"/>
      <c r="L7" s="36"/>
      <c r="M7" s="37"/>
      <c r="N7" s="36"/>
      <c r="O7" s="34"/>
      <c r="P7" s="34"/>
      <c r="Q7" s="89"/>
      <c r="R7" s="34"/>
      <c r="S7" s="34"/>
      <c r="T7" s="106"/>
      <c r="U7" s="176" t="s">
        <v>220</v>
      </c>
      <c r="V7" s="176"/>
      <c r="W7" s="176"/>
      <c r="X7" s="176"/>
    </row>
    <row r="8" spans="2:24" ht="18.75" x14ac:dyDescent="0.3">
      <c r="C8" s="34"/>
      <c r="D8" s="35"/>
      <c r="E8" s="34"/>
      <c r="F8" s="35"/>
      <c r="G8" s="34"/>
      <c r="H8" s="36"/>
      <c r="I8" s="34"/>
      <c r="J8" s="36"/>
      <c r="K8" s="37"/>
      <c r="L8" s="36"/>
      <c r="M8" s="37"/>
      <c r="N8" s="36"/>
      <c r="O8" s="34"/>
      <c r="P8" s="34"/>
      <c r="Q8" s="89"/>
      <c r="R8" s="34"/>
      <c r="S8" s="34"/>
      <c r="T8" s="106"/>
      <c r="U8" s="176" t="s">
        <v>215</v>
      </c>
      <c r="V8" s="176"/>
      <c r="W8" s="176"/>
      <c r="X8" s="176"/>
    </row>
    <row r="9" spans="2:24" ht="49.5" customHeight="1" x14ac:dyDescent="0.3">
      <c r="C9" s="34"/>
      <c r="D9" s="35"/>
      <c r="E9" s="34"/>
      <c r="F9" s="35"/>
      <c r="G9" s="34"/>
      <c r="H9" s="36"/>
      <c r="I9" s="34"/>
      <c r="J9" s="36"/>
      <c r="K9" s="37"/>
      <c r="L9" s="36"/>
      <c r="M9" s="37"/>
      <c r="N9" s="36"/>
      <c r="O9" s="34"/>
      <c r="P9" s="34"/>
      <c r="Q9" s="89"/>
      <c r="R9" s="34"/>
      <c r="S9" s="34"/>
      <c r="T9" s="177" t="s">
        <v>216</v>
      </c>
      <c r="U9" s="177"/>
      <c r="V9" s="177"/>
      <c r="W9" s="177"/>
      <c r="X9" s="177"/>
    </row>
    <row r="10" spans="2:24" ht="18.75" x14ac:dyDescent="0.3">
      <c r="C10" s="34"/>
      <c r="D10" s="35"/>
      <c r="E10" s="34"/>
      <c r="F10" s="35"/>
      <c r="G10" s="34"/>
      <c r="H10" s="36"/>
      <c r="I10" s="34"/>
      <c r="J10" s="36"/>
      <c r="K10" s="37"/>
      <c r="L10" s="36"/>
      <c r="M10" s="37"/>
      <c r="N10" s="36"/>
      <c r="O10" s="34"/>
      <c r="P10" s="34"/>
      <c r="Q10" s="89"/>
      <c r="R10" s="34"/>
      <c r="S10" s="34"/>
      <c r="T10" s="106"/>
      <c r="U10" s="176" t="s">
        <v>217</v>
      </c>
      <c r="V10" s="176"/>
      <c r="W10" s="176"/>
      <c r="X10" s="176"/>
    </row>
    <row r="11" spans="2:24" ht="18.75" x14ac:dyDescent="0.3">
      <c r="C11" s="34"/>
      <c r="D11" s="35"/>
      <c r="E11" s="34"/>
      <c r="F11" s="35"/>
      <c r="G11" s="34"/>
      <c r="H11" s="36"/>
      <c r="I11" s="34"/>
      <c r="J11" s="36"/>
      <c r="K11" s="37"/>
      <c r="L11" s="36"/>
      <c r="M11" s="37"/>
      <c r="N11" s="36"/>
      <c r="O11" s="34"/>
      <c r="P11" s="34"/>
      <c r="Q11" s="89"/>
      <c r="R11" s="34"/>
      <c r="S11" s="34"/>
      <c r="T11" s="103"/>
      <c r="U11" s="104"/>
      <c r="V11" s="104"/>
      <c r="W11" s="105" t="s">
        <v>218</v>
      </c>
      <c r="X11" s="1"/>
    </row>
    <row r="12" spans="2:24" ht="18.75" x14ac:dyDescent="0.3">
      <c r="C12" s="34"/>
      <c r="D12" s="35"/>
      <c r="E12" s="34"/>
      <c r="F12" s="35"/>
      <c r="G12" s="34"/>
      <c r="H12" s="36"/>
      <c r="I12" s="34"/>
      <c r="J12" s="36"/>
      <c r="K12" s="37"/>
      <c r="L12" s="36"/>
      <c r="M12" s="37"/>
      <c r="N12" s="36"/>
      <c r="O12" s="34"/>
      <c r="P12" s="34"/>
      <c r="Q12" s="89"/>
      <c r="R12" s="34"/>
      <c r="S12" s="34"/>
      <c r="T12" s="34"/>
      <c r="U12" s="34"/>
      <c r="V12" s="34"/>
      <c r="W12" s="34"/>
      <c r="X12" s="38"/>
    </row>
    <row r="13" spans="2:24" x14ac:dyDescent="0.25">
      <c r="B13" s="39"/>
    </row>
    <row r="14" spans="2:24" ht="20.25" x14ac:dyDescent="0.3">
      <c r="B14" s="174" t="s">
        <v>146</v>
      </c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</row>
    <row r="15" spans="2:24" x14ac:dyDescent="0.25">
      <c r="B15" s="43"/>
      <c r="C15" s="43"/>
      <c r="D15" s="43"/>
      <c r="E15" s="43"/>
      <c r="F15" s="43"/>
      <c r="G15" s="43"/>
      <c r="H15" s="44"/>
      <c r="I15" s="43"/>
      <c r="J15" s="44"/>
      <c r="K15" s="44"/>
      <c r="L15" s="44"/>
      <c r="M15" s="44"/>
      <c r="N15" s="44"/>
      <c r="O15" s="43"/>
      <c r="P15" s="43"/>
      <c r="Q15" s="91"/>
      <c r="R15" s="43"/>
      <c r="S15" s="43"/>
      <c r="T15" s="43"/>
      <c r="U15" s="43"/>
      <c r="V15" s="43"/>
      <c r="W15" s="43"/>
      <c r="X15" s="43"/>
    </row>
    <row r="16" spans="2:24" ht="16.5" thickBot="1" x14ac:dyDescent="0.3">
      <c r="D16" s="45"/>
      <c r="E16" s="42"/>
      <c r="F16" s="46"/>
      <c r="G16" s="42"/>
      <c r="H16" s="46"/>
      <c r="I16" s="42"/>
      <c r="J16" s="42"/>
      <c r="L16" s="42"/>
      <c r="N16" s="42"/>
      <c r="O16" s="42"/>
      <c r="P16" s="46"/>
      <c r="R16" s="42"/>
      <c r="S16" s="42"/>
      <c r="T16" s="42"/>
      <c r="U16" s="42"/>
      <c r="V16" s="42"/>
      <c r="W16" s="42"/>
    </row>
    <row r="17" spans="1:32" ht="52.5" customHeight="1" x14ac:dyDescent="0.25">
      <c r="A17" s="138"/>
      <c r="B17" s="185" t="s">
        <v>1</v>
      </c>
      <c r="C17" s="185" t="s">
        <v>2</v>
      </c>
      <c r="D17" s="185" t="s">
        <v>147</v>
      </c>
      <c r="E17" s="185" t="s">
        <v>148</v>
      </c>
      <c r="F17" s="185"/>
      <c r="G17" s="185"/>
      <c r="H17" s="185"/>
      <c r="I17" s="185"/>
      <c r="J17" s="185"/>
      <c r="K17" s="185"/>
      <c r="L17" s="185"/>
      <c r="M17" s="185"/>
      <c r="N17" s="185"/>
      <c r="O17" s="185" t="s">
        <v>149</v>
      </c>
      <c r="P17" s="185" t="s">
        <v>150</v>
      </c>
      <c r="Q17" s="185"/>
      <c r="R17" s="185"/>
      <c r="S17" s="185"/>
      <c r="T17" s="185" t="s">
        <v>151</v>
      </c>
      <c r="U17" s="185"/>
      <c r="V17" s="185"/>
      <c r="W17" s="185"/>
      <c r="X17" s="178" t="s">
        <v>152</v>
      </c>
    </row>
    <row r="18" spans="1:32" ht="31.5" customHeight="1" x14ac:dyDescent="0.25">
      <c r="A18" s="135"/>
      <c r="B18" s="181"/>
      <c r="C18" s="181"/>
      <c r="D18" s="181"/>
      <c r="E18" s="181" t="s">
        <v>153</v>
      </c>
      <c r="F18" s="181"/>
      <c r="G18" s="181" t="s">
        <v>154</v>
      </c>
      <c r="H18" s="181"/>
      <c r="I18" s="181" t="s">
        <v>155</v>
      </c>
      <c r="J18" s="181"/>
      <c r="K18" s="181" t="s">
        <v>156</v>
      </c>
      <c r="L18" s="181"/>
      <c r="M18" s="181" t="s">
        <v>157</v>
      </c>
      <c r="N18" s="181"/>
      <c r="O18" s="181"/>
      <c r="P18" s="181" t="s">
        <v>158</v>
      </c>
      <c r="Q18" s="183" t="s">
        <v>159</v>
      </c>
      <c r="R18" s="181" t="s">
        <v>160</v>
      </c>
      <c r="S18" s="181"/>
      <c r="T18" s="181" t="s">
        <v>161</v>
      </c>
      <c r="U18" s="181"/>
      <c r="V18" s="181"/>
      <c r="W18" s="181"/>
      <c r="X18" s="179"/>
    </row>
    <row r="19" spans="1:32" ht="63.75" customHeight="1" thickBot="1" x14ac:dyDescent="0.3">
      <c r="A19" s="137"/>
      <c r="B19" s="182"/>
      <c r="C19" s="182"/>
      <c r="D19" s="182"/>
      <c r="E19" s="139" t="s">
        <v>162</v>
      </c>
      <c r="F19" s="139" t="s">
        <v>163</v>
      </c>
      <c r="G19" s="139" t="s">
        <v>164</v>
      </c>
      <c r="H19" s="140" t="s">
        <v>165</v>
      </c>
      <c r="I19" s="139" t="s">
        <v>164</v>
      </c>
      <c r="J19" s="140" t="s">
        <v>165</v>
      </c>
      <c r="K19" s="140" t="s">
        <v>164</v>
      </c>
      <c r="L19" s="140" t="s">
        <v>165</v>
      </c>
      <c r="M19" s="140" t="s">
        <v>164</v>
      </c>
      <c r="N19" s="140" t="s">
        <v>165</v>
      </c>
      <c r="O19" s="182"/>
      <c r="P19" s="182"/>
      <c r="Q19" s="184"/>
      <c r="R19" s="139" t="s">
        <v>166</v>
      </c>
      <c r="S19" s="139" t="s">
        <v>167</v>
      </c>
      <c r="T19" s="182" t="s">
        <v>168</v>
      </c>
      <c r="U19" s="182"/>
      <c r="V19" s="182" t="s">
        <v>169</v>
      </c>
      <c r="W19" s="182"/>
      <c r="X19" s="180"/>
    </row>
    <row r="20" spans="1:32" x14ac:dyDescent="0.25">
      <c r="A20" s="141"/>
      <c r="B20" s="142"/>
      <c r="C20" s="142" t="s">
        <v>170</v>
      </c>
      <c r="D20" s="143">
        <f t="shared" ref="D20:W20" si="0">D29+D733+D875+D883</f>
        <v>12017.456362707284</v>
      </c>
      <c r="E20" s="143">
        <f t="shared" si="0"/>
        <v>5319.8014576105334</v>
      </c>
      <c r="F20" s="143">
        <f t="shared" si="0"/>
        <v>5238.5649116977547</v>
      </c>
      <c r="G20" s="143">
        <f t="shared" si="0"/>
        <v>1649.6840945851416</v>
      </c>
      <c r="H20" s="143">
        <f t="shared" si="0"/>
        <v>1232.922958784462</v>
      </c>
      <c r="I20" s="143">
        <f t="shared" si="0"/>
        <v>692.41170683914959</v>
      </c>
      <c r="J20" s="143">
        <f t="shared" si="0"/>
        <v>1047.8921296571502</v>
      </c>
      <c r="K20" s="143">
        <f t="shared" si="0"/>
        <v>840.96054902361857</v>
      </c>
      <c r="L20" s="143">
        <f t="shared" si="0"/>
        <v>1392.0959689512426</v>
      </c>
      <c r="M20" s="143">
        <f t="shared" si="0"/>
        <v>2136.7451071626224</v>
      </c>
      <c r="N20" s="143">
        <f t="shared" si="0"/>
        <v>1565.6538543048985</v>
      </c>
      <c r="O20" s="143">
        <f t="shared" si="0"/>
        <v>6778.8914510095328</v>
      </c>
      <c r="P20" s="143">
        <f t="shared" si="0"/>
        <v>-81.23654591277932</v>
      </c>
      <c r="Q20" s="144">
        <f>F20/E20-1</f>
        <v>-1.527059732587599E-2</v>
      </c>
      <c r="R20" s="143">
        <f t="shared" si="0"/>
        <v>3.1248135999999995</v>
      </c>
      <c r="S20" s="143">
        <f t="shared" si="0"/>
        <v>-4.7173594199999993</v>
      </c>
      <c r="T20" s="143">
        <f t="shared" si="0"/>
        <v>380.95</v>
      </c>
      <c r="U20" s="143">
        <f t="shared" si="0"/>
        <v>533.92000000000007</v>
      </c>
      <c r="V20" s="143">
        <f t="shared" si="0"/>
        <v>323.59699999999998</v>
      </c>
      <c r="W20" s="143">
        <f t="shared" si="0"/>
        <v>765.74200000000008</v>
      </c>
      <c r="X20" s="145"/>
    </row>
    <row r="21" spans="1:32" x14ac:dyDescent="0.25">
      <c r="A21" s="47" t="s">
        <v>171</v>
      </c>
      <c r="B21" s="60"/>
      <c r="C21" s="48" t="s">
        <v>172</v>
      </c>
      <c r="D21" s="53">
        <f t="shared" ref="D21:W21" si="1">SUM(D31:D68)+SUM(D175:D180)+SUM(D193:D200)+SUM(D216:D391)+D735+SUM(D746:D819)+SUM(D876:D880)</f>
        <v>3511.5134103140849</v>
      </c>
      <c r="E21" s="53">
        <f t="shared" si="1"/>
        <v>1210.9118349562495</v>
      </c>
      <c r="F21" s="53">
        <f t="shared" si="1"/>
        <v>1327.021188837</v>
      </c>
      <c r="G21" s="53">
        <f t="shared" si="1"/>
        <v>503.44156357514163</v>
      </c>
      <c r="H21" s="53">
        <f t="shared" si="1"/>
        <v>257.73015264631795</v>
      </c>
      <c r="I21" s="53">
        <f t="shared" si="1"/>
        <v>156.34261683914949</v>
      </c>
      <c r="J21" s="53">
        <f t="shared" si="1"/>
        <v>280.93641395144994</v>
      </c>
      <c r="K21" s="53">
        <f t="shared" si="1"/>
        <v>205.01895834865178</v>
      </c>
      <c r="L21" s="53">
        <f t="shared" si="1"/>
        <v>359.26447923843193</v>
      </c>
      <c r="M21" s="53">
        <f t="shared" si="1"/>
        <v>346.10869619330663</v>
      </c>
      <c r="N21" s="53">
        <f t="shared" si="1"/>
        <v>429.09014300080003</v>
      </c>
      <c r="O21" s="53">
        <f t="shared" si="1"/>
        <v>2184.492221477085</v>
      </c>
      <c r="P21" s="53">
        <f t="shared" si="1"/>
        <v>116.10935388075052</v>
      </c>
      <c r="Q21" s="92">
        <f t="shared" ref="Q21:Q84" si="2">F21/E21-1</f>
        <v>9.5885885767187595E-2</v>
      </c>
      <c r="R21" s="53">
        <f t="shared" si="1"/>
        <v>8.6495935999999993</v>
      </c>
      <c r="S21" s="53">
        <f t="shared" si="1"/>
        <v>-4.6451257043767962</v>
      </c>
      <c r="T21" s="53">
        <f t="shared" si="1"/>
        <v>181.04000000000002</v>
      </c>
      <c r="U21" s="53">
        <f t="shared" si="1"/>
        <v>185.11</v>
      </c>
      <c r="V21" s="53">
        <f t="shared" si="1"/>
        <v>104.57900000000001</v>
      </c>
      <c r="W21" s="53">
        <f t="shared" si="1"/>
        <v>222.37199999999999</v>
      </c>
      <c r="X21" s="55"/>
    </row>
    <row r="22" spans="1:32" x14ac:dyDescent="0.25">
      <c r="A22" s="49" t="s">
        <v>173</v>
      </c>
      <c r="B22" s="60"/>
      <c r="C22" s="48" t="s">
        <v>174</v>
      </c>
      <c r="D22" s="53">
        <f t="shared" ref="D22:W22" si="3">SUM(D69:D84)+D181+SUM(D201:D203)+SUM(D392:D529)+D881+D884</f>
        <v>1876.2460920485989</v>
      </c>
      <c r="E22" s="53">
        <f t="shared" si="3"/>
        <v>1388.7261364974063</v>
      </c>
      <c r="F22" s="53">
        <f t="shared" si="3"/>
        <v>993.42350650422838</v>
      </c>
      <c r="G22" s="53">
        <f t="shared" si="3"/>
        <v>409.17975300000001</v>
      </c>
      <c r="H22" s="53">
        <f t="shared" si="3"/>
        <v>385.34551985863015</v>
      </c>
      <c r="I22" s="53">
        <f t="shared" si="3"/>
        <v>191.41399999999999</v>
      </c>
      <c r="J22" s="53">
        <f t="shared" si="3"/>
        <v>303.16488089999996</v>
      </c>
      <c r="K22" s="53">
        <f t="shared" si="3"/>
        <v>233.76311999999999</v>
      </c>
      <c r="L22" s="53">
        <f t="shared" si="3"/>
        <v>195.40538999999998</v>
      </c>
      <c r="M22" s="53">
        <f t="shared" si="3"/>
        <v>554.36926349740634</v>
      </c>
      <c r="N22" s="53">
        <f t="shared" si="3"/>
        <v>109.50771574559832</v>
      </c>
      <c r="O22" s="53">
        <f t="shared" si="3"/>
        <v>882.82258554437044</v>
      </c>
      <c r="P22" s="53">
        <f t="shared" si="3"/>
        <v>-395.30262999317802</v>
      </c>
      <c r="Q22" s="92">
        <f t="shared" si="2"/>
        <v>-0.28465124951863841</v>
      </c>
      <c r="R22" s="53">
        <f t="shared" si="3"/>
        <v>0</v>
      </c>
      <c r="S22" s="53">
        <f t="shared" si="3"/>
        <v>0</v>
      </c>
      <c r="T22" s="53">
        <f t="shared" si="3"/>
        <v>80</v>
      </c>
      <c r="U22" s="53">
        <f t="shared" si="3"/>
        <v>107.58000000000001</v>
      </c>
      <c r="V22" s="53">
        <f t="shared" si="3"/>
        <v>106.288</v>
      </c>
      <c r="W22" s="53">
        <f t="shared" si="3"/>
        <v>315.82499999999999</v>
      </c>
      <c r="X22" s="55"/>
    </row>
    <row r="23" spans="1:32" x14ac:dyDescent="0.25">
      <c r="A23" s="49" t="s">
        <v>100</v>
      </c>
      <c r="B23" s="60"/>
      <c r="C23" s="48" t="s">
        <v>175</v>
      </c>
      <c r="D23" s="58">
        <f t="shared" ref="D23:W23" si="4">SUM(D85:D112)+SUM(D182:D188)+SUM(D204:D205)+SUM(D530:D615)+SUM(D820:D850)+D885</f>
        <v>1234.1493528346</v>
      </c>
      <c r="E23" s="58">
        <f t="shared" si="4"/>
        <v>715.08005250999986</v>
      </c>
      <c r="F23" s="58">
        <f t="shared" si="4"/>
        <v>601.43217216500011</v>
      </c>
      <c r="G23" s="58">
        <f t="shared" si="4"/>
        <v>164.73560451</v>
      </c>
      <c r="H23" s="58">
        <f t="shared" si="4"/>
        <v>198.76075051000001</v>
      </c>
      <c r="I23" s="58">
        <f t="shared" si="4"/>
        <v>88.335999999999999</v>
      </c>
      <c r="J23" s="58">
        <f t="shared" si="4"/>
        <v>96.889775969999988</v>
      </c>
      <c r="K23" s="58">
        <f t="shared" si="4"/>
        <v>98.803939999999997</v>
      </c>
      <c r="L23" s="58">
        <f t="shared" si="4"/>
        <v>122.62750293999997</v>
      </c>
      <c r="M23" s="58">
        <f t="shared" si="4"/>
        <v>363.20450799999998</v>
      </c>
      <c r="N23" s="58">
        <f t="shared" si="4"/>
        <v>183.154142745</v>
      </c>
      <c r="O23" s="58">
        <f t="shared" si="4"/>
        <v>632.71718066960011</v>
      </c>
      <c r="P23" s="58">
        <f t="shared" si="4"/>
        <v>-113.647880345</v>
      </c>
      <c r="Q23" s="92">
        <f t="shared" si="2"/>
        <v>-0.15893029031656625</v>
      </c>
      <c r="R23" s="58">
        <f t="shared" si="4"/>
        <v>0</v>
      </c>
      <c r="S23" s="58">
        <f t="shared" si="4"/>
        <v>0</v>
      </c>
      <c r="T23" s="58">
        <f t="shared" si="4"/>
        <v>3.6100000000000008</v>
      </c>
      <c r="U23" s="58">
        <f t="shared" si="4"/>
        <v>99.52</v>
      </c>
      <c r="V23" s="58">
        <f t="shared" si="4"/>
        <v>35</v>
      </c>
      <c r="W23" s="58">
        <f t="shared" si="4"/>
        <v>7.8000000000000007</v>
      </c>
      <c r="X23" s="55"/>
    </row>
    <row r="24" spans="1:32" x14ac:dyDescent="0.25">
      <c r="A24" s="49" t="s">
        <v>176</v>
      </c>
      <c r="B24" s="60"/>
      <c r="C24" s="48" t="s">
        <v>177</v>
      </c>
      <c r="D24" s="53">
        <f>SUM(D113:D145)+SUM(D189:D190)+SUM(D206:D207)+SUM(D616:D695)+SUM(D851:D861)+D886+SUM(D736:D737)+D738</f>
        <v>2486.9692812899993</v>
      </c>
      <c r="E24" s="53">
        <f>SUM(E113:E145)+SUM(E189:E190)+SUM(E206:E207)+SUM(E616:E695)+SUM(E851:E861)+E886+SUM(E736:E737)+E738</f>
        <v>730.78929599999992</v>
      </c>
      <c r="F24" s="53">
        <f t="shared" ref="F24:W24" si="5">SUM(F113:F145)+SUM(F189:F190)+SUM(F206:F207)+SUM(F616:F695)+SUM(F851:F861)+F886+SUM(F736:F737)+F738</f>
        <v>519.61180011749991</v>
      </c>
      <c r="G24" s="53">
        <f t="shared" si="5"/>
        <v>148.22876799999997</v>
      </c>
      <c r="H24" s="53">
        <f t="shared" si="5"/>
        <v>101.27003199999999</v>
      </c>
      <c r="I24" s="53">
        <f t="shared" si="5"/>
        <v>67.705259999999996</v>
      </c>
      <c r="J24" s="53">
        <f t="shared" si="5"/>
        <v>100.71642117569999</v>
      </c>
      <c r="K24" s="53">
        <f t="shared" si="5"/>
        <v>92.803679999999986</v>
      </c>
      <c r="L24" s="53">
        <f t="shared" si="5"/>
        <v>128.47226638179998</v>
      </c>
      <c r="M24" s="53">
        <f t="shared" si="5"/>
        <v>422.05158799999998</v>
      </c>
      <c r="N24" s="53">
        <f t="shared" si="5"/>
        <v>189.15308056000001</v>
      </c>
      <c r="O24" s="53">
        <f t="shared" si="5"/>
        <v>1967.3574811725</v>
      </c>
      <c r="P24" s="53">
        <f t="shared" si="5"/>
        <v>-211.17749588250004</v>
      </c>
      <c r="Q24" s="92">
        <f t="shared" si="2"/>
        <v>-0.28897179671129181</v>
      </c>
      <c r="R24" s="53">
        <f t="shared" si="5"/>
        <v>0</v>
      </c>
      <c r="S24" s="53">
        <f t="shared" si="5"/>
        <v>0</v>
      </c>
      <c r="T24" s="53">
        <f t="shared" si="5"/>
        <v>76.3</v>
      </c>
      <c r="U24" s="53">
        <f t="shared" si="5"/>
        <v>65.990000000000009</v>
      </c>
      <c r="V24" s="53">
        <f t="shared" si="5"/>
        <v>37.72999999999999</v>
      </c>
      <c r="W24" s="53">
        <f t="shared" si="5"/>
        <v>82.610000000000014</v>
      </c>
      <c r="X24" s="55"/>
    </row>
    <row r="25" spans="1:32" x14ac:dyDescent="0.25">
      <c r="A25" s="49" t="s">
        <v>24</v>
      </c>
      <c r="B25" s="60"/>
      <c r="C25" s="48" t="s">
        <v>178</v>
      </c>
      <c r="D25" s="53">
        <f t="shared" ref="D25:W25" si="6">SUM(D146:D169)+SUM(D208:D209)+SUM(D696:D715)+SUM(D862:D872)+D887+SUM(D739:D743)</f>
        <v>907.24313881999979</v>
      </c>
      <c r="E25" s="53">
        <f t="shared" si="6"/>
        <v>589.99955364687617</v>
      </c>
      <c r="F25" s="53">
        <f t="shared" si="6"/>
        <v>593.03265218999991</v>
      </c>
      <c r="G25" s="53">
        <f t="shared" si="6"/>
        <v>185.08491549999999</v>
      </c>
      <c r="H25" s="53">
        <f t="shared" si="6"/>
        <v>87.729845056499997</v>
      </c>
      <c r="I25" s="53">
        <f t="shared" si="6"/>
        <v>57.706539999999997</v>
      </c>
      <c r="J25" s="53">
        <f t="shared" si="6"/>
        <v>60.449207579999999</v>
      </c>
      <c r="K25" s="53">
        <f t="shared" si="6"/>
        <v>50.33448067496677</v>
      </c>
      <c r="L25" s="53">
        <f t="shared" si="6"/>
        <v>157.35638069999999</v>
      </c>
      <c r="M25" s="53">
        <f t="shared" si="6"/>
        <v>296.87361747190937</v>
      </c>
      <c r="N25" s="53">
        <f t="shared" si="6"/>
        <v>287.49721885350004</v>
      </c>
      <c r="O25" s="53">
        <f t="shared" si="6"/>
        <v>314.21048663000005</v>
      </c>
      <c r="P25" s="53">
        <f t="shared" si="6"/>
        <v>3.0330985431238413</v>
      </c>
      <c r="Q25" s="92">
        <f t="shared" si="2"/>
        <v>5.1408488775555039E-3</v>
      </c>
      <c r="R25" s="53">
        <f t="shared" si="6"/>
        <v>1.3774344649446471</v>
      </c>
      <c r="S25" s="53">
        <f t="shared" si="6"/>
        <v>-3.8086329999999959</v>
      </c>
      <c r="T25" s="53">
        <f t="shared" si="6"/>
        <v>40</v>
      </c>
      <c r="U25" s="53">
        <f t="shared" si="6"/>
        <v>62.719999999999992</v>
      </c>
      <c r="V25" s="53">
        <f t="shared" si="6"/>
        <v>40</v>
      </c>
      <c r="W25" s="53">
        <f t="shared" si="6"/>
        <v>116.13500000000001</v>
      </c>
      <c r="X25" s="55"/>
    </row>
    <row r="26" spans="1:32" x14ac:dyDescent="0.25">
      <c r="A26" s="47" t="s">
        <v>179</v>
      </c>
      <c r="B26" s="60"/>
      <c r="C26" s="48" t="s">
        <v>180</v>
      </c>
      <c r="D26" s="53">
        <f t="shared" ref="D26:W26" si="7">SUM(D170:D171)+D210+SUM(D716:D725)+D873+D888</f>
        <v>1251.4438573800001</v>
      </c>
      <c r="E26" s="53">
        <f t="shared" si="7"/>
        <v>357.37518399999993</v>
      </c>
      <c r="F26" s="53">
        <f t="shared" si="7"/>
        <v>401.91285773136667</v>
      </c>
      <c r="G26" s="53">
        <f t="shared" si="7"/>
        <v>123.33479</v>
      </c>
      <c r="H26" s="53">
        <f t="shared" si="7"/>
        <v>59.934157840356164</v>
      </c>
      <c r="I26" s="53">
        <f t="shared" si="7"/>
        <v>55.768889999999999</v>
      </c>
      <c r="J26" s="53">
        <f t="shared" si="7"/>
        <v>120.45400279999998</v>
      </c>
      <c r="K26" s="53">
        <f t="shared" si="7"/>
        <v>80.002769999999998</v>
      </c>
      <c r="L26" s="53">
        <f t="shared" si="7"/>
        <v>124.28601369101051</v>
      </c>
      <c r="M26" s="53">
        <f t="shared" si="7"/>
        <v>98.268733999999995</v>
      </c>
      <c r="N26" s="53">
        <f t="shared" si="7"/>
        <v>97.238683399999999</v>
      </c>
      <c r="O26" s="53">
        <f t="shared" si="7"/>
        <v>849.53099964863338</v>
      </c>
      <c r="P26" s="53">
        <f t="shared" si="7"/>
        <v>44.537673731366667</v>
      </c>
      <c r="Q26" s="92">
        <f t="shared" si="2"/>
        <v>0.12462441637068666</v>
      </c>
      <c r="R26" s="53">
        <f t="shared" si="7"/>
        <v>0</v>
      </c>
      <c r="S26" s="53">
        <f t="shared" si="7"/>
        <v>0</v>
      </c>
      <c r="T26" s="53">
        <f t="shared" si="7"/>
        <v>0</v>
      </c>
      <c r="U26" s="53">
        <f t="shared" si="7"/>
        <v>13</v>
      </c>
      <c r="V26" s="53">
        <f t="shared" si="7"/>
        <v>0</v>
      </c>
      <c r="W26" s="53">
        <f t="shared" si="7"/>
        <v>21</v>
      </c>
      <c r="X26" s="55"/>
    </row>
    <row r="27" spans="1:32" x14ac:dyDescent="0.25">
      <c r="A27" s="47" t="s">
        <v>181</v>
      </c>
      <c r="B27" s="60"/>
      <c r="C27" s="48" t="s">
        <v>182</v>
      </c>
      <c r="D27" s="53">
        <f t="shared" ref="D27:W27" si="8">D172+SUM(D726:D731)+D889</f>
        <v>749.89123001999974</v>
      </c>
      <c r="E27" s="53">
        <f t="shared" si="8"/>
        <v>326.91939999999994</v>
      </c>
      <c r="F27" s="53">
        <f t="shared" si="8"/>
        <v>802.13073415265751</v>
      </c>
      <c r="G27" s="53">
        <f t="shared" si="8"/>
        <v>115.67870000000001</v>
      </c>
      <c r="H27" s="53">
        <f t="shared" si="8"/>
        <v>142.15250087265755</v>
      </c>
      <c r="I27" s="53">
        <f t="shared" si="8"/>
        <v>75.138400000000004</v>
      </c>
      <c r="J27" s="53">
        <f t="shared" si="8"/>
        <v>85.281427280000003</v>
      </c>
      <c r="K27" s="53">
        <f t="shared" si="8"/>
        <v>80.233599999999996</v>
      </c>
      <c r="L27" s="53">
        <f t="shared" si="8"/>
        <v>304.68393599999996</v>
      </c>
      <c r="M27" s="53">
        <f t="shared" si="8"/>
        <v>55.868699999999997</v>
      </c>
      <c r="N27" s="53">
        <f t="shared" si="8"/>
        <v>270.01287000000002</v>
      </c>
      <c r="O27" s="53">
        <f t="shared" si="8"/>
        <v>-52.239504132657842</v>
      </c>
      <c r="P27" s="53">
        <f t="shared" si="8"/>
        <v>475.21133415265763</v>
      </c>
      <c r="Q27" s="92">
        <f t="shared" si="2"/>
        <v>1.4536039591185399</v>
      </c>
      <c r="R27" s="53">
        <f t="shared" si="8"/>
        <v>0</v>
      </c>
      <c r="S27" s="53">
        <f t="shared" si="8"/>
        <v>0</v>
      </c>
      <c r="T27" s="53">
        <f t="shared" si="8"/>
        <v>0</v>
      </c>
      <c r="U27" s="53">
        <f t="shared" si="8"/>
        <v>0</v>
      </c>
      <c r="V27" s="53">
        <f t="shared" si="8"/>
        <v>0</v>
      </c>
      <c r="W27" s="53">
        <f t="shared" si="8"/>
        <v>0</v>
      </c>
      <c r="X27" s="55"/>
    </row>
    <row r="28" spans="1:32" x14ac:dyDescent="0.25">
      <c r="A28" s="135"/>
      <c r="B28" s="60"/>
      <c r="C28" s="48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92"/>
      <c r="R28" s="53"/>
      <c r="S28" s="53"/>
      <c r="T28" s="53"/>
      <c r="U28" s="53"/>
      <c r="V28" s="53"/>
      <c r="W28" s="53"/>
      <c r="X28" s="55"/>
    </row>
    <row r="29" spans="1:32" ht="31.5" x14ac:dyDescent="0.25">
      <c r="A29" s="135" t="s">
        <v>21</v>
      </c>
      <c r="B29" s="60" t="s">
        <v>183</v>
      </c>
      <c r="C29" s="60" t="s">
        <v>18</v>
      </c>
      <c r="D29" s="53">
        <f t="shared" ref="D29:P29" si="9">D30+D174+D192+D213+D215</f>
        <v>10272.287070562083</v>
      </c>
      <c r="E29" s="53">
        <f t="shared" si="9"/>
        <v>4414.3255961105333</v>
      </c>
      <c r="F29" s="53">
        <f t="shared" si="9"/>
        <v>4056.689675845254</v>
      </c>
      <c r="G29" s="53">
        <f t="shared" si="9"/>
        <v>1226.4165530851415</v>
      </c>
      <c r="H29" s="53">
        <f t="shared" si="9"/>
        <v>741.13602168354396</v>
      </c>
      <c r="I29" s="53">
        <f t="shared" si="9"/>
        <v>594.51230683914957</v>
      </c>
      <c r="J29" s="53">
        <f t="shared" si="9"/>
        <v>813.27969723460012</v>
      </c>
      <c r="K29" s="53">
        <f t="shared" si="9"/>
        <v>796.00304902361859</v>
      </c>
      <c r="L29" s="53">
        <f t="shared" si="9"/>
        <v>1178.7114281410106</v>
      </c>
      <c r="M29" s="53">
        <f t="shared" si="9"/>
        <v>1797.3936871626224</v>
      </c>
      <c r="N29" s="53">
        <f t="shared" si="9"/>
        <v>1323.5625287860985</v>
      </c>
      <c r="O29" s="53">
        <f t="shared" si="9"/>
        <v>6215.5973947168332</v>
      </c>
      <c r="P29" s="53">
        <f t="shared" si="9"/>
        <v>-357.63592026527931</v>
      </c>
      <c r="Q29" s="92">
        <f t="shared" si="2"/>
        <v>-8.1017114048042238E-2</v>
      </c>
      <c r="R29" s="53">
        <f t="shared" ref="R29:W29" si="10">R30+R174+R192+R213+R215</f>
        <v>3.1248135999999995</v>
      </c>
      <c r="S29" s="53">
        <f t="shared" si="10"/>
        <v>-4.7173594199999993</v>
      </c>
      <c r="T29" s="53">
        <f t="shared" si="10"/>
        <v>170.85</v>
      </c>
      <c r="U29" s="53">
        <f t="shared" si="10"/>
        <v>440.90000000000003</v>
      </c>
      <c r="V29" s="53">
        <f t="shared" si="10"/>
        <v>163.14899999999997</v>
      </c>
      <c r="W29" s="53">
        <f t="shared" si="10"/>
        <v>377.91200000000009</v>
      </c>
      <c r="X29" s="55"/>
    </row>
    <row r="30" spans="1:32" ht="31.5" x14ac:dyDescent="0.25">
      <c r="A30" s="135" t="s">
        <v>21</v>
      </c>
      <c r="B30" s="133" t="s">
        <v>19</v>
      </c>
      <c r="C30" s="60" t="s">
        <v>20</v>
      </c>
      <c r="D30" s="53">
        <f t="shared" ref="D30:W30" si="11">SUM(D31:D172)</f>
        <v>6012.5720484161984</v>
      </c>
      <c r="E30" s="53">
        <f t="shared" si="11"/>
        <v>2396.1332646569977</v>
      </c>
      <c r="F30" s="53">
        <f t="shared" si="11"/>
        <v>2675.583694740455</v>
      </c>
      <c r="G30" s="53">
        <f t="shared" si="11"/>
        <v>835.85840977241037</v>
      </c>
      <c r="H30" s="53">
        <f t="shared" si="11"/>
        <v>539.79220081594394</v>
      </c>
      <c r="I30" s="53">
        <f t="shared" si="11"/>
        <v>408.53653159082342</v>
      </c>
      <c r="J30" s="53">
        <f t="shared" si="11"/>
        <v>563.84953464000012</v>
      </c>
      <c r="K30" s="53">
        <f t="shared" si="11"/>
        <v>405.41311047968554</v>
      </c>
      <c r="L30" s="53">
        <f t="shared" si="11"/>
        <v>811.72823773101061</v>
      </c>
      <c r="M30" s="53">
        <f t="shared" si="11"/>
        <v>746.32521281407799</v>
      </c>
      <c r="N30" s="53">
        <f t="shared" si="11"/>
        <v>760.21372155349991</v>
      </c>
      <c r="O30" s="53">
        <f t="shared" si="11"/>
        <v>3336.9883536757452</v>
      </c>
      <c r="P30" s="53">
        <f t="shared" si="11"/>
        <v>279.45043008345704</v>
      </c>
      <c r="Q30" s="92">
        <f t="shared" si="2"/>
        <v>0.11662557930535655</v>
      </c>
      <c r="R30" s="53">
        <f t="shared" si="11"/>
        <v>0.75281359999999975</v>
      </c>
      <c r="S30" s="53">
        <f t="shared" si="11"/>
        <v>-4.7173594199999993</v>
      </c>
      <c r="T30" s="53">
        <f t="shared" si="11"/>
        <v>152.51999999999998</v>
      </c>
      <c r="U30" s="53">
        <f t="shared" si="11"/>
        <v>204.87400000000002</v>
      </c>
      <c r="V30" s="53">
        <f t="shared" si="11"/>
        <v>125.38599999999997</v>
      </c>
      <c r="W30" s="53">
        <f t="shared" si="11"/>
        <v>264.57000000000005</v>
      </c>
      <c r="X30" s="55"/>
      <c r="AA30" s="50"/>
    </row>
    <row r="31" spans="1:32" s="57" customFormat="1" ht="126" x14ac:dyDescent="0.25">
      <c r="A31" s="134" t="s">
        <v>171</v>
      </c>
      <c r="B31" s="132"/>
      <c r="C31" s="51" t="s">
        <v>274</v>
      </c>
      <c r="D31" s="52">
        <v>12.746359999999999</v>
      </c>
      <c r="E31" s="53">
        <f t="shared" ref="E31:F46" si="12">G31+I31+K31+M31</f>
        <v>17.230399999999999</v>
      </c>
      <c r="F31" s="53">
        <f t="shared" si="12"/>
        <v>31.251897039999999</v>
      </c>
      <c r="G31" s="54">
        <v>17.230399999999999</v>
      </c>
      <c r="H31" s="54">
        <v>22.11</v>
      </c>
      <c r="I31" s="54">
        <v>0</v>
      </c>
      <c r="J31" s="54">
        <v>3.87</v>
      </c>
      <c r="K31" s="54">
        <v>0</v>
      </c>
      <c r="L31" s="54">
        <v>5.2718970399999998</v>
      </c>
      <c r="M31" s="54">
        <v>0</v>
      </c>
      <c r="N31" s="54">
        <v>0</v>
      </c>
      <c r="O31" s="54">
        <f t="shared" ref="O31:O95" si="13">D31-F31</f>
        <v>-18.50553704</v>
      </c>
      <c r="P31" s="54">
        <f t="shared" ref="P31:P95" si="14">F31-E31</f>
        <v>14.02149704</v>
      </c>
      <c r="Q31" s="92">
        <f t="shared" si="2"/>
        <v>0.81376503389358334</v>
      </c>
      <c r="R31" s="54"/>
      <c r="S31" s="54"/>
      <c r="T31" s="54">
        <v>0</v>
      </c>
      <c r="U31" s="54">
        <v>6.62</v>
      </c>
      <c r="V31" s="54">
        <v>0</v>
      </c>
      <c r="W31" s="54">
        <v>6.7549999999999999</v>
      </c>
      <c r="X31" s="55" t="s">
        <v>198</v>
      </c>
      <c r="Y31" s="56"/>
      <c r="Z31" s="56"/>
      <c r="AA31" s="56"/>
      <c r="AB31" s="56"/>
      <c r="AC31" s="56"/>
      <c r="AD31" s="56"/>
      <c r="AE31" s="56"/>
      <c r="AF31" s="56"/>
    </row>
    <row r="32" spans="1:32" s="57" customFormat="1" ht="99.75" customHeight="1" x14ac:dyDescent="0.25">
      <c r="A32" s="134" t="s">
        <v>171</v>
      </c>
      <c r="B32" s="132"/>
      <c r="C32" s="51" t="s">
        <v>275</v>
      </c>
      <c r="D32" s="52">
        <v>28.70350354</v>
      </c>
      <c r="E32" s="53">
        <f t="shared" si="12"/>
        <v>0</v>
      </c>
      <c r="F32" s="53">
        <f t="shared" si="12"/>
        <v>0.88500000000000001</v>
      </c>
      <c r="G32" s="54">
        <v>0</v>
      </c>
      <c r="H32" s="54">
        <v>0</v>
      </c>
      <c r="I32" s="54">
        <v>0</v>
      </c>
      <c r="J32" s="54">
        <v>0.88500000000000001</v>
      </c>
      <c r="K32" s="54">
        <v>0</v>
      </c>
      <c r="L32" s="54">
        <v>0</v>
      </c>
      <c r="M32" s="54">
        <v>0</v>
      </c>
      <c r="N32" s="54">
        <v>0</v>
      </c>
      <c r="O32" s="54">
        <f t="shared" si="13"/>
        <v>27.818503539999998</v>
      </c>
      <c r="P32" s="54">
        <f t="shared" ref="P32:P74" si="15">F32-E32</f>
        <v>0.88500000000000001</v>
      </c>
      <c r="Q32" s="92"/>
      <c r="R32" s="54"/>
      <c r="S32" s="54"/>
      <c r="T32" s="54">
        <v>0</v>
      </c>
      <c r="U32" s="54">
        <v>0</v>
      </c>
      <c r="V32" s="54">
        <v>0</v>
      </c>
      <c r="W32" s="54">
        <v>0</v>
      </c>
      <c r="X32" s="55" t="s">
        <v>198</v>
      </c>
      <c r="Y32" s="56"/>
      <c r="Z32" s="56"/>
      <c r="AA32" s="56"/>
      <c r="AB32" s="56"/>
      <c r="AC32" s="56"/>
      <c r="AD32" s="56"/>
      <c r="AE32" s="56"/>
      <c r="AF32" s="56"/>
    </row>
    <row r="33" spans="1:32" s="57" customFormat="1" ht="71.25" customHeight="1" x14ac:dyDescent="0.25">
      <c r="A33" s="134" t="s">
        <v>171</v>
      </c>
      <c r="B33" s="132"/>
      <c r="C33" s="51" t="s">
        <v>276</v>
      </c>
      <c r="D33" s="52">
        <v>39.585000000000001</v>
      </c>
      <c r="E33" s="53">
        <f t="shared" si="12"/>
        <v>45.445803999999995</v>
      </c>
      <c r="F33" s="53">
        <f t="shared" si="12"/>
        <v>16.439999999999998</v>
      </c>
      <c r="G33" s="54">
        <v>6.8139000000000003</v>
      </c>
      <c r="H33" s="54">
        <v>0</v>
      </c>
      <c r="I33" s="54">
        <v>13.325804</v>
      </c>
      <c r="J33" s="54">
        <v>11.44</v>
      </c>
      <c r="K33" s="54">
        <v>0</v>
      </c>
      <c r="L33" s="54">
        <v>5</v>
      </c>
      <c r="M33" s="54">
        <v>25.306099999999997</v>
      </c>
      <c r="N33" s="54">
        <v>0</v>
      </c>
      <c r="O33" s="54">
        <f t="shared" si="13"/>
        <v>23.145000000000003</v>
      </c>
      <c r="P33" s="54">
        <f t="shared" si="15"/>
        <v>-29.005803999999998</v>
      </c>
      <c r="Q33" s="92">
        <f t="shared" si="2"/>
        <v>-0.63825043121692815</v>
      </c>
      <c r="R33" s="54"/>
      <c r="S33" s="54"/>
      <c r="T33" s="54">
        <v>0</v>
      </c>
      <c r="U33" s="54">
        <v>21</v>
      </c>
      <c r="V33" s="54">
        <v>0</v>
      </c>
      <c r="W33" s="54">
        <v>17.079999999999998</v>
      </c>
      <c r="X33" s="55" t="s">
        <v>199</v>
      </c>
      <c r="Y33" s="56"/>
      <c r="Z33" s="56"/>
      <c r="AA33" s="56"/>
      <c r="AB33" s="56"/>
      <c r="AC33" s="56"/>
      <c r="AD33" s="56"/>
      <c r="AE33" s="56"/>
      <c r="AF33" s="56"/>
    </row>
    <row r="34" spans="1:32" s="57" customFormat="1" ht="71.25" customHeight="1" x14ac:dyDescent="0.25">
      <c r="A34" s="134" t="s">
        <v>171</v>
      </c>
      <c r="B34" s="132"/>
      <c r="C34" s="51" t="s">
        <v>277</v>
      </c>
      <c r="D34" s="52">
        <v>1.5594101200000001</v>
      </c>
      <c r="E34" s="53">
        <f t="shared" si="12"/>
        <v>0.8054</v>
      </c>
      <c r="F34" s="53">
        <f t="shared" si="12"/>
        <v>1.5582135999999998</v>
      </c>
      <c r="G34" s="54">
        <v>0</v>
      </c>
      <c r="H34" s="54">
        <v>0</v>
      </c>
      <c r="I34" s="54">
        <v>0</v>
      </c>
      <c r="J34" s="54">
        <v>0</v>
      </c>
      <c r="K34" s="54">
        <v>0.8054</v>
      </c>
      <c r="L34" s="54">
        <v>1.18</v>
      </c>
      <c r="M34" s="54">
        <v>0</v>
      </c>
      <c r="N34" s="54">
        <v>0.37821359999999993</v>
      </c>
      <c r="O34" s="54">
        <f t="shared" si="13"/>
        <v>1.1965200000003673E-3</v>
      </c>
      <c r="P34" s="54">
        <f t="shared" si="15"/>
        <v>0.75281359999999975</v>
      </c>
      <c r="Q34" s="92">
        <f t="shared" si="2"/>
        <v>0.93470772287062287</v>
      </c>
      <c r="R34" s="54">
        <f>P34</f>
        <v>0.75281359999999975</v>
      </c>
      <c r="S34" s="54"/>
      <c r="T34" s="54">
        <v>0</v>
      </c>
      <c r="U34" s="54">
        <v>0</v>
      </c>
      <c r="V34" s="54">
        <v>0</v>
      </c>
      <c r="W34" s="54">
        <v>0</v>
      </c>
      <c r="X34" s="55" t="s">
        <v>205</v>
      </c>
      <c r="Y34" s="56"/>
      <c r="Z34" s="56"/>
      <c r="AA34" s="56"/>
      <c r="AB34" s="56"/>
      <c r="AC34" s="56"/>
      <c r="AD34" s="56"/>
      <c r="AE34" s="56"/>
      <c r="AF34" s="56"/>
    </row>
    <row r="35" spans="1:32" s="57" customFormat="1" ht="71.25" customHeight="1" x14ac:dyDescent="0.25">
      <c r="A35" s="134" t="s">
        <v>171</v>
      </c>
      <c r="B35" s="132"/>
      <c r="C35" s="51" t="s">
        <v>278</v>
      </c>
      <c r="D35" s="52">
        <v>143.42349293999999</v>
      </c>
      <c r="E35" s="53">
        <f t="shared" si="12"/>
        <v>0</v>
      </c>
      <c r="F35" s="53">
        <f t="shared" si="12"/>
        <v>4.3659999999999997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4.3659999999999997</v>
      </c>
      <c r="O35" s="54">
        <f t="shared" si="13"/>
        <v>139.05749293999997</v>
      </c>
      <c r="P35" s="54">
        <f t="shared" si="15"/>
        <v>4.3659999999999997</v>
      </c>
      <c r="Q35" s="92"/>
      <c r="R35" s="54"/>
      <c r="S35" s="54"/>
      <c r="T35" s="54">
        <v>0</v>
      </c>
      <c r="U35" s="54">
        <v>0</v>
      </c>
      <c r="V35" s="54">
        <v>0</v>
      </c>
      <c r="W35" s="54">
        <v>0</v>
      </c>
      <c r="X35" s="55" t="s">
        <v>200</v>
      </c>
      <c r="Y35" s="56"/>
      <c r="Z35" s="56"/>
      <c r="AA35" s="56"/>
      <c r="AB35" s="56"/>
      <c r="AC35" s="56"/>
      <c r="AD35" s="56"/>
      <c r="AE35" s="56"/>
      <c r="AF35" s="56"/>
    </row>
    <row r="36" spans="1:32" s="57" customFormat="1" ht="71.25" customHeight="1" x14ac:dyDescent="0.25">
      <c r="A36" s="134" t="s">
        <v>171</v>
      </c>
      <c r="B36" s="132"/>
      <c r="C36" s="51" t="s">
        <v>279</v>
      </c>
      <c r="D36" s="52">
        <v>149.15155062000005</v>
      </c>
      <c r="E36" s="53">
        <f t="shared" si="12"/>
        <v>27.139699999999998</v>
      </c>
      <c r="F36" s="53">
        <f t="shared" si="12"/>
        <v>43.0168836</v>
      </c>
      <c r="G36" s="54">
        <v>22.14</v>
      </c>
      <c r="H36" s="54">
        <v>0</v>
      </c>
      <c r="I36" s="54">
        <v>0</v>
      </c>
      <c r="J36" s="54">
        <v>22.779883599999998</v>
      </c>
      <c r="K36" s="54">
        <v>0</v>
      </c>
      <c r="L36" s="54">
        <v>8.3149999999999995</v>
      </c>
      <c r="M36" s="54">
        <v>4.9996999999999989</v>
      </c>
      <c r="N36" s="54">
        <v>11.922000000000001</v>
      </c>
      <c r="O36" s="54">
        <f t="shared" si="13"/>
        <v>106.13466702000005</v>
      </c>
      <c r="P36" s="54">
        <f t="shared" si="15"/>
        <v>15.877183600000002</v>
      </c>
      <c r="Q36" s="92">
        <f t="shared" si="2"/>
        <v>0.58501691617814511</v>
      </c>
      <c r="R36" s="54"/>
      <c r="S36" s="54"/>
      <c r="T36" s="54">
        <v>10</v>
      </c>
      <c r="U36" s="54">
        <v>0</v>
      </c>
      <c r="V36" s="54">
        <v>0</v>
      </c>
      <c r="W36" s="54">
        <v>0</v>
      </c>
      <c r="X36" s="55" t="s">
        <v>198</v>
      </c>
      <c r="Y36" s="56"/>
      <c r="Z36" s="56"/>
      <c r="AA36" s="56"/>
      <c r="AB36" s="56"/>
      <c r="AC36" s="56"/>
      <c r="AD36" s="56"/>
      <c r="AE36" s="56"/>
      <c r="AF36" s="56"/>
    </row>
    <row r="37" spans="1:32" s="57" customFormat="1" ht="71.25" customHeight="1" x14ac:dyDescent="0.25">
      <c r="A37" s="134" t="s">
        <v>171</v>
      </c>
      <c r="B37" s="132"/>
      <c r="C37" s="51" t="s">
        <v>280</v>
      </c>
      <c r="D37" s="52">
        <v>23.599999999999998</v>
      </c>
      <c r="E37" s="53">
        <f t="shared" si="12"/>
        <v>0</v>
      </c>
      <c r="F37" s="53">
        <f t="shared" si="12"/>
        <v>1.18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1.18</v>
      </c>
      <c r="M37" s="54">
        <v>0</v>
      </c>
      <c r="N37" s="54">
        <v>0</v>
      </c>
      <c r="O37" s="54">
        <f t="shared" si="13"/>
        <v>22.419999999999998</v>
      </c>
      <c r="P37" s="54">
        <f t="shared" si="15"/>
        <v>1.18</v>
      </c>
      <c r="Q37" s="92"/>
      <c r="R37" s="54"/>
      <c r="S37" s="54"/>
      <c r="T37" s="54">
        <v>0</v>
      </c>
      <c r="U37" s="54">
        <v>0</v>
      </c>
      <c r="V37" s="54">
        <v>0</v>
      </c>
      <c r="W37" s="54">
        <v>0</v>
      </c>
      <c r="X37" s="55" t="s">
        <v>198</v>
      </c>
      <c r="Y37" s="56"/>
      <c r="Z37" s="56"/>
      <c r="AA37" s="56"/>
      <c r="AB37" s="56"/>
      <c r="AC37" s="56"/>
      <c r="AD37" s="56"/>
      <c r="AE37" s="56"/>
      <c r="AF37" s="56"/>
    </row>
    <row r="38" spans="1:32" s="57" customFormat="1" ht="71.25" customHeight="1" x14ac:dyDescent="0.25">
      <c r="A38" s="134" t="s">
        <v>171</v>
      </c>
      <c r="B38" s="132"/>
      <c r="C38" s="51" t="s">
        <v>281</v>
      </c>
      <c r="D38" s="52">
        <v>51.27351457999999</v>
      </c>
      <c r="E38" s="53">
        <f t="shared" si="12"/>
        <v>0</v>
      </c>
      <c r="F38" s="53">
        <f t="shared" si="12"/>
        <v>4.13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4.13</v>
      </c>
      <c r="M38" s="54">
        <v>0</v>
      </c>
      <c r="N38" s="54">
        <v>0</v>
      </c>
      <c r="O38" s="54">
        <f t="shared" si="13"/>
        <v>47.143514579999987</v>
      </c>
      <c r="P38" s="54">
        <f t="shared" si="15"/>
        <v>4.13</v>
      </c>
      <c r="Q38" s="92"/>
      <c r="R38" s="54"/>
      <c r="S38" s="54"/>
      <c r="T38" s="54">
        <v>0</v>
      </c>
      <c r="U38" s="54">
        <v>0</v>
      </c>
      <c r="V38" s="54">
        <v>0</v>
      </c>
      <c r="W38" s="54">
        <v>0</v>
      </c>
      <c r="X38" s="55" t="s">
        <v>200</v>
      </c>
      <c r="Y38" s="56"/>
      <c r="Z38" s="56"/>
      <c r="AA38" s="56"/>
      <c r="AB38" s="56"/>
      <c r="AC38" s="56"/>
      <c r="AD38" s="56"/>
      <c r="AE38" s="56"/>
      <c r="AF38" s="56"/>
    </row>
    <row r="39" spans="1:32" s="57" customFormat="1" ht="71.25" customHeight="1" x14ac:dyDescent="0.25">
      <c r="A39" s="134" t="s">
        <v>171</v>
      </c>
      <c r="B39" s="132"/>
      <c r="C39" s="51" t="s">
        <v>282</v>
      </c>
      <c r="D39" s="52">
        <v>47.199999999999996</v>
      </c>
      <c r="E39" s="53">
        <f t="shared" si="12"/>
        <v>0</v>
      </c>
      <c r="F39" s="53">
        <f t="shared" si="12"/>
        <v>0.50149999999999995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0.50149999999999995</v>
      </c>
      <c r="M39" s="54">
        <v>0</v>
      </c>
      <c r="N39" s="54">
        <v>0</v>
      </c>
      <c r="O39" s="54">
        <f t="shared" si="13"/>
        <v>46.698499999999996</v>
      </c>
      <c r="P39" s="54">
        <f t="shared" si="15"/>
        <v>0.50149999999999995</v>
      </c>
      <c r="Q39" s="92"/>
      <c r="R39" s="54"/>
      <c r="S39" s="54"/>
      <c r="T39" s="54">
        <v>0</v>
      </c>
      <c r="U39" s="54">
        <v>0</v>
      </c>
      <c r="V39" s="54">
        <v>0</v>
      </c>
      <c r="W39" s="54">
        <v>0</v>
      </c>
      <c r="X39" s="55" t="s">
        <v>198</v>
      </c>
      <c r="Y39" s="56"/>
      <c r="Z39" s="56"/>
      <c r="AA39" s="56"/>
      <c r="AB39" s="56"/>
      <c r="AC39" s="56"/>
      <c r="AD39" s="56"/>
      <c r="AE39" s="56"/>
      <c r="AF39" s="56"/>
    </row>
    <row r="40" spans="1:32" s="57" customFormat="1" ht="71.25" customHeight="1" x14ac:dyDescent="0.25">
      <c r="A40" s="134" t="s">
        <v>171</v>
      </c>
      <c r="B40" s="132"/>
      <c r="C40" s="51" t="s">
        <v>283</v>
      </c>
      <c r="D40" s="52">
        <v>5.2816799999999997</v>
      </c>
      <c r="E40" s="53">
        <f t="shared" si="12"/>
        <v>5.2816799999999997</v>
      </c>
      <c r="F40" s="53">
        <f t="shared" si="12"/>
        <v>3.58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5.2816799999999997</v>
      </c>
      <c r="N40" s="54">
        <v>3.58</v>
      </c>
      <c r="O40" s="54">
        <f t="shared" si="13"/>
        <v>1.7016799999999996</v>
      </c>
      <c r="P40" s="54">
        <f t="shared" si="15"/>
        <v>-1.7016799999999996</v>
      </c>
      <c r="Q40" s="92">
        <f t="shared" si="2"/>
        <v>-0.32218536526256791</v>
      </c>
      <c r="R40" s="54"/>
      <c r="S40" s="54"/>
      <c r="T40" s="54">
        <v>6.3</v>
      </c>
      <c r="U40" s="54">
        <v>0</v>
      </c>
      <c r="V40" s="54">
        <v>6.3</v>
      </c>
      <c r="W40" s="54">
        <v>0</v>
      </c>
      <c r="X40" s="55" t="s">
        <v>199</v>
      </c>
      <c r="Y40" s="56"/>
      <c r="Z40" s="56"/>
      <c r="AA40" s="56"/>
      <c r="AB40" s="56"/>
      <c r="AC40" s="56"/>
      <c r="AD40" s="56"/>
      <c r="AE40" s="56"/>
      <c r="AF40" s="56"/>
    </row>
    <row r="41" spans="1:32" s="57" customFormat="1" ht="71.25" customHeight="1" x14ac:dyDescent="0.25">
      <c r="A41" s="134" t="s">
        <v>171</v>
      </c>
      <c r="B41" s="132"/>
      <c r="C41" s="51" t="s">
        <v>284</v>
      </c>
      <c r="D41" s="52">
        <v>0.41890234000000004</v>
      </c>
      <c r="E41" s="53">
        <f t="shared" si="12"/>
        <v>0.49106</v>
      </c>
      <c r="F41" s="53">
        <f t="shared" si="12"/>
        <v>0.41850233999999997</v>
      </c>
      <c r="G41" s="54">
        <v>0.10613013629459998</v>
      </c>
      <c r="H41" s="54">
        <v>8.6999999999999994E-2</v>
      </c>
      <c r="I41" s="54">
        <v>0.3849298637054</v>
      </c>
      <c r="J41" s="54">
        <v>0.33150233999999995</v>
      </c>
      <c r="K41" s="54">
        <v>0</v>
      </c>
      <c r="L41" s="54">
        <v>0</v>
      </c>
      <c r="M41" s="54">
        <v>0</v>
      </c>
      <c r="N41" s="54">
        <v>0</v>
      </c>
      <c r="O41" s="54">
        <f t="shared" si="13"/>
        <v>4.0000000000006697E-4</v>
      </c>
      <c r="P41" s="54">
        <f t="shared" si="15"/>
        <v>-7.2557660000000024E-2</v>
      </c>
      <c r="Q41" s="92">
        <f t="shared" si="2"/>
        <v>-0.1477572190770986</v>
      </c>
      <c r="R41" s="54"/>
      <c r="S41" s="54">
        <f>P41</f>
        <v>-7.2557660000000024E-2</v>
      </c>
      <c r="T41" s="54">
        <v>0.04</v>
      </c>
      <c r="U41" s="54">
        <v>4.4999999999999998E-2</v>
      </c>
      <c r="V41" s="54">
        <v>0.04</v>
      </c>
      <c r="W41" s="54">
        <v>4.4999999999999998E-2</v>
      </c>
      <c r="X41" s="55" t="s">
        <v>204</v>
      </c>
      <c r="Y41" s="56"/>
      <c r="Z41" s="56"/>
      <c r="AA41" s="56"/>
      <c r="AB41" s="56"/>
      <c r="AC41" s="56"/>
      <c r="AD41" s="56"/>
      <c r="AE41" s="56"/>
      <c r="AF41" s="56"/>
    </row>
    <row r="42" spans="1:32" s="57" customFormat="1" ht="86.25" customHeight="1" x14ac:dyDescent="0.25">
      <c r="A42" s="134" t="s">
        <v>171</v>
      </c>
      <c r="B42" s="132"/>
      <c r="C42" s="51" t="s">
        <v>285</v>
      </c>
      <c r="D42" s="52">
        <v>0.41785801999999983</v>
      </c>
      <c r="E42" s="53">
        <f t="shared" si="12"/>
        <v>0.50975999999999999</v>
      </c>
      <c r="F42" s="53">
        <f t="shared" si="12"/>
        <v>0.41705801999999992</v>
      </c>
      <c r="G42" s="54">
        <v>0.1332531670863</v>
      </c>
      <c r="H42" s="54">
        <v>0.122</v>
      </c>
      <c r="I42" s="54">
        <v>0.37650683291370002</v>
      </c>
      <c r="J42" s="54">
        <v>0.29505801999999992</v>
      </c>
      <c r="K42" s="54">
        <v>0</v>
      </c>
      <c r="L42" s="54">
        <v>0</v>
      </c>
      <c r="M42" s="54">
        <v>0</v>
      </c>
      <c r="N42" s="54">
        <v>0</v>
      </c>
      <c r="O42" s="54">
        <f t="shared" si="13"/>
        <v>7.9999999999991189E-4</v>
      </c>
      <c r="P42" s="54">
        <f t="shared" si="15"/>
        <v>-9.2701980000000073E-2</v>
      </c>
      <c r="Q42" s="92">
        <f t="shared" si="2"/>
        <v>-0.18185416666666676</v>
      </c>
      <c r="R42" s="54"/>
      <c r="S42" s="54">
        <f t="shared" ref="S42:S48" si="16">P42</f>
        <v>-9.2701980000000073E-2</v>
      </c>
      <c r="T42" s="54">
        <v>0.16</v>
      </c>
      <c r="U42" s="54">
        <v>0.01</v>
      </c>
      <c r="V42" s="54">
        <v>0.16</v>
      </c>
      <c r="W42" s="54">
        <v>0.01</v>
      </c>
      <c r="X42" s="55" t="s">
        <v>204</v>
      </c>
      <c r="Y42" s="56"/>
      <c r="Z42" s="56"/>
      <c r="AA42" s="56"/>
      <c r="AB42" s="56"/>
      <c r="AC42" s="56"/>
      <c r="AD42" s="56"/>
      <c r="AE42" s="56"/>
      <c r="AF42" s="56"/>
    </row>
    <row r="43" spans="1:32" s="57" customFormat="1" ht="86.25" customHeight="1" x14ac:dyDescent="0.25">
      <c r="A43" s="134" t="s">
        <v>171</v>
      </c>
      <c r="B43" s="132"/>
      <c r="C43" s="51" t="s">
        <v>286</v>
      </c>
      <c r="D43" s="52">
        <v>2.5037995</v>
      </c>
      <c r="E43" s="53">
        <f t="shared" si="12"/>
        <v>2.8851499999999999</v>
      </c>
      <c r="F43" s="53">
        <f t="shared" si="12"/>
        <v>2.5034053999999997</v>
      </c>
      <c r="G43" s="54">
        <v>0.14719999999999989</v>
      </c>
      <c r="H43" s="54">
        <v>0.47</v>
      </c>
      <c r="I43" s="54">
        <v>1.0331346827984333</v>
      </c>
      <c r="J43" s="54">
        <v>0.66</v>
      </c>
      <c r="K43" s="54">
        <v>1.6983670513414884</v>
      </c>
      <c r="L43" s="54">
        <v>0.91</v>
      </c>
      <c r="M43" s="54">
        <v>6.4482658600782949E-3</v>
      </c>
      <c r="N43" s="54">
        <v>0.46340539999999963</v>
      </c>
      <c r="O43" s="54">
        <f t="shared" si="13"/>
        <v>3.9410000000028589E-4</v>
      </c>
      <c r="P43" s="54">
        <f t="shared" si="15"/>
        <v>-0.38174460000000021</v>
      </c>
      <c r="Q43" s="92">
        <f t="shared" si="2"/>
        <v>-0.13231360587837726</v>
      </c>
      <c r="R43" s="54"/>
      <c r="S43" s="54">
        <f t="shared" si="16"/>
        <v>-0.38174460000000021</v>
      </c>
      <c r="T43" s="54">
        <v>0.16</v>
      </c>
      <c r="U43" s="54">
        <v>1.2050000000000001</v>
      </c>
      <c r="V43" s="54">
        <v>0.16</v>
      </c>
      <c r="W43" s="54">
        <v>1.2050000000000001</v>
      </c>
      <c r="X43" s="55" t="s">
        <v>204</v>
      </c>
      <c r="Y43" s="56"/>
      <c r="Z43" s="56"/>
      <c r="AA43" s="56"/>
      <c r="AB43" s="56"/>
      <c r="AC43" s="56"/>
      <c r="AD43" s="56"/>
      <c r="AE43" s="56"/>
      <c r="AF43" s="56"/>
    </row>
    <row r="44" spans="1:32" s="57" customFormat="1" ht="71.25" customHeight="1" x14ac:dyDescent="0.25">
      <c r="A44" s="134" t="s">
        <v>171</v>
      </c>
      <c r="B44" s="132"/>
      <c r="C44" s="51" t="s">
        <v>287</v>
      </c>
      <c r="D44" s="52">
        <v>0.95292547999999999</v>
      </c>
      <c r="E44" s="53">
        <f t="shared" si="12"/>
        <v>1.1139199999999998</v>
      </c>
      <c r="F44" s="53">
        <f t="shared" si="12"/>
        <v>0.95212547999999997</v>
      </c>
      <c r="G44" s="54">
        <v>0.22508567074739999</v>
      </c>
      <c r="H44" s="54">
        <v>0.67</v>
      </c>
      <c r="I44" s="54">
        <v>0.88883432925259975</v>
      </c>
      <c r="J44" s="54">
        <v>0.28212547999999993</v>
      </c>
      <c r="K44" s="54">
        <v>0</v>
      </c>
      <c r="L44" s="54">
        <v>0</v>
      </c>
      <c r="M44" s="54">
        <v>0</v>
      </c>
      <c r="N44" s="54">
        <v>0</v>
      </c>
      <c r="O44" s="54">
        <f t="shared" si="13"/>
        <v>8.0000000000002292E-4</v>
      </c>
      <c r="P44" s="54">
        <f t="shared" si="15"/>
        <v>-0.16179451999999983</v>
      </c>
      <c r="Q44" s="92">
        <f t="shared" si="2"/>
        <v>-0.14524788135593203</v>
      </c>
      <c r="R44" s="54"/>
      <c r="S44" s="54">
        <f t="shared" si="16"/>
        <v>-0.16179451999999983</v>
      </c>
      <c r="T44" s="54">
        <v>0.1</v>
      </c>
      <c r="U44" s="54">
        <v>0.30499999999999999</v>
      </c>
      <c r="V44" s="54">
        <v>0.1</v>
      </c>
      <c r="W44" s="54">
        <v>0.30499999999999999</v>
      </c>
      <c r="X44" s="55" t="s">
        <v>204</v>
      </c>
      <c r="Y44" s="56"/>
      <c r="Z44" s="56"/>
      <c r="AA44" s="56"/>
      <c r="AB44" s="56"/>
      <c r="AC44" s="56"/>
      <c r="AD44" s="56"/>
      <c r="AE44" s="56"/>
      <c r="AF44" s="56"/>
    </row>
    <row r="45" spans="1:32" s="57" customFormat="1" ht="71.25" customHeight="1" x14ac:dyDescent="0.25">
      <c r="A45" s="134" t="s">
        <v>171</v>
      </c>
      <c r="B45" s="132"/>
      <c r="C45" s="51" t="s">
        <v>288</v>
      </c>
      <c r="D45" s="52">
        <v>0.16792657999999994</v>
      </c>
      <c r="E45" s="53">
        <f t="shared" si="12"/>
        <v>0</v>
      </c>
      <c r="F45" s="53">
        <f t="shared" si="12"/>
        <v>0.71000000000000008</v>
      </c>
      <c r="G45" s="54">
        <v>0</v>
      </c>
      <c r="H45" s="54">
        <v>0.04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0.67</v>
      </c>
      <c r="O45" s="54">
        <f t="shared" si="13"/>
        <v>-0.54207342000000014</v>
      </c>
      <c r="P45" s="54">
        <f t="shared" si="15"/>
        <v>0.71000000000000008</v>
      </c>
      <c r="Q45" s="92"/>
      <c r="R45" s="54"/>
      <c r="S45" s="54"/>
      <c r="T45" s="54">
        <v>0.16</v>
      </c>
      <c r="U45" s="54">
        <v>0.13500000000000001</v>
      </c>
      <c r="V45" s="54">
        <v>0.16</v>
      </c>
      <c r="W45" s="54">
        <v>0.13500000000000001</v>
      </c>
      <c r="X45" s="55" t="s">
        <v>201</v>
      </c>
      <c r="Y45" s="56"/>
      <c r="Z45" s="56"/>
      <c r="AA45" s="56"/>
      <c r="AB45" s="56"/>
      <c r="AC45" s="56"/>
      <c r="AD45" s="56"/>
      <c r="AE45" s="56"/>
      <c r="AF45" s="56"/>
    </row>
    <row r="46" spans="1:32" s="57" customFormat="1" ht="71.25" customHeight="1" x14ac:dyDescent="0.25">
      <c r="A46" s="134" t="s">
        <v>171</v>
      </c>
      <c r="B46" s="132"/>
      <c r="C46" s="51" t="s">
        <v>289</v>
      </c>
      <c r="D46" s="52">
        <v>2.4209511000000004</v>
      </c>
      <c r="E46" s="53">
        <f t="shared" si="12"/>
        <v>2.7930599999999997</v>
      </c>
      <c r="F46" s="53">
        <f t="shared" si="12"/>
        <v>2.4203570000000001</v>
      </c>
      <c r="G46" s="54">
        <v>0</v>
      </c>
      <c r="H46" s="54">
        <v>0</v>
      </c>
      <c r="I46" s="54">
        <v>0.93216661417543323</v>
      </c>
      <c r="J46" s="54">
        <v>1.01</v>
      </c>
      <c r="K46" s="54">
        <v>1.7678487165333381</v>
      </c>
      <c r="L46" s="54">
        <v>0.89</v>
      </c>
      <c r="M46" s="54">
        <v>9.3044669291228344E-2</v>
      </c>
      <c r="N46" s="54">
        <v>0.52035699999999996</v>
      </c>
      <c r="O46" s="54">
        <f t="shared" si="13"/>
        <v>5.9410000000026386E-4</v>
      </c>
      <c r="P46" s="54">
        <f t="shared" si="15"/>
        <v>-0.37270299999999956</v>
      </c>
      <c r="Q46" s="92">
        <f t="shared" si="2"/>
        <v>-0.13343895226024494</v>
      </c>
      <c r="R46" s="54"/>
      <c r="S46" s="54">
        <f t="shared" si="16"/>
        <v>-0.37270299999999956</v>
      </c>
      <c r="T46" s="54">
        <v>0</v>
      </c>
      <c r="U46" s="54">
        <v>1.65</v>
      </c>
      <c r="V46" s="54">
        <v>0</v>
      </c>
      <c r="W46" s="54">
        <v>1.65</v>
      </c>
      <c r="X46" s="55" t="s">
        <v>204</v>
      </c>
      <c r="Y46" s="56"/>
      <c r="Z46" s="56"/>
      <c r="AA46" s="56"/>
      <c r="AB46" s="56"/>
      <c r="AC46" s="56"/>
      <c r="AD46" s="56"/>
      <c r="AE46" s="56"/>
      <c r="AF46" s="56"/>
    </row>
    <row r="47" spans="1:32" s="57" customFormat="1" ht="71.25" customHeight="1" x14ac:dyDescent="0.25">
      <c r="A47" s="134" t="s">
        <v>171</v>
      </c>
      <c r="B47" s="132"/>
      <c r="C47" s="51" t="s">
        <v>290</v>
      </c>
      <c r="D47" s="52">
        <v>1.9457078800000001</v>
      </c>
      <c r="E47" s="53">
        <f t="shared" ref="E47:F62" si="17">G47+I47+K47+M47</f>
        <v>0.38691358045360003</v>
      </c>
      <c r="F47" s="53">
        <f t="shared" si="17"/>
        <v>1.46</v>
      </c>
      <c r="G47" s="54">
        <v>0</v>
      </c>
      <c r="H47" s="54">
        <v>0</v>
      </c>
      <c r="I47" s="54">
        <v>0</v>
      </c>
      <c r="J47" s="54">
        <v>0.31</v>
      </c>
      <c r="K47" s="54">
        <v>0.38691358045360003</v>
      </c>
      <c r="L47" s="54">
        <v>0.38</v>
      </c>
      <c r="M47" s="54">
        <v>0</v>
      </c>
      <c r="N47" s="54">
        <v>0.77</v>
      </c>
      <c r="O47" s="54">
        <f t="shared" si="13"/>
        <v>0.48570788000000009</v>
      </c>
      <c r="P47" s="54">
        <f t="shared" si="15"/>
        <v>1.0730864195463998</v>
      </c>
      <c r="Q47" s="92">
        <f t="shared" si="2"/>
        <v>2.7734524549083077</v>
      </c>
      <c r="R47" s="54"/>
      <c r="S47" s="54"/>
      <c r="T47" s="54">
        <v>6.3E-2</v>
      </c>
      <c r="U47" s="54">
        <v>1.52</v>
      </c>
      <c r="V47" s="54">
        <v>6.3E-2</v>
      </c>
      <c r="W47" s="54">
        <v>1.52</v>
      </c>
      <c r="X47" s="55" t="s">
        <v>201</v>
      </c>
      <c r="Y47" s="56"/>
      <c r="Z47" s="56"/>
      <c r="AA47" s="56"/>
      <c r="AB47" s="56"/>
      <c r="AC47" s="56"/>
      <c r="AD47" s="56"/>
      <c r="AE47" s="56"/>
      <c r="AF47" s="56"/>
    </row>
    <row r="48" spans="1:32" s="57" customFormat="1" ht="71.25" customHeight="1" x14ac:dyDescent="0.25">
      <c r="A48" s="134" t="s">
        <v>171</v>
      </c>
      <c r="B48" s="132"/>
      <c r="C48" s="51" t="s">
        <v>291</v>
      </c>
      <c r="D48" s="52">
        <v>0.62187534000000011</v>
      </c>
      <c r="E48" s="53">
        <f t="shared" si="17"/>
        <v>0.74339999999999995</v>
      </c>
      <c r="F48" s="53">
        <f t="shared" si="17"/>
        <v>0.62187534</v>
      </c>
      <c r="G48" s="54">
        <v>0.15170562546840002</v>
      </c>
      <c r="H48" s="54">
        <v>0.62187534</v>
      </c>
      <c r="I48" s="54">
        <v>0.5916943745315999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f t="shared" si="13"/>
        <v>0</v>
      </c>
      <c r="P48" s="54">
        <f t="shared" si="15"/>
        <v>-0.12152465999999995</v>
      </c>
      <c r="Q48" s="92">
        <f t="shared" si="2"/>
        <v>-0.16347142857142849</v>
      </c>
      <c r="R48" s="54"/>
      <c r="S48" s="54">
        <f t="shared" si="16"/>
        <v>-0.12152465999999995</v>
      </c>
      <c r="T48" s="54">
        <v>0.16</v>
      </c>
      <c r="U48" s="54">
        <v>0.20499999999999999</v>
      </c>
      <c r="V48" s="54">
        <v>0.16</v>
      </c>
      <c r="W48" s="54">
        <v>0.20499999999999999</v>
      </c>
      <c r="X48" s="55" t="s">
        <v>204</v>
      </c>
      <c r="Y48" s="56"/>
      <c r="Z48" s="56"/>
      <c r="AA48" s="56"/>
      <c r="AB48" s="56"/>
      <c r="AC48" s="56"/>
      <c r="AD48" s="56"/>
      <c r="AE48" s="56"/>
      <c r="AF48" s="56"/>
    </row>
    <row r="49" spans="1:32" s="57" customFormat="1" ht="71.25" customHeight="1" x14ac:dyDescent="0.25">
      <c r="A49" s="134" t="s">
        <v>171</v>
      </c>
      <c r="B49" s="132"/>
      <c r="C49" s="51" t="s">
        <v>292</v>
      </c>
      <c r="D49" s="52">
        <v>2.3985694799999999</v>
      </c>
      <c r="E49" s="53">
        <f t="shared" si="17"/>
        <v>1.5057703431481999</v>
      </c>
      <c r="F49" s="53">
        <f t="shared" si="17"/>
        <v>2.3985742000000001</v>
      </c>
      <c r="G49" s="54">
        <v>0.46265034314819992</v>
      </c>
      <c r="H49" s="54">
        <v>0.62</v>
      </c>
      <c r="I49" s="54">
        <v>1.04312</v>
      </c>
      <c r="J49" s="54">
        <v>1.7785742</v>
      </c>
      <c r="K49" s="54">
        <v>0</v>
      </c>
      <c r="L49" s="54">
        <v>0</v>
      </c>
      <c r="M49" s="54">
        <v>0</v>
      </c>
      <c r="N49" s="54">
        <v>0</v>
      </c>
      <c r="O49" s="54">
        <f t="shared" si="13"/>
        <v>-4.7200000001801357E-6</v>
      </c>
      <c r="P49" s="54">
        <f t="shared" si="15"/>
        <v>0.89280385685180019</v>
      </c>
      <c r="Q49" s="92">
        <f t="shared" si="2"/>
        <v>0.59292166359523613</v>
      </c>
      <c r="R49" s="54"/>
      <c r="S49" s="54"/>
      <c r="T49" s="54">
        <v>0.1</v>
      </c>
      <c r="U49" s="54">
        <v>0.79</v>
      </c>
      <c r="V49" s="54">
        <v>0.1</v>
      </c>
      <c r="W49" s="54">
        <v>0.79</v>
      </c>
      <c r="X49" s="55" t="s">
        <v>201</v>
      </c>
      <c r="Y49" s="56"/>
      <c r="Z49" s="56"/>
      <c r="AA49" s="56"/>
      <c r="AB49" s="56"/>
      <c r="AC49" s="56"/>
      <c r="AD49" s="56"/>
      <c r="AE49" s="56"/>
      <c r="AF49" s="56"/>
    </row>
    <row r="50" spans="1:32" s="57" customFormat="1" ht="71.25" customHeight="1" x14ac:dyDescent="0.25">
      <c r="A50" s="134" t="s">
        <v>171</v>
      </c>
      <c r="B50" s="132"/>
      <c r="C50" s="51" t="s">
        <v>293</v>
      </c>
      <c r="D50" s="52">
        <v>16.821669700000001</v>
      </c>
      <c r="E50" s="53">
        <f t="shared" si="17"/>
        <v>3.3556740979356001</v>
      </c>
      <c r="F50" s="53">
        <f t="shared" si="17"/>
        <v>8.58</v>
      </c>
      <c r="G50" s="54">
        <v>0</v>
      </c>
      <c r="H50" s="54">
        <v>0</v>
      </c>
      <c r="I50" s="54">
        <v>3.3556740979356001</v>
      </c>
      <c r="J50" s="54">
        <v>0</v>
      </c>
      <c r="K50" s="54">
        <v>0</v>
      </c>
      <c r="L50" s="54">
        <v>3.35</v>
      </c>
      <c r="M50" s="54">
        <v>0</v>
      </c>
      <c r="N50" s="54">
        <v>5.23</v>
      </c>
      <c r="O50" s="54">
        <f t="shared" si="13"/>
        <v>8.241669700000001</v>
      </c>
      <c r="P50" s="54">
        <f t="shared" si="15"/>
        <v>5.2243259020644004</v>
      </c>
      <c r="Q50" s="92">
        <f t="shared" si="2"/>
        <v>1.5568633155640437</v>
      </c>
      <c r="R50" s="54"/>
      <c r="S50" s="54"/>
      <c r="T50" s="54">
        <v>0</v>
      </c>
      <c r="U50" s="54">
        <v>8.39</v>
      </c>
      <c r="V50" s="54">
        <v>0</v>
      </c>
      <c r="W50" s="54">
        <v>8.39</v>
      </c>
      <c r="X50" s="55" t="s">
        <v>201</v>
      </c>
      <c r="Y50" s="56"/>
      <c r="Z50" s="56"/>
      <c r="AA50" s="56"/>
      <c r="AB50" s="56"/>
      <c r="AC50" s="56"/>
      <c r="AD50" s="56"/>
      <c r="AE50" s="56"/>
      <c r="AF50" s="56"/>
    </row>
    <row r="51" spans="1:32" s="57" customFormat="1" ht="71.25" customHeight="1" x14ac:dyDescent="0.25">
      <c r="A51" s="134" t="s">
        <v>171</v>
      </c>
      <c r="B51" s="132"/>
      <c r="C51" s="51" t="s">
        <v>294</v>
      </c>
      <c r="D51" s="52">
        <v>2.3887087999999999</v>
      </c>
      <c r="E51" s="53">
        <f t="shared" si="17"/>
        <v>0</v>
      </c>
      <c r="F51" s="53">
        <f t="shared" si="17"/>
        <v>1.53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0.64</v>
      </c>
      <c r="M51" s="54">
        <v>0</v>
      </c>
      <c r="N51" s="54">
        <v>0.89</v>
      </c>
      <c r="O51" s="54">
        <f t="shared" si="13"/>
        <v>0.85870879999999983</v>
      </c>
      <c r="P51" s="54">
        <f t="shared" si="15"/>
        <v>1.53</v>
      </c>
      <c r="Q51" s="92"/>
      <c r="R51" s="54"/>
      <c r="S51" s="54"/>
      <c r="T51" s="54">
        <v>0.214</v>
      </c>
      <c r="U51" s="54">
        <v>3.6539999999999999</v>
      </c>
      <c r="V51" s="54">
        <v>0.16</v>
      </c>
      <c r="W51" s="54">
        <v>1.6</v>
      </c>
      <c r="X51" s="55" t="s">
        <v>201</v>
      </c>
      <c r="Y51" s="56"/>
      <c r="Z51" s="56"/>
      <c r="AA51" s="56"/>
      <c r="AB51" s="56"/>
      <c r="AC51" s="56"/>
      <c r="AD51" s="56"/>
      <c r="AE51" s="56"/>
      <c r="AF51" s="56"/>
    </row>
    <row r="52" spans="1:32" s="57" customFormat="1" ht="71.25" customHeight="1" x14ac:dyDescent="0.25">
      <c r="A52" s="134" t="s">
        <v>171</v>
      </c>
      <c r="B52" s="132"/>
      <c r="C52" s="51" t="s">
        <v>295</v>
      </c>
      <c r="D52" s="52">
        <v>5.6653723399999993</v>
      </c>
      <c r="E52" s="53">
        <f t="shared" si="17"/>
        <v>2.1343376632324</v>
      </c>
      <c r="F52" s="53">
        <f t="shared" si="17"/>
        <v>3.915</v>
      </c>
      <c r="G52" s="54">
        <v>0.99563766323239999</v>
      </c>
      <c r="H52" s="54">
        <v>0.68</v>
      </c>
      <c r="I52" s="54">
        <v>1.1386999999999998</v>
      </c>
      <c r="J52" s="54">
        <v>0</v>
      </c>
      <c r="K52" s="54">
        <v>0</v>
      </c>
      <c r="L52" s="54">
        <v>1.66</v>
      </c>
      <c r="M52" s="54">
        <v>0</v>
      </c>
      <c r="N52" s="54">
        <v>1.575</v>
      </c>
      <c r="O52" s="54">
        <f t="shared" si="13"/>
        <v>1.7503723399999993</v>
      </c>
      <c r="P52" s="54">
        <f t="shared" si="15"/>
        <v>1.7806623367676</v>
      </c>
      <c r="Q52" s="92">
        <f t="shared" si="2"/>
        <v>0.83429270234159314</v>
      </c>
      <c r="R52" s="54"/>
      <c r="S52" s="54"/>
      <c r="T52" s="54">
        <v>0</v>
      </c>
      <c r="U52" s="54">
        <v>5.5</v>
      </c>
      <c r="V52" s="54">
        <v>0</v>
      </c>
      <c r="W52" s="54">
        <v>5.5</v>
      </c>
      <c r="X52" s="55" t="s">
        <v>201</v>
      </c>
      <c r="Y52" s="56"/>
      <c r="Z52" s="56"/>
      <c r="AA52" s="56"/>
      <c r="AB52" s="56"/>
      <c r="AC52" s="56"/>
      <c r="AD52" s="56"/>
      <c r="AE52" s="56"/>
      <c r="AF52" s="56"/>
    </row>
    <row r="53" spans="1:32" s="57" customFormat="1" ht="71.25" customHeight="1" x14ac:dyDescent="0.25">
      <c r="A53" s="134" t="s">
        <v>171</v>
      </c>
      <c r="B53" s="132"/>
      <c r="C53" s="51" t="s">
        <v>296</v>
      </c>
      <c r="D53" s="52">
        <v>3.5793376599999998</v>
      </c>
      <c r="E53" s="53">
        <f t="shared" si="17"/>
        <v>0.60925298884319989</v>
      </c>
      <c r="F53" s="53">
        <f t="shared" si="17"/>
        <v>2.4569999999999999</v>
      </c>
      <c r="G53" s="54">
        <v>0</v>
      </c>
      <c r="H53" s="54">
        <v>0</v>
      </c>
      <c r="I53" s="54">
        <v>0.60925298884319989</v>
      </c>
      <c r="J53" s="54">
        <v>0</v>
      </c>
      <c r="K53" s="54">
        <v>0</v>
      </c>
      <c r="L53" s="54">
        <v>1.25</v>
      </c>
      <c r="M53" s="54">
        <v>0</v>
      </c>
      <c r="N53" s="54">
        <v>1.2070000000000001</v>
      </c>
      <c r="O53" s="54">
        <f t="shared" si="13"/>
        <v>1.1223376599999999</v>
      </c>
      <c r="P53" s="54">
        <f t="shared" si="15"/>
        <v>1.8477470111568</v>
      </c>
      <c r="Q53" s="92">
        <f t="shared" si="2"/>
        <v>3.0328074625701094</v>
      </c>
      <c r="R53" s="54"/>
      <c r="S53" s="54"/>
      <c r="T53" s="54">
        <v>0.1</v>
      </c>
      <c r="U53" s="54">
        <v>2.38</v>
      </c>
      <c r="V53" s="54">
        <v>0.1</v>
      </c>
      <c r="W53" s="54">
        <v>2.38</v>
      </c>
      <c r="X53" s="55" t="s">
        <v>201</v>
      </c>
      <c r="Y53" s="56"/>
      <c r="Z53" s="56"/>
      <c r="AA53" s="56"/>
      <c r="AB53" s="56"/>
      <c r="AC53" s="56"/>
      <c r="AD53" s="56"/>
      <c r="AE53" s="56"/>
      <c r="AF53" s="56"/>
    </row>
    <row r="54" spans="1:32" s="57" customFormat="1" ht="71.25" customHeight="1" x14ac:dyDescent="0.25">
      <c r="A54" s="134" t="s">
        <v>171</v>
      </c>
      <c r="B54" s="132"/>
      <c r="C54" s="51" t="s">
        <v>297</v>
      </c>
      <c r="D54" s="52">
        <v>2.6889368</v>
      </c>
      <c r="E54" s="53">
        <f t="shared" si="17"/>
        <v>0.58831971911699987</v>
      </c>
      <c r="F54" s="53">
        <f t="shared" si="17"/>
        <v>1.55</v>
      </c>
      <c r="G54" s="54">
        <v>0</v>
      </c>
      <c r="H54" s="54">
        <v>0</v>
      </c>
      <c r="I54" s="54">
        <v>0</v>
      </c>
      <c r="J54" s="54">
        <v>0</v>
      </c>
      <c r="K54" s="54">
        <v>0.58831971911699987</v>
      </c>
      <c r="L54" s="54">
        <v>0.65</v>
      </c>
      <c r="M54" s="54">
        <v>0</v>
      </c>
      <c r="N54" s="54">
        <v>0.9</v>
      </c>
      <c r="O54" s="54">
        <f t="shared" si="13"/>
        <v>1.1389368</v>
      </c>
      <c r="P54" s="54">
        <f t="shared" si="15"/>
        <v>0.96168028088300017</v>
      </c>
      <c r="Q54" s="92">
        <f t="shared" si="2"/>
        <v>1.6346218724852051</v>
      </c>
      <c r="R54" s="54"/>
      <c r="S54" s="54"/>
      <c r="T54" s="54">
        <v>0.1</v>
      </c>
      <c r="U54" s="54">
        <v>1.36</v>
      </c>
      <c r="V54" s="54">
        <v>0.1</v>
      </c>
      <c r="W54" s="54">
        <v>1.36</v>
      </c>
      <c r="X54" s="55" t="s">
        <v>201</v>
      </c>
      <c r="Y54" s="56"/>
      <c r="Z54" s="56"/>
      <c r="AA54" s="56"/>
      <c r="AB54" s="56"/>
      <c r="AC54" s="56"/>
      <c r="AD54" s="56"/>
      <c r="AE54" s="56"/>
      <c r="AF54" s="56"/>
    </row>
    <row r="55" spans="1:32" s="57" customFormat="1" ht="71.25" customHeight="1" x14ac:dyDescent="0.25">
      <c r="A55" s="134" t="s">
        <v>171</v>
      </c>
      <c r="B55" s="132"/>
      <c r="C55" s="51" t="s">
        <v>298</v>
      </c>
      <c r="D55" s="52">
        <v>3.47575726</v>
      </c>
      <c r="E55" s="53">
        <f t="shared" si="17"/>
        <v>0.66482898541559998</v>
      </c>
      <c r="F55" s="53">
        <f t="shared" si="17"/>
        <v>3.1429999999999998</v>
      </c>
      <c r="G55" s="54">
        <v>0</v>
      </c>
      <c r="H55" s="54">
        <v>0</v>
      </c>
      <c r="I55" s="54">
        <v>0.66482898541559998</v>
      </c>
      <c r="J55" s="54">
        <v>0.65800000000000003</v>
      </c>
      <c r="K55" s="54">
        <v>0</v>
      </c>
      <c r="L55" s="54">
        <v>1.27</v>
      </c>
      <c r="M55" s="54">
        <v>0</v>
      </c>
      <c r="N55" s="54">
        <v>1.2150000000000001</v>
      </c>
      <c r="O55" s="54">
        <f t="shared" si="13"/>
        <v>0.33275726000000017</v>
      </c>
      <c r="P55" s="54">
        <f t="shared" si="15"/>
        <v>2.4781710145844</v>
      </c>
      <c r="Q55" s="92">
        <f t="shared" si="2"/>
        <v>3.7275315441236936</v>
      </c>
      <c r="R55" s="54"/>
      <c r="S55" s="54"/>
      <c r="T55" s="54">
        <v>0.1</v>
      </c>
      <c r="U55" s="54">
        <v>2.0499999999999998</v>
      </c>
      <c r="V55" s="54">
        <v>0.1</v>
      </c>
      <c r="W55" s="54">
        <v>2.0499999999999998</v>
      </c>
      <c r="X55" s="55" t="s">
        <v>201</v>
      </c>
      <c r="Y55" s="56"/>
      <c r="Z55" s="56"/>
      <c r="AA55" s="56"/>
      <c r="AB55" s="56"/>
      <c r="AC55" s="56"/>
      <c r="AD55" s="56"/>
      <c r="AE55" s="56"/>
      <c r="AF55" s="56"/>
    </row>
    <row r="56" spans="1:32" s="57" customFormat="1" ht="71.25" customHeight="1" x14ac:dyDescent="0.25">
      <c r="A56" s="134" t="s">
        <v>171</v>
      </c>
      <c r="B56" s="132"/>
      <c r="C56" s="51" t="s">
        <v>299</v>
      </c>
      <c r="D56" s="52">
        <v>3.6539466999999997</v>
      </c>
      <c r="E56" s="53">
        <f t="shared" si="17"/>
        <v>0.67285535674949992</v>
      </c>
      <c r="F56" s="53">
        <f t="shared" si="17"/>
        <v>2.5330000000000004</v>
      </c>
      <c r="G56" s="54">
        <v>0</v>
      </c>
      <c r="H56" s="54">
        <v>0</v>
      </c>
      <c r="I56" s="54">
        <v>0.67285535674949992</v>
      </c>
      <c r="J56" s="54">
        <v>0.37000000000000005</v>
      </c>
      <c r="K56" s="54">
        <v>0</v>
      </c>
      <c r="L56" s="54">
        <v>1.26</v>
      </c>
      <c r="M56" s="54">
        <v>0</v>
      </c>
      <c r="N56" s="54">
        <v>0.90300000000000002</v>
      </c>
      <c r="O56" s="54">
        <f t="shared" si="13"/>
        <v>1.1209466999999993</v>
      </c>
      <c r="P56" s="54">
        <f t="shared" si="15"/>
        <v>1.8601446432505004</v>
      </c>
      <c r="Q56" s="92">
        <f t="shared" si="2"/>
        <v>2.7645535174702061</v>
      </c>
      <c r="R56" s="54"/>
      <c r="S56" s="54"/>
      <c r="T56" s="54">
        <v>0.16</v>
      </c>
      <c r="U56" s="54">
        <v>1.635</v>
      </c>
      <c r="V56" s="54">
        <v>0.16</v>
      </c>
      <c r="W56" s="54">
        <v>1.635</v>
      </c>
      <c r="X56" s="55" t="s">
        <v>201</v>
      </c>
      <c r="Y56" s="56"/>
      <c r="Z56" s="56"/>
      <c r="AA56" s="56"/>
      <c r="AB56" s="56"/>
      <c r="AC56" s="56"/>
      <c r="AD56" s="56"/>
      <c r="AE56" s="56"/>
      <c r="AF56" s="56"/>
    </row>
    <row r="57" spans="1:32" s="57" customFormat="1" ht="71.25" customHeight="1" x14ac:dyDescent="0.25">
      <c r="A57" s="134" t="s">
        <v>171</v>
      </c>
      <c r="B57" s="132"/>
      <c r="C57" s="51" t="s">
        <v>300</v>
      </c>
      <c r="D57" s="52">
        <v>0.62317803999999988</v>
      </c>
      <c r="E57" s="53">
        <f t="shared" si="17"/>
        <v>0.16866183093539999</v>
      </c>
      <c r="F57" s="53">
        <f t="shared" si="17"/>
        <v>0.623</v>
      </c>
      <c r="G57" s="54">
        <v>0</v>
      </c>
      <c r="H57" s="54">
        <v>0</v>
      </c>
      <c r="I57" s="54">
        <v>0.16866183093539999</v>
      </c>
      <c r="J57" s="54">
        <v>0.39</v>
      </c>
      <c r="K57" s="54">
        <v>0</v>
      </c>
      <c r="L57" s="54">
        <v>0.23300000000000001</v>
      </c>
      <c r="M57" s="54">
        <v>0</v>
      </c>
      <c r="N57" s="54">
        <v>0</v>
      </c>
      <c r="O57" s="54">
        <f t="shared" si="13"/>
        <v>1.7803999999987941E-4</v>
      </c>
      <c r="P57" s="54">
        <f t="shared" si="15"/>
        <v>0.45433816906460001</v>
      </c>
      <c r="Q57" s="92">
        <f t="shared" si="2"/>
        <v>2.6937817913207542</v>
      </c>
      <c r="R57" s="54"/>
      <c r="S57" s="54"/>
      <c r="T57" s="54">
        <v>0.1</v>
      </c>
      <c r="U57" s="54">
        <v>7.0000000000000007E-2</v>
      </c>
      <c r="V57" s="54">
        <v>0.1</v>
      </c>
      <c r="W57" s="54">
        <v>7.0000000000000007E-2</v>
      </c>
      <c r="X57" s="55" t="s">
        <v>201</v>
      </c>
      <c r="Y57" s="56"/>
      <c r="Z57" s="56"/>
      <c r="AA57" s="56"/>
      <c r="AB57" s="56"/>
      <c r="AC57" s="56"/>
      <c r="AD57" s="56"/>
      <c r="AE57" s="56"/>
      <c r="AF57" s="56"/>
    </row>
    <row r="58" spans="1:32" s="57" customFormat="1" ht="71.25" customHeight="1" x14ac:dyDescent="0.25">
      <c r="A58" s="134" t="s">
        <v>171</v>
      </c>
      <c r="B58" s="132"/>
      <c r="C58" s="51" t="s">
        <v>301</v>
      </c>
      <c r="D58" s="52">
        <v>1.4668792399999999</v>
      </c>
      <c r="E58" s="53">
        <f t="shared" si="17"/>
        <v>0</v>
      </c>
      <c r="F58" s="53">
        <f t="shared" si="17"/>
        <v>0.98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0.3</v>
      </c>
      <c r="M58" s="54">
        <v>0</v>
      </c>
      <c r="N58" s="54">
        <v>0.68</v>
      </c>
      <c r="O58" s="54">
        <f t="shared" si="13"/>
        <v>0.48687923999999994</v>
      </c>
      <c r="P58" s="54">
        <f t="shared" si="15"/>
        <v>0.98</v>
      </c>
      <c r="Q58" s="92"/>
      <c r="R58" s="54"/>
      <c r="S58" s="54"/>
      <c r="T58" s="54">
        <v>0.16</v>
      </c>
      <c r="U58" s="54">
        <v>0.51500000000000001</v>
      </c>
      <c r="V58" s="54">
        <v>0.16</v>
      </c>
      <c r="W58" s="54">
        <v>0.51500000000000001</v>
      </c>
      <c r="X58" s="55" t="s">
        <v>201</v>
      </c>
      <c r="Y58" s="56"/>
      <c r="Z58" s="56"/>
      <c r="AA58" s="56"/>
      <c r="AB58" s="56"/>
      <c r="AC58" s="56"/>
      <c r="AD58" s="56"/>
      <c r="AE58" s="56"/>
      <c r="AF58" s="56"/>
    </row>
    <row r="59" spans="1:32" s="57" customFormat="1" ht="71.25" customHeight="1" x14ac:dyDescent="0.25">
      <c r="A59" s="134" t="s">
        <v>171</v>
      </c>
      <c r="B59" s="132"/>
      <c r="C59" s="51" t="s">
        <v>302</v>
      </c>
      <c r="D59" s="52">
        <v>0.40464319999999998</v>
      </c>
      <c r="E59" s="53">
        <f t="shared" si="17"/>
        <v>0.51566000000000001</v>
      </c>
      <c r="F59" s="53">
        <f t="shared" si="17"/>
        <v>0.43900000000000006</v>
      </c>
      <c r="G59" s="54">
        <v>0.11341204754009999</v>
      </c>
      <c r="H59" s="54">
        <v>0.27</v>
      </c>
      <c r="I59" s="54">
        <v>0.40224795245990003</v>
      </c>
      <c r="J59" s="54">
        <v>0.16900000000000001</v>
      </c>
      <c r="K59" s="54">
        <v>0</v>
      </c>
      <c r="L59" s="54">
        <v>0</v>
      </c>
      <c r="M59" s="54">
        <v>0</v>
      </c>
      <c r="N59" s="54">
        <v>0</v>
      </c>
      <c r="O59" s="54">
        <f t="shared" si="13"/>
        <v>-3.4356800000000076E-2</v>
      </c>
      <c r="P59" s="54">
        <f t="shared" si="15"/>
        <v>-7.665999999999995E-2</v>
      </c>
      <c r="Q59" s="92">
        <f t="shared" si="2"/>
        <v>-0.1486638482721172</v>
      </c>
      <c r="R59" s="54"/>
      <c r="S59" s="54">
        <f t="shared" ref="S59:S60" si="18">P59</f>
        <v>-7.665999999999995E-2</v>
      </c>
      <c r="T59" s="54">
        <v>6.3E-2</v>
      </c>
      <c r="U59" s="54">
        <v>0.09</v>
      </c>
      <c r="V59" s="54">
        <v>6.3E-2</v>
      </c>
      <c r="W59" s="54">
        <v>0.09</v>
      </c>
      <c r="X59" s="55" t="s">
        <v>204</v>
      </c>
      <c r="Y59" s="56"/>
      <c r="Z59" s="56"/>
      <c r="AA59" s="56"/>
      <c r="AB59" s="56"/>
      <c r="AC59" s="56"/>
      <c r="AD59" s="56"/>
      <c r="AE59" s="56"/>
      <c r="AF59" s="56"/>
    </row>
    <row r="60" spans="1:32" s="57" customFormat="1" ht="71.25" customHeight="1" x14ac:dyDescent="0.25">
      <c r="A60" s="134" t="s">
        <v>171</v>
      </c>
      <c r="B60" s="132"/>
      <c r="C60" s="51" t="s">
        <v>303</v>
      </c>
      <c r="D60" s="52">
        <v>0.40454054</v>
      </c>
      <c r="E60" s="53">
        <f t="shared" si="17"/>
        <v>0.47317999999999999</v>
      </c>
      <c r="F60" s="53">
        <f t="shared" si="17"/>
        <v>0.40400000000000003</v>
      </c>
      <c r="G60" s="54">
        <v>0.11290031889299999</v>
      </c>
      <c r="H60" s="54">
        <v>0.25</v>
      </c>
      <c r="I60" s="54">
        <v>0.36027968110699998</v>
      </c>
      <c r="J60" s="54">
        <v>0.154</v>
      </c>
      <c r="K60" s="54">
        <v>0</v>
      </c>
      <c r="L60" s="54">
        <v>0</v>
      </c>
      <c r="M60" s="54">
        <v>0</v>
      </c>
      <c r="N60" s="54">
        <v>0</v>
      </c>
      <c r="O60" s="54">
        <f t="shared" si="13"/>
        <v>5.4053999999997826E-4</v>
      </c>
      <c r="P60" s="54">
        <f t="shared" si="15"/>
        <v>-6.9179999999999964E-2</v>
      </c>
      <c r="Q60" s="92">
        <f t="shared" si="2"/>
        <v>-0.14620229088296199</v>
      </c>
      <c r="R60" s="54"/>
      <c r="S60" s="54">
        <f t="shared" si="18"/>
        <v>-6.9179999999999964E-2</v>
      </c>
      <c r="T60" s="54">
        <v>0.16</v>
      </c>
      <c r="U60" s="54">
        <v>0.05</v>
      </c>
      <c r="V60" s="54">
        <v>0.16</v>
      </c>
      <c r="W60" s="54">
        <v>0.05</v>
      </c>
      <c r="X60" s="55" t="s">
        <v>204</v>
      </c>
      <c r="Y60" s="56"/>
      <c r="Z60" s="56"/>
      <c r="AA60" s="56"/>
      <c r="AB60" s="56"/>
      <c r="AC60" s="56"/>
      <c r="AD60" s="56"/>
      <c r="AE60" s="56"/>
      <c r="AF60" s="56"/>
    </row>
    <row r="61" spans="1:32" s="57" customFormat="1" ht="71.25" customHeight="1" x14ac:dyDescent="0.25">
      <c r="A61" s="134" t="s">
        <v>171</v>
      </c>
      <c r="B61" s="132"/>
      <c r="C61" s="51" t="s">
        <v>304</v>
      </c>
      <c r="D61" s="52">
        <v>0.57684298000000001</v>
      </c>
      <c r="E61" s="53">
        <f t="shared" si="17"/>
        <v>5.0450000000000002E-2</v>
      </c>
      <c r="F61" s="53">
        <f t="shared" si="17"/>
        <v>0.36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5.0450000000000002E-2</v>
      </c>
      <c r="N61" s="54">
        <v>0.36</v>
      </c>
      <c r="O61" s="54">
        <f t="shared" si="13"/>
        <v>0.21684298000000002</v>
      </c>
      <c r="P61" s="54">
        <f t="shared" si="15"/>
        <v>0.30954999999999999</v>
      </c>
      <c r="Q61" s="92">
        <f t="shared" si="2"/>
        <v>6.1357779980178391</v>
      </c>
      <c r="R61" s="54"/>
      <c r="S61" s="54"/>
      <c r="T61" s="54">
        <v>0.1</v>
      </c>
      <c r="U61" s="54">
        <v>0.06</v>
      </c>
      <c r="V61" s="54">
        <v>0.1</v>
      </c>
      <c r="W61" s="54">
        <v>0.06</v>
      </c>
      <c r="X61" s="55" t="s">
        <v>201</v>
      </c>
      <c r="Y61" s="56"/>
      <c r="Z61" s="56"/>
      <c r="AA61" s="56"/>
      <c r="AB61" s="56"/>
      <c r="AC61" s="56"/>
      <c r="AD61" s="56"/>
      <c r="AE61" s="56"/>
      <c r="AF61" s="56"/>
    </row>
    <row r="62" spans="1:32" s="57" customFormat="1" ht="71.25" customHeight="1" x14ac:dyDescent="0.25">
      <c r="A62" s="134" t="s">
        <v>171</v>
      </c>
      <c r="B62" s="132"/>
      <c r="C62" s="51" t="s">
        <v>305</v>
      </c>
      <c r="D62" s="52">
        <v>0.17517156</v>
      </c>
      <c r="E62" s="53">
        <f t="shared" si="17"/>
        <v>3.4211878926599999E-2</v>
      </c>
      <c r="F62" s="53">
        <f t="shared" si="17"/>
        <v>0.1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3.4211878926599999E-2</v>
      </c>
      <c r="N62" s="54">
        <v>0.1</v>
      </c>
      <c r="O62" s="54">
        <f t="shared" si="13"/>
        <v>7.5171559999999998E-2</v>
      </c>
      <c r="P62" s="54">
        <f t="shared" si="15"/>
        <v>6.5788121073400013E-2</v>
      </c>
      <c r="Q62" s="92">
        <f t="shared" si="2"/>
        <v>1.9229613554562546</v>
      </c>
      <c r="R62" s="54"/>
      <c r="S62" s="54"/>
      <c r="T62" s="54">
        <v>0</v>
      </c>
      <c r="U62" s="54">
        <v>0.05</v>
      </c>
      <c r="V62" s="54">
        <v>0</v>
      </c>
      <c r="W62" s="54">
        <v>0.05</v>
      </c>
      <c r="X62" s="55" t="s">
        <v>201</v>
      </c>
      <c r="Y62" s="56"/>
      <c r="Z62" s="56"/>
      <c r="AA62" s="56"/>
      <c r="AB62" s="56"/>
      <c r="AC62" s="56"/>
      <c r="AD62" s="56"/>
      <c r="AE62" s="56"/>
      <c r="AF62" s="56"/>
    </row>
    <row r="63" spans="1:32" s="57" customFormat="1" ht="71.25" customHeight="1" x14ac:dyDescent="0.25">
      <c r="A63" s="134" t="s">
        <v>171</v>
      </c>
      <c r="B63" s="132"/>
      <c r="C63" s="51" t="s">
        <v>306</v>
      </c>
      <c r="D63" s="52">
        <v>1.0452186200000002</v>
      </c>
      <c r="E63" s="53">
        <f t="shared" ref="E63:F79" si="19">G63+I63+K63+M63</f>
        <v>0.25116692816099995</v>
      </c>
      <c r="F63" s="53">
        <f t="shared" si="19"/>
        <v>1.0449999999999999</v>
      </c>
      <c r="G63" s="54">
        <v>0</v>
      </c>
      <c r="H63" s="54">
        <v>0</v>
      </c>
      <c r="I63" s="54">
        <v>0</v>
      </c>
      <c r="J63" s="54">
        <v>0</v>
      </c>
      <c r="K63" s="54">
        <v>0.25116692816099995</v>
      </c>
      <c r="L63" s="54">
        <v>0.6</v>
      </c>
      <c r="M63" s="54">
        <v>0</v>
      </c>
      <c r="N63" s="54">
        <v>0.44500000000000001</v>
      </c>
      <c r="O63" s="54">
        <f t="shared" si="13"/>
        <v>2.1862000000028026E-4</v>
      </c>
      <c r="P63" s="54">
        <f t="shared" si="15"/>
        <v>0.79383307183899998</v>
      </c>
      <c r="Q63" s="92">
        <f t="shared" si="2"/>
        <v>3.1605796099482761</v>
      </c>
      <c r="R63" s="54"/>
      <c r="S63" s="54"/>
      <c r="T63" s="54">
        <v>0.25</v>
      </c>
      <c r="U63" s="54">
        <v>0.73</v>
      </c>
      <c r="V63" s="54">
        <v>0.25</v>
      </c>
      <c r="W63" s="54">
        <v>0.73</v>
      </c>
      <c r="X63" s="55" t="s">
        <v>201</v>
      </c>
      <c r="Y63" s="56"/>
      <c r="Z63" s="56"/>
      <c r="AA63" s="56"/>
      <c r="AB63" s="56"/>
      <c r="AC63" s="56"/>
      <c r="AD63" s="56"/>
      <c r="AE63" s="56"/>
      <c r="AF63" s="56"/>
    </row>
    <row r="64" spans="1:32" s="57" customFormat="1" ht="71.25" customHeight="1" x14ac:dyDescent="0.25">
      <c r="A64" s="134" t="s">
        <v>171</v>
      </c>
      <c r="B64" s="132"/>
      <c r="C64" s="51" t="s">
        <v>307</v>
      </c>
      <c r="D64" s="52">
        <v>0.3209399</v>
      </c>
      <c r="E64" s="53">
        <f t="shared" si="19"/>
        <v>6.5084484079199992E-2</v>
      </c>
      <c r="F64" s="53">
        <f t="shared" si="19"/>
        <v>0.32</v>
      </c>
      <c r="G64" s="54">
        <v>0</v>
      </c>
      <c r="H64" s="54">
        <v>0</v>
      </c>
      <c r="I64" s="54">
        <v>0</v>
      </c>
      <c r="J64" s="54">
        <v>0</v>
      </c>
      <c r="K64" s="54">
        <v>6.5084484079199992E-2</v>
      </c>
      <c r="L64" s="54">
        <v>0.19</v>
      </c>
      <c r="M64" s="54">
        <v>0</v>
      </c>
      <c r="N64" s="54">
        <v>0.13</v>
      </c>
      <c r="O64" s="54">
        <f t="shared" si="13"/>
        <v>9.3989999999999352E-4</v>
      </c>
      <c r="P64" s="54">
        <f t="shared" si="15"/>
        <v>0.25491551592080003</v>
      </c>
      <c r="Q64" s="92">
        <f t="shared" si="2"/>
        <v>3.9166864349819299</v>
      </c>
      <c r="R64" s="54"/>
      <c r="S64" s="54"/>
      <c r="T64" s="54">
        <v>0</v>
      </c>
      <c r="U64" s="54">
        <v>0.4</v>
      </c>
      <c r="V64" s="54">
        <v>0</v>
      </c>
      <c r="W64" s="54">
        <v>0.4</v>
      </c>
      <c r="X64" s="55" t="s">
        <v>201</v>
      </c>
      <c r="Y64" s="56"/>
      <c r="Z64" s="56"/>
      <c r="AA64" s="56"/>
      <c r="AB64" s="56"/>
      <c r="AC64" s="56"/>
      <c r="AD64" s="56"/>
      <c r="AE64" s="56"/>
      <c r="AF64" s="56"/>
    </row>
    <row r="65" spans="1:32" s="57" customFormat="1" ht="47.25" x14ac:dyDescent="0.25">
      <c r="A65" s="134" t="s">
        <v>171</v>
      </c>
      <c r="B65" s="132"/>
      <c r="C65" s="51" t="s">
        <v>308</v>
      </c>
      <c r="D65" s="52">
        <v>0</v>
      </c>
      <c r="E65" s="53">
        <f t="shared" si="19"/>
        <v>0.70445999999999998</v>
      </c>
      <c r="F65" s="53">
        <f t="shared" si="19"/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0.70445999999999998</v>
      </c>
      <c r="N65" s="54">
        <v>0</v>
      </c>
      <c r="O65" s="54">
        <f t="shared" si="13"/>
        <v>0</v>
      </c>
      <c r="P65" s="54">
        <f t="shared" si="15"/>
        <v>-0.70445999999999998</v>
      </c>
      <c r="Q65" s="92">
        <f t="shared" si="2"/>
        <v>-1</v>
      </c>
      <c r="R65" s="54"/>
      <c r="S65" s="54"/>
      <c r="T65" s="54">
        <v>0.16</v>
      </c>
      <c r="U65" s="54">
        <v>9.5000000000000001E-2</v>
      </c>
      <c r="V65" s="54">
        <v>0</v>
      </c>
      <c r="W65" s="54">
        <v>0</v>
      </c>
      <c r="X65" s="55" t="s">
        <v>202</v>
      </c>
      <c r="Y65" s="56"/>
      <c r="Z65" s="56"/>
      <c r="AA65" s="56"/>
      <c r="AB65" s="56"/>
      <c r="AC65" s="56"/>
      <c r="AD65" s="56"/>
      <c r="AE65" s="56"/>
      <c r="AF65" s="56"/>
    </row>
    <row r="66" spans="1:32" s="57" customFormat="1" ht="63" x14ac:dyDescent="0.25">
      <c r="A66" s="134" t="s">
        <v>171</v>
      </c>
      <c r="B66" s="132"/>
      <c r="C66" s="51" t="s">
        <v>309</v>
      </c>
      <c r="D66" s="52">
        <v>0</v>
      </c>
      <c r="E66" s="53">
        <f t="shared" si="19"/>
        <v>0.47199999999999998</v>
      </c>
      <c r="F66" s="53">
        <f t="shared" si="19"/>
        <v>0</v>
      </c>
      <c r="G66" s="54">
        <v>0.47199999999999998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f t="shared" si="13"/>
        <v>0</v>
      </c>
      <c r="P66" s="54">
        <f t="shared" si="15"/>
        <v>-0.47199999999999998</v>
      </c>
      <c r="Q66" s="92">
        <f t="shared" si="2"/>
        <v>-1</v>
      </c>
      <c r="R66" s="54"/>
      <c r="S66" s="54"/>
      <c r="T66" s="54">
        <v>0</v>
      </c>
      <c r="U66" s="54">
        <v>0</v>
      </c>
      <c r="V66" s="54">
        <v>0</v>
      </c>
      <c r="W66" s="54">
        <v>0</v>
      </c>
      <c r="X66" s="55" t="s">
        <v>210</v>
      </c>
      <c r="Y66" s="56"/>
      <c r="Z66" s="56"/>
      <c r="AA66" s="56"/>
      <c r="AB66" s="56"/>
      <c r="AC66" s="56"/>
      <c r="AD66" s="56"/>
      <c r="AE66" s="56"/>
      <c r="AF66" s="56"/>
    </row>
    <row r="67" spans="1:32" s="57" customFormat="1" ht="63" x14ac:dyDescent="0.25">
      <c r="A67" s="134" t="s">
        <v>171</v>
      </c>
      <c r="B67" s="132"/>
      <c r="C67" s="51" t="s">
        <v>310</v>
      </c>
      <c r="D67" s="52">
        <v>0</v>
      </c>
      <c r="E67" s="53">
        <f t="shared" si="19"/>
        <v>0.06</v>
      </c>
      <c r="F67" s="53">
        <f t="shared" si="19"/>
        <v>0</v>
      </c>
      <c r="G67" s="54">
        <v>0.06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f t="shared" si="13"/>
        <v>0</v>
      </c>
      <c r="P67" s="54">
        <f t="shared" si="15"/>
        <v>-0.06</v>
      </c>
      <c r="Q67" s="92">
        <f t="shared" si="2"/>
        <v>-1</v>
      </c>
      <c r="R67" s="54"/>
      <c r="S67" s="54"/>
      <c r="T67" s="54">
        <v>0</v>
      </c>
      <c r="U67" s="54">
        <v>0</v>
      </c>
      <c r="V67" s="54">
        <v>0</v>
      </c>
      <c r="W67" s="54">
        <v>0</v>
      </c>
      <c r="X67" s="55" t="s">
        <v>210</v>
      </c>
      <c r="Y67" s="56"/>
      <c r="Z67" s="56"/>
      <c r="AA67" s="56"/>
      <c r="AB67" s="56"/>
      <c r="AC67" s="56"/>
      <c r="AD67" s="56"/>
      <c r="AE67" s="56"/>
      <c r="AF67" s="56"/>
    </row>
    <row r="68" spans="1:32" s="57" customFormat="1" ht="71.25" customHeight="1" x14ac:dyDescent="0.25">
      <c r="A68" s="134" t="s">
        <v>171</v>
      </c>
      <c r="B68" s="132"/>
      <c r="C68" s="51" t="s">
        <v>311</v>
      </c>
      <c r="D68" s="52">
        <v>723.06613983999978</v>
      </c>
      <c r="E68" s="53">
        <f t="shared" si="19"/>
        <v>88</v>
      </c>
      <c r="F68" s="53">
        <f t="shared" si="19"/>
        <v>120.02075448779999</v>
      </c>
      <c r="G68" s="54">
        <v>32.32</v>
      </c>
      <c r="H68" s="54">
        <v>4.0267544877999999</v>
      </c>
      <c r="I68" s="54">
        <v>0</v>
      </c>
      <c r="J68" s="54">
        <v>34.798199999999994</v>
      </c>
      <c r="K68" s="54">
        <v>16.100000000000001</v>
      </c>
      <c r="L68" s="54">
        <v>57.996999999999993</v>
      </c>
      <c r="M68" s="54">
        <v>39.58</v>
      </c>
      <c r="N68" s="54">
        <v>23.198799999999999</v>
      </c>
      <c r="O68" s="54">
        <f t="shared" si="13"/>
        <v>603.04538535219979</v>
      </c>
      <c r="P68" s="54">
        <f t="shared" si="15"/>
        <v>32.020754487799991</v>
      </c>
      <c r="Q68" s="92">
        <f t="shared" si="2"/>
        <v>0.36387221008863624</v>
      </c>
      <c r="R68" s="54"/>
      <c r="S68" s="54"/>
      <c r="T68" s="54">
        <v>0</v>
      </c>
      <c r="U68" s="54">
        <v>0</v>
      </c>
      <c r="V68" s="54">
        <v>0</v>
      </c>
      <c r="W68" s="54">
        <v>0</v>
      </c>
      <c r="X68" s="55" t="s">
        <v>201</v>
      </c>
      <c r="Y68" s="56"/>
      <c r="Z68" s="56"/>
      <c r="AA68" s="56"/>
      <c r="AB68" s="56"/>
      <c r="AC68" s="56"/>
      <c r="AD68" s="56"/>
      <c r="AE68" s="56"/>
      <c r="AF68" s="56"/>
    </row>
    <row r="69" spans="1:32" s="57" customFormat="1" ht="71.25" customHeight="1" x14ac:dyDescent="0.25">
      <c r="A69" s="134" t="s">
        <v>98</v>
      </c>
      <c r="B69" s="132"/>
      <c r="C69" s="51" t="s">
        <v>312</v>
      </c>
      <c r="D69" s="52">
        <v>699.9206455799997</v>
      </c>
      <c r="E69" s="53">
        <f t="shared" si="19"/>
        <v>776.30799999999999</v>
      </c>
      <c r="F69" s="58">
        <f t="shared" si="19"/>
        <v>699.92023885863011</v>
      </c>
      <c r="G69" s="54">
        <v>279.471</v>
      </c>
      <c r="H69" s="54">
        <v>259.74706885863014</v>
      </c>
      <c r="I69" s="54">
        <v>186.31399999999999</v>
      </c>
      <c r="J69" s="54">
        <v>211.94396999999998</v>
      </c>
      <c r="K69" s="54">
        <v>201.84</v>
      </c>
      <c r="L69" s="54">
        <v>141.44420000000002</v>
      </c>
      <c r="M69" s="54">
        <v>108.68300000000001</v>
      </c>
      <c r="N69" s="54">
        <v>86.784999999999997</v>
      </c>
      <c r="O69" s="54">
        <f t="shared" si="13"/>
        <v>4.0672136958619376E-4</v>
      </c>
      <c r="P69" s="54">
        <f t="shared" si="15"/>
        <v>-76.387761141369879</v>
      </c>
      <c r="Q69" s="92">
        <f t="shared" si="2"/>
        <v>-9.8398781335977348E-2</v>
      </c>
      <c r="R69" s="54"/>
      <c r="S69" s="54"/>
      <c r="T69" s="54">
        <v>0</v>
      </c>
      <c r="U69" s="54">
        <v>0</v>
      </c>
      <c r="V69" s="54">
        <v>0</v>
      </c>
      <c r="W69" s="54">
        <v>0</v>
      </c>
      <c r="X69" s="55" t="s">
        <v>210</v>
      </c>
      <c r="Y69" s="56"/>
      <c r="Z69" s="56"/>
      <c r="AA69" s="56"/>
      <c r="AB69" s="56"/>
      <c r="AC69" s="56"/>
      <c r="AD69" s="56"/>
      <c r="AE69" s="56"/>
      <c r="AF69" s="56"/>
    </row>
    <row r="70" spans="1:32" s="57" customFormat="1" ht="71.25" customHeight="1" x14ac:dyDescent="0.25">
      <c r="A70" s="134" t="s">
        <v>98</v>
      </c>
      <c r="B70" s="132"/>
      <c r="C70" s="51" t="s">
        <v>313</v>
      </c>
      <c r="D70" s="52">
        <v>0.71503475999999822</v>
      </c>
      <c r="E70" s="53">
        <f t="shared" si="19"/>
        <v>0</v>
      </c>
      <c r="F70" s="58">
        <f t="shared" si="19"/>
        <v>0.71503000000000005</v>
      </c>
      <c r="G70" s="54">
        <v>0</v>
      </c>
      <c r="H70" s="54">
        <v>0</v>
      </c>
      <c r="I70" s="54">
        <v>0</v>
      </c>
      <c r="J70" s="54">
        <v>0.71503000000000005</v>
      </c>
      <c r="K70" s="54">
        <v>0</v>
      </c>
      <c r="L70" s="54">
        <v>0</v>
      </c>
      <c r="M70" s="54">
        <v>0</v>
      </c>
      <c r="N70" s="54">
        <v>0</v>
      </c>
      <c r="O70" s="54">
        <f t="shared" si="13"/>
        <v>4.75999999816068E-6</v>
      </c>
      <c r="P70" s="54">
        <f t="shared" si="15"/>
        <v>0.71503000000000005</v>
      </c>
      <c r="Q70" s="92"/>
      <c r="R70" s="54"/>
      <c r="S70" s="54"/>
      <c r="T70" s="54">
        <v>0</v>
      </c>
      <c r="U70" s="54">
        <v>0</v>
      </c>
      <c r="V70" s="54">
        <v>0</v>
      </c>
      <c r="W70" s="54">
        <v>0</v>
      </c>
      <c r="X70" s="55" t="s">
        <v>198</v>
      </c>
      <c r="Y70" s="56"/>
      <c r="Z70" s="56"/>
      <c r="AA70" s="56"/>
      <c r="AB70" s="56"/>
      <c r="AC70" s="56"/>
      <c r="AD70" s="56"/>
      <c r="AE70" s="56"/>
      <c r="AF70" s="56"/>
    </row>
    <row r="71" spans="1:32" s="57" customFormat="1" ht="71.25" customHeight="1" x14ac:dyDescent="0.25">
      <c r="A71" s="134" t="s">
        <v>98</v>
      </c>
      <c r="B71" s="132"/>
      <c r="C71" s="51" t="s">
        <v>314</v>
      </c>
      <c r="D71" s="52">
        <v>13.364414500000001</v>
      </c>
      <c r="E71" s="53">
        <f t="shared" si="19"/>
        <v>0</v>
      </c>
      <c r="F71" s="58">
        <f t="shared" si="19"/>
        <v>13.3644</v>
      </c>
      <c r="G71" s="54">
        <v>0</v>
      </c>
      <c r="H71" s="54">
        <v>0</v>
      </c>
      <c r="I71" s="54">
        <v>0</v>
      </c>
      <c r="J71" s="54">
        <v>13.3644</v>
      </c>
      <c r="K71" s="54">
        <v>0</v>
      </c>
      <c r="L71" s="54">
        <v>0</v>
      </c>
      <c r="M71" s="54">
        <v>0</v>
      </c>
      <c r="N71" s="54">
        <v>0</v>
      </c>
      <c r="O71" s="54">
        <f t="shared" si="13"/>
        <v>1.4500000000694513E-5</v>
      </c>
      <c r="P71" s="54">
        <f t="shared" si="15"/>
        <v>13.3644</v>
      </c>
      <c r="Q71" s="92"/>
      <c r="R71" s="54"/>
      <c r="S71" s="54"/>
      <c r="T71" s="54">
        <v>0</v>
      </c>
      <c r="U71" s="54">
        <v>0</v>
      </c>
      <c r="V71" s="54">
        <v>0</v>
      </c>
      <c r="W71" s="54">
        <v>0</v>
      </c>
      <c r="X71" s="55" t="s">
        <v>198</v>
      </c>
      <c r="Y71" s="56"/>
      <c r="Z71" s="56"/>
      <c r="AA71" s="56"/>
      <c r="AB71" s="56"/>
      <c r="AC71" s="56"/>
      <c r="AD71" s="56"/>
      <c r="AE71" s="56"/>
      <c r="AF71" s="56"/>
    </row>
    <row r="72" spans="1:32" s="57" customFormat="1" ht="71.25" customHeight="1" x14ac:dyDescent="0.25">
      <c r="A72" s="134" t="s">
        <v>98</v>
      </c>
      <c r="B72" s="132"/>
      <c r="C72" s="51" t="s">
        <v>315</v>
      </c>
      <c r="D72" s="52">
        <v>12.389575199999998</v>
      </c>
      <c r="E72" s="53">
        <f t="shared" si="19"/>
        <v>11.89086</v>
      </c>
      <c r="F72" s="58">
        <f t="shared" si="19"/>
        <v>12.38958</v>
      </c>
      <c r="G72" s="54">
        <v>0</v>
      </c>
      <c r="H72" s="54">
        <v>0</v>
      </c>
      <c r="I72" s="54">
        <v>0</v>
      </c>
      <c r="J72" s="54">
        <v>12.38958</v>
      </c>
      <c r="K72" s="54">
        <v>0</v>
      </c>
      <c r="L72" s="54">
        <v>0</v>
      </c>
      <c r="M72" s="54">
        <v>11.89086</v>
      </c>
      <c r="N72" s="54">
        <v>0</v>
      </c>
      <c r="O72" s="54">
        <f t="shared" si="13"/>
        <v>-4.8000000028025624E-6</v>
      </c>
      <c r="P72" s="54">
        <f t="shared" si="15"/>
        <v>0.4987200000000005</v>
      </c>
      <c r="Q72" s="92">
        <f t="shared" si="2"/>
        <v>4.1941457556476269E-2</v>
      </c>
      <c r="R72" s="54"/>
      <c r="S72" s="54"/>
      <c r="T72" s="54">
        <v>0</v>
      </c>
      <c r="U72" s="54">
        <v>9</v>
      </c>
      <c r="V72" s="54">
        <v>0</v>
      </c>
      <c r="W72" s="54">
        <v>4.7</v>
      </c>
      <c r="X72" s="55" t="s">
        <v>198</v>
      </c>
      <c r="Y72" s="56"/>
      <c r="Z72" s="56"/>
      <c r="AA72" s="56"/>
      <c r="AB72" s="56"/>
      <c r="AC72" s="56"/>
      <c r="AD72" s="56"/>
      <c r="AE72" s="56"/>
      <c r="AF72" s="56"/>
    </row>
    <row r="73" spans="1:32" s="57" customFormat="1" ht="78.75" x14ac:dyDescent="0.25">
      <c r="A73" s="134" t="s">
        <v>98</v>
      </c>
      <c r="B73" s="132"/>
      <c r="C73" s="51" t="s">
        <v>316</v>
      </c>
      <c r="D73" s="52">
        <v>6.4663999994000001</v>
      </c>
      <c r="E73" s="53">
        <f t="shared" si="19"/>
        <v>6.47912</v>
      </c>
      <c r="F73" s="58">
        <f t="shared" si="19"/>
        <v>0</v>
      </c>
      <c r="G73" s="54">
        <v>2.59</v>
      </c>
      <c r="H73" s="54">
        <v>0</v>
      </c>
      <c r="I73" s="54">
        <v>0</v>
      </c>
      <c r="J73" s="54">
        <v>0</v>
      </c>
      <c r="K73" s="54">
        <v>3.8891199999999997</v>
      </c>
      <c r="L73" s="54">
        <v>0</v>
      </c>
      <c r="M73" s="54">
        <v>0</v>
      </c>
      <c r="N73" s="54">
        <v>0</v>
      </c>
      <c r="O73" s="54">
        <f t="shared" si="13"/>
        <v>6.4663999994000001</v>
      </c>
      <c r="P73" s="54">
        <f t="shared" si="15"/>
        <v>-6.47912</v>
      </c>
      <c r="Q73" s="92">
        <f t="shared" si="2"/>
        <v>-1</v>
      </c>
      <c r="R73" s="54"/>
      <c r="S73" s="54"/>
      <c r="T73" s="54">
        <v>0</v>
      </c>
      <c r="U73" s="54">
        <v>3.43</v>
      </c>
      <c r="V73" s="54">
        <v>0</v>
      </c>
      <c r="W73" s="54">
        <v>3.43</v>
      </c>
      <c r="X73" s="55" t="s">
        <v>210</v>
      </c>
      <c r="Y73" s="56"/>
      <c r="Z73" s="56"/>
      <c r="AA73" s="56"/>
      <c r="AB73" s="56"/>
      <c r="AC73" s="56"/>
      <c r="AD73" s="56"/>
      <c r="AE73" s="56"/>
      <c r="AF73" s="56"/>
    </row>
    <row r="74" spans="1:32" s="57" customFormat="1" ht="78.75" x14ac:dyDescent="0.25">
      <c r="A74" s="134" t="s">
        <v>98</v>
      </c>
      <c r="B74" s="132"/>
      <c r="C74" s="51" t="s">
        <v>317</v>
      </c>
      <c r="D74" s="52">
        <v>7.2812999999999999</v>
      </c>
      <c r="E74" s="53">
        <f t="shared" si="19"/>
        <v>19.23028</v>
      </c>
      <c r="F74" s="58">
        <f t="shared" si="19"/>
        <v>7.2812999999999999</v>
      </c>
      <c r="G74" s="54">
        <v>0</v>
      </c>
      <c r="H74" s="54">
        <v>0</v>
      </c>
      <c r="I74" s="54">
        <v>0</v>
      </c>
      <c r="J74" s="54">
        <v>7.2812999999999999</v>
      </c>
      <c r="K74" s="54">
        <v>0</v>
      </c>
      <c r="L74" s="54">
        <v>0</v>
      </c>
      <c r="M74" s="54">
        <v>19.23028</v>
      </c>
      <c r="N74" s="54">
        <v>0</v>
      </c>
      <c r="O74" s="54">
        <f t="shared" si="13"/>
        <v>0</v>
      </c>
      <c r="P74" s="54">
        <f t="shared" si="15"/>
        <v>-11.948980000000001</v>
      </c>
      <c r="Q74" s="92">
        <f t="shared" si="2"/>
        <v>-0.62136276746880448</v>
      </c>
      <c r="R74" s="54"/>
      <c r="S74" s="54"/>
      <c r="T74" s="54">
        <v>0</v>
      </c>
      <c r="U74" s="54">
        <v>15</v>
      </c>
      <c r="V74" s="54">
        <v>0</v>
      </c>
      <c r="W74" s="54">
        <v>6.8</v>
      </c>
      <c r="X74" s="55" t="s">
        <v>207</v>
      </c>
      <c r="Y74" s="56"/>
      <c r="Z74" s="56"/>
      <c r="AA74" s="56"/>
      <c r="AB74" s="56"/>
      <c r="AC74" s="56"/>
      <c r="AD74" s="56"/>
      <c r="AE74" s="56"/>
      <c r="AF74" s="56"/>
    </row>
    <row r="75" spans="1:32" s="87" customFormat="1" ht="63" x14ac:dyDescent="0.25">
      <c r="A75" s="134" t="s">
        <v>98</v>
      </c>
      <c r="B75" s="132"/>
      <c r="C75" s="51" t="s">
        <v>272</v>
      </c>
      <c r="D75" s="52">
        <v>103.64152055999999</v>
      </c>
      <c r="E75" s="53">
        <f t="shared" ref="E75" si="20">G75+I75+K75+M75</f>
        <v>0</v>
      </c>
      <c r="F75" s="58">
        <f t="shared" ref="F75" si="21">H75+J75+L75+N75</f>
        <v>7.2549999999999999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7.2549999999999999</v>
      </c>
      <c r="O75" s="54">
        <f t="shared" ref="O75" si="22">D75-F75</f>
        <v>96.386520559999994</v>
      </c>
      <c r="P75" s="54">
        <f t="shared" ref="P75" si="23">F75-E75</f>
        <v>7.2549999999999999</v>
      </c>
      <c r="Q75" s="92"/>
      <c r="R75" s="54"/>
      <c r="S75" s="54"/>
      <c r="T75" s="54">
        <v>0</v>
      </c>
      <c r="U75" s="54">
        <v>0</v>
      </c>
      <c r="V75" s="54">
        <v>0</v>
      </c>
      <c r="W75" s="54">
        <v>0</v>
      </c>
      <c r="X75" s="55" t="s">
        <v>200</v>
      </c>
      <c r="Y75" s="86"/>
      <c r="Z75" s="86"/>
      <c r="AA75" s="86"/>
      <c r="AB75" s="86"/>
      <c r="AC75" s="86"/>
      <c r="AD75" s="86"/>
      <c r="AE75" s="86"/>
      <c r="AF75" s="86"/>
    </row>
    <row r="76" spans="1:32" s="57" customFormat="1" ht="71.25" customHeight="1" x14ac:dyDescent="0.25">
      <c r="A76" s="134" t="s">
        <v>98</v>
      </c>
      <c r="B76" s="132"/>
      <c r="C76" s="51" t="s">
        <v>318</v>
      </c>
      <c r="D76" s="52">
        <v>0</v>
      </c>
      <c r="E76" s="53">
        <f t="shared" si="19"/>
        <v>18.643999999999998</v>
      </c>
      <c r="F76" s="58">
        <f t="shared" si="19"/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18.643999999999998</v>
      </c>
      <c r="N76" s="54">
        <v>0</v>
      </c>
      <c r="O76" s="54">
        <f t="shared" si="13"/>
        <v>0</v>
      </c>
      <c r="P76" s="54">
        <f t="shared" si="14"/>
        <v>-18.643999999999998</v>
      </c>
      <c r="Q76" s="92">
        <f t="shared" si="2"/>
        <v>-1</v>
      </c>
      <c r="R76" s="54"/>
      <c r="S76" s="54"/>
      <c r="T76" s="54">
        <v>0</v>
      </c>
      <c r="U76" s="54">
        <v>4</v>
      </c>
      <c r="V76" s="54">
        <v>0</v>
      </c>
      <c r="W76" s="54">
        <v>0</v>
      </c>
      <c r="X76" s="55" t="s">
        <v>207</v>
      </c>
      <c r="Y76" s="56"/>
      <c r="Z76" s="56"/>
      <c r="AA76" s="56"/>
      <c r="AB76" s="56"/>
      <c r="AC76" s="56"/>
      <c r="AD76" s="56"/>
      <c r="AE76" s="56"/>
      <c r="AF76" s="56"/>
    </row>
    <row r="77" spans="1:32" s="57" customFormat="1" ht="71.25" customHeight="1" x14ac:dyDescent="0.25">
      <c r="A77" s="134" t="s">
        <v>98</v>
      </c>
      <c r="B77" s="132"/>
      <c r="C77" s="51" t="s">
        <v>319</v>
      </c>
      <c r="D77" s="52">
        <v>0</v>
      </c>
      <c r="E77" s="53">
        <f t="shared" si="19"/>
        <v>25.204799999999999</v>
      </c>
      <c r="F77" s="58">
        <f t="shared" si="19"/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25.204799999999999</v>
      </c>
      <c r="N77" s="54">
        <v>0</v>
      </c>
      <c r="O77" s="54">
        <f t="shared" si="13"/>
        <v>0</v>
      </c>
      <c r="P77" s="54">
        <f t="shared" si="14"/>
        <v>-25.204799999999999</v>
      </c>
      <c r="Q77" s="92">
        <f t="shared" si="2"/>
        <v>-1</v>
      </c>
      <c r="R77" s="54"/>
      <c r="S77" s="54"/>
      <c r="T77" s="54">
        <v>0</v>
      </c>
      <c r="U77" s="54">
        <v>11.5</v>
      </c>
      <c r="V77" s="54">
        <v>0</v>
      </c>
      <c r="W77" s="54">
        <v>0</v>
      </c>
      <c r="X77" s="55" t="s">
        <v>207</v>
      </c>
      <c r="Y77" s="56"/>
      <c r="Z77" s="56"/>
      <c r="AA77" s="56"/>
      <c r="AB77" s="56"/>
      <c r="AC77" s="56"/>
      <c r="AD77" s="56"/>
      <c r="AE77" s="56"/>
      <c r="AF77" s="56"/>
    </row>
    <row r="78" spans="1:32" s="57" customFormat="1" ht="71.25" customHeight="1" x14ac:dyDescent="0.25">
      <c r="A78" s="134" t="s">
        <v>98</v>
      </c>
      <c r="B78" s="132"/>
      <c r="C78" s="51" t="s">
        <v>320</v>
      </c>
      <c r="D78" s="52">
        <v>0</v>
      </c>
      <c r="E78" s="53">
        <f t="shared" si="19"/>
        <v>10.619</v>
      </c>
      <c r="F78" s="58">
        <f t="shared" si="19"/>
        <v>0</v>
      </c>
      <c r="G78" s="54">
        <v>6.593</v>
      </c>
      <c r="H78" s="54">
        <v>0</v>
      </c>
      <c r="I78" s="54">
        <v>0</v>
      </c>
      <c r="J78" s="54">
        <v>0</v>
      </c>
      <c r="K78" s="54">
        <v>4.0259999999999998</v>
      </c>
      <c r="L78" s="54">
        <v>0</v>
      </c>
      <c r="M78" s="54">
        <v>0</v>
      </c>
      <c r="N78" s="54">
        <v>0</v>
      </c>
      <c r="O78" s="54">
        <f t="shared" si="13"/>
        <v>0</v>
      </c>
      <c r="P78" s="54">
        <f t="shared" si="14"/>
        <v>-10.619</v>
      </c>
      <c r="Q78" s="92">
        <f t="shared" si="2"/>
        <v>-1</v>
      </c>
      <c r="R78" s="54"/>
      <c r="S78" s="54"/>
      <c r="T78" s="54">
        <v>0</v>
      </c>
      <c r="U78" s="54">
        <v>2.15</v>
      </c>
      <c r="V78" s="54">
        <v>0</v>
      </c>
      <c r="W78" s="54">
        <v>0</v>
      </c>
      <c r="X78" s="55" t="s">
        <v>207</v>
      </c>
      <c r="Y78" s="56"/>
      <c r="Z78" s="56"/>
      <c r="AA78" s="56"/>
      <c r="AB78" s="56"/>
      <c r="AC78" s="56"/>
      <c r="AD78" s="56"/>
      <c r="AE78" s="56"/>
      <c r="AF78" s="56"/>
    </row>
    <row r="79" spans="1:32" s="57" customFormat="1" ht="71.25" customHeight="1" x14ac:dyDescent="0.25">
      <c r="A79" s="134" t="s">
        <v>98</v>
      </c>
      <c r="B79" s="132"/>
      <c r="C79" s="51" t="s">
        <v>321</v>
      </c>
      <c r="D79" s="52">
        <v>0</v>
      </c>
      <c r="E79" s="53">
        <f t="shared" si="19"/>
        <v>29.5</v>
      </c>
      <c r="F79" s="58">
        <f t="shared" si="19"/>
        <v>0</v>
      </c>
      <c r="G79" s="54">
        <v>19.3</v>
      </c>
      <c r="H79" s="54">
        <v>0</v>
      </c>
      <c r="I79" s="54">
        <v>0</v>
      </c>
      <c r="J79" s="54">
        <v>0</v>
      </c>
      <c r="K79" s="54">
        <v>10.199999999999999</v>
      </c>
      <c r="L79" s="54">
        <v>0</v>
      </c>
      <c r="M79" s="54">
        <v>0</v>
      </c>
      <c r="N79" s="54">
        <v>0</v>
      </c>
      <c r="O79" s="54">
        <f t="shared" si="13"/>
        <v>0</v>
      </c>
      <c r="P79" s="54">
        <f t="shared" si="14"/>
        <v>-29.5</v>
      </c>
      <c r="Q79" s="92">
        <f t="shared" si="2"/>
        <v>-1</v>
      </c>
      <c r="R79" s="54"/>
      <c r="S79" s="54"/>
      <c r="T79" s="54">
        <v>25</v>
      </c>
      <c r="U79" s="54">
        <v>0</v>
      </c>
      <c r="V79" s="54">
        <v>0</v>
      </c>
      <c r="W79" s="54">
        <v>0</v>
      </c>
      <c r="X79" s="55" t="s">
        <v>207</v>
      </c>
      <c r="Y79" s="56"/>
      <c r="Z79" s="56"/>
      <c r="AA79" s="56"/>
      <c r="AB79" s="56"/>
      <c r="AC79" s="56"/>
      <c r="AD79" s="56"/>
      <c r="AE79" s="56"/>
      <c r="AF79" s="56"/>
    </row>
    <row r="80" spans="1:32" s="57" customFormat="1" ht="71.25" customHeight="1" x14ac:dyDescent="0.25">
      <c r="A80" s="134" t="s">
        <v>98</v>
      </c>
      <c r="B80" s="132"/>
      <c r="C80" s="51" t="s">
        <v>322</v>
      </c>
      <c r="D80" s="52">
        <v>87.188418200000001</v>
      </c>
      <c r="E80" s="53">
        <f t="shared" ref="E80:F95" si="24">G80+I80+K80+M80</f>
        <v>50.743000000000002</v>
      </c>
      <c r="F80" s="58">
        <f t="shared" si="24"/>
        <v>0</v>
      </c>
      <c r="G80" s="54">
        <v>23.044699999999999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27.698300000000003</v>
      </c>
      <c r="N80" s="54">
        <v>0</v>
      </c>
      <c r="O80" s="54">
        <f t="shared" si="13"/>
        <v>87.188418200000001</v>
      </c>
      <c r="P80" s="54">
        <f t="shared" si="14"/>
        <v>-50.743000000000002</v>
      </c>
      <c r="Q80" s="92">
        <f t="shared" si="2"/>
        <v>-1</v>
      </c>
      <c r="R80" s="54"/>
      <c r="S80" s="54"/>
      <c r="T80" s="54">
        <v>40</v>
      </c>
      <c r="U80" s="54">
        <v>0</v>
      </c>
      <c r="V80" s="54">
        <v>40</v>
      </c>
      <c r="W80" s="54">
        <v>0</v>
      </c>
      <c r="X80" s="55" t="s">
        <v>207</v>
      </c>
      <c r="Y80" s="56"/>
      <c r="Z80" s="56"/>
      <c r="AA80" s="56"/>
      <c r="AB80" s="56"/>
      <c r="AC80" s="56"/>
      <c r="AD80" s="56"/>
      <c r="AE80" s="56"/>
      <c r="AF80" s="56"/>
    </row>
    <row r="81" spans="1:32" s="57" customFormat="1" ht="71.25" customHeight="1" x14ac:dyDescent="0.25">
      <c r="A81" s="134" t="s">
        <v>98</v>
      </c>
      <c r="B81" s="132"/>
      <c r="C81" s="51" t="s">
        <v>323</v>
      </c>
      <c r="D81" s="52">
        <v>50.161799999999992</v>
      </c>
      <c r="E81" s="53">
        <f t="shared" si="24"/>
        <v>0</v>
      </c>
      <c r="F81" s="58">
        <f t="shared" si="24"/>
        <v>0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4">
        <v>0</v>
      </c>
      <c r="O81" s="54">
        <f t="shared" si="13"/>
        <v>50.161799999999992</v>
      </c>
      <c r="P81" s="54">
        <f t="shared" si="14"/>
        <v>0</v>
      </c>
      <c r="Q81" s="92"/>
      <c r="R81" s="54"/>
      <c r="S81" s="54"/>
      <c r="T81" s="54">
        <v>0</v>
      </c>
      <c r="U81" s="54">
        <v>0</v>
      </c>
      <c r="V81" s="54">
        <v>0</v>
      </c>
      <c r="W81" s="54">
        <v>0</v>
      </c>
      <c r="X81" s="55"/>
      <c r="Y81" s="56"/>
      <c r="Z81" s="56"/>
      <c r="AA81" s="56"/>
      <c r="AB81" s="56"/>
      <c r="AC81" s="56"/>
      <c r="AD81" s="56"/>
      <c r="AE81" s="56"/>
      <c r="AF81" s="56"/>
    </row>
    <row r="82" spans="1:32" s="57" customFormat="1" ht="71.25" customHeight="1" x14ac:dyDescent="0.25">
      <c r="A82" s="134" t="s">
        <v>98</v>
      </c>
      <c r="B82" s="132"/>
      <c r="C82" s="51" t="s">
        <v>324</v>
      </c>
      <c r="D82" s="52">
        <v>0</v>
      </c>
      <c r="E82" s="53">
        <f t="shared" si="24"/>
        <v>14.9506</v>
      </c>
      <c r="F82" s="58">
        <f t="shared" si="24"/>
        <v>0</v>
      </c>
      <c r="G82" s="54">
        <v>0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14.9506</v>
      </c>
      <c r="N82" s="54">
        <v>0</v>
      </c>
      <c r="O82" s="54">
        <f t="shared" si="13"/>
        <v>0</v>
      </c>
      <c r="P82" s="54">
        <f t="shared" si="14"/>
        <v>-14.9506</v>
      </c>
      <c r="Q82" s="92">
        <f t="shared" si="2"/>
        <v>-1</v>
      </c>
      <c r="R82" s="54"/>
      <c r="S82" s="54"/>
      <c r="T82" s="54">
        <v>0</v>
      </c>
      <c r="U82" s="54">
        <v>0</v>
      </c>
      <c r="V82" s="54">
        <v>0</v>
      </c>
      <c r="W82" s="54">
        <v>0</v>
      </c>
      <c r="X82" s="55" t="s">
        <v>207</v>
      </c>
      <c r="Y82" s="56"/>
      <c r="Z82" s="56"/>
      <c r="AA82" s="56"/>
      <c r="AB82" s="56"/>
      <c r="AC82" s="56"/>
      <c r="AD82" s="56"/>
      <c r="AE82" s="56"/>
      <c r="AF82" s="56"/>
    </row>
    <row r="83" spans="1:32" s="57" customFormat="1" ht="71.25" customHeight="1" x14ac:dyDescent="0.25">
      <c r="A83" s="134" t="s">
        <v>98</v>
      </c>
      <c r="B83" s="132"/>
      <c r="C83" s="51" t="s">
        <v>325</v>
      </c>
      <c r="D83" s="52">
        <v>55.072959999999995</v>
      </c>
      <c r="E83" s="53">
        <f t="shared" si="24"/>
        <v>0</v>
      </c>
      <c r="F83" s="58">
        <f t="shared" si="24"/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4">
        <v>0</v>
      </c>
      <c r="O83" s="54">
        <f t="shared" si="13"/>
        <v>55.072959999999995</v>
      </c>
      <c r="P83" s="54">
        <f t="shared" si="14"/>
        <v>0</v>
      </c>
      <c r="Q83" s="92"/>
      <c r="R83" s="54"/>
      <c r="S83" s="54"/>
      <c r="T83" s="54">
        <v>0</v>
      </c>
      <c r="U83" s="54">
        <v>0</v>
      </c>
      <c r="V83" s="54">
        <v>0</v>
      </c>
      <c r="W83" s="54">
        <v>0</v>
      </c>
      <c r="X83" s="55"/>
      <c r="Y83" s="56"/>
      <c r="Z83" s="56"/>
      <c r="AA83" s="56"/>
      <c r="AB83" s="56"/>
      <c r="AC83" s="56"/>
      <c r="AD83" s="56"/>
      <c r="AE83" s="56"/>
      <c r="AF83" s="56"/>
    </row>
    <row r="84" spans="1:32" s="57" customFormat="1" ht="71.25" customHeight="1" x14ac:dyDescent="0.25">
      <c r="A84" s="134" t="s">
        <v>98</v>
      </c>
      <c r="B84" s="132"/>
      <c r="C84" s="51" t="s">
        <v>86</v>
      </c>
      <c r="D84" s="52">
        <v>338.64488568679997</v>
      </c>
      <c r="E84" s="53">
        <f t="shared" si="24"/>
        <v>61.23899999999999</v>
      </c>
      <c r="F84" s="58">
        <f t="shared" si="24"/>
        <v>5.2240570000000002</v>
      </c>
      <c r="G84" s="54">
        <v>25.837</v>
      </c>
      <c r="H84" s="54">
        <v>0</v>
      </c>
      <c r="I84" s="54">
        <v>0</v>
      </c>
      <c r="J84" s="54">
        <v>0</v>
      </c>
      <c r="K84" s="54">
        <v>0</v>
      </c>
      <c r="L84" s="54">
        <v>5.2240570000000002</v>
      </c>
      <c r="M84" s="54">
        <v>35.401999999999994</v>
      </c>
      <c r="N84" s="54">
        <v>0</v>
      </c>
      <c r="O84" s="54">
        <f t="shared" si="13"/>
        <v>333.42082868679995</v>
      </c>
      <c r="P84" s="54">
        <f t="shared" si="14"/>
        <v>-56.014942999999988</v>
      </c>
      <c r="Q84" s="92">
        <f t="shared" si="2"/>
        <v>-0.91469395319975833</v>
      </c>
      <c r="R84" s="54"/>
      <c r="S84" s="54"/>
      <c r="T84" s="54">
        <v>0</v>
      </c>
      <c r="U84" s="54">
        <v>0</v>
      </c>
      <c r="V84" s="54">
        <v>0</v>
      </c>
      <c r="W84" s="54">
        <v>0</v>
      </c>
      <c r="X84" s="55" t="s">
        <v>204</v>
      </c>
      <c r="Y84" s="56"/>
      <c r="Z84" s="56"/>
      <c r="AA84" s="56"/>
      <c r="AB84" s="56"/>
      <c r="AC84" s="56"/>
      <c r="AD84" s="56"/>
      <c r="AE84" s="56"/>
      <c r="AF84" s="56"/>
    </row>
    <row r="85" spans="1:32" s="57" customFormat="1" ht="71.25" customHeight="1" x14ac:dyDescent="0.25">
      <c r="A85" s="134" t="s">
        <v>100</v>
      </c>
      <c r="B85" s="132"/>
      <c r="C85" s="51" t="s">
        <v>326</v>
      </c>
      <c r="D85" s="52">
        <v>125.85680400000001</v>
      </c>
      <c r="E85" s="53">
        <f t="shared" si="24"/>
        <v>0</v>
      </c>
      <c r="F85" s="58">
        <f t="shared" si="24"/>
        <v>11.41178</v>
      </c>
      <c r="G85" s="54">
        <v>0</v>
      </c>
      <c r="H85" s="54">
        <v>0</v>
      </c>
      <c r="I85" s="54">
        <v>0</v>
      </c>
      <c r="J85" s="54">
        <v>3.3921459999999994</v>
      </c>
      <c r="K85" s="54">
        <v>0</v>
      </c>
      <c r="L85" s="54">
        <v>8.0196339999999999</v>
      </c>
      <c r="M85" s="54">
        <v>0</v>
      </c>
      <c r="N85" s="54">
        <v>0</v>
      </c>
      <c r="O85" s="54">
        <f t="shared" si="13"/>
        <v>114.44502400000002</v>
      </c>
      <c r="P85" s="54">
        <f t="shared" si="14"/>
        <v>11.41178</v>
      </c>
      <c r="Q85" s="92"/>
      <c r="R85" s="54"/>
      <c r="S85" s="54"/>
      <c r="T85" s="54">
        <v>0</v>
      </c>
      <c r="U85" s="54">
        <v>0</v>
      </c>
      <c r="V85" s="54">
        <v>0</v>
      </c>
      <c r="W85" s="54">
        <v>0</v>
      </c>
      <c r="X85" s="55" t="s">
        <v>200</v>
      </c>
      <c r="Y85" s="56"/>
      <c r="Z85" s="56"/>
      <c r="AA85" s="56"/>
      <c r="AB85" s="56"/>
      <c r="AC85" s="56"/>
      <c r="AD85" s="56"/>
      <c r="AE85" s="56"/>
      <c r="AF85" s="56"/>
    </row>
    <row r="86" spans="1:32" s="57" customFormat="1" ht="71.25" customHeight="1" x14ac:dyDescent="0.25">
      <c r="A86" s="134" t="s">
        <v>100</v>
      </c>
      <c r="B86" s="132"/>
      <c r="C86" s="51" t="s">
        <v>327</v>
      </c>
      <c r="D86" s="52">
        <v>2.1737888299999999</v>
      </c>
      <c r="E86" s="53">
        <f t="shared" si="24"/>
        <v>0</v>
      </c>
      <c r="F86" s="58">
        <f t="shared" si="24"/>
        <v>2.0603979999999997</v>
      </c>
      <c r="G86" s="54">
        <v>0</v>
      </c>
      <c r="H86" s="54">
        <v>0</v>
      </c>
      <c r="I86" s="54">
        <v>0</v>
      </c>
      <c r="J86" s="54">
        <v>2.0603979999999997</v>
      </c>
      <c r="K86" s="54">
        <v>0</v>
      </c>
      <c r="L86" s="54">
        <v>0</v>
      </c>
      <c r="M86" s="54">
        <v>0</v>
      </c>
      <c r="N86" s="54">
        <v>0</v>
      </c>
      <c r="O86" s="54">
        <f t="shared" si="13"/>
        <v>0.11339083000000016</v>
      </c>
      <c r="P86" s="54">
        <f t="shared" si="14"/>
        <v>2.0603979999999997</v>
      </c>
      <c r="Q86" s="92"/>
      <c r="R86" s="54"/>
      <c r="S86" s="54"/>
      <c r="T86" s="54">
        <v>0</v>
      </c>
      <c r="U86" s="54">
        <v>0</v>
      </c>
      <c r="V86" s="54">
        <v>0</v>
      </c>
      <c r="W86" s="54">
        <v>2.7</v>
      </c>
      <c r="X86" s="55" t="s">
        <v>200</v>
      </c>
      <c r="Y86" s="56"/>
      <c r="Z86" s="56"/>
      <c r="AA86" s="56"/>
      <c r="AB86" s="56"/>
      <c r="AC86" s="56"/>
      <c r="AD86" s="56"/>
      <c r="AE86" s="56"/>
      <c r="AF86" s="56"/>
    </row>
    <row r="87" spans="1:32" s="57" customFormat="1" ht="71.25" customHeight="1" x14ac:dyDescent="0.25">
      <c r="A87" s="134" t="s">
        <v>100</v>
      </c>
      <c r="B87" s="132"/>
      <c r="C87" s="51" t="s">
        <v>328</v>
      </c>
      <c r="D87" s="52">
        <v>3.0419999999999998</v>
      </c>
      <c r="E87" s="53">
        <f t="shared" si="24"/>
        <v>3.1270000000000002</v>
      </c>
      <c r="F87" s="58">
        <f t="shared" si="24"/>
        <v>0.14219000000000026</v>
      </c>
      <c r="G87" s="54">
        <v>0.28319999999999995</v>
      </c>
      <c r="H87" s="54">
        <v>0.14219000000000026</v>
      </c>
      <c r="I87" s="54">
        <v>0</v>
      </c>
      <c r="J87" s="54">
        <v>0</v>
      </c>
      <c r="K87" s="54">
        <v>2.7016100000000001</v>
      </c>
      <c r="L87" s="54">
        <v>0</v>
      </c>
      <c r="M87" s="54">
        <v>0.14219000000000026</v>
      </c>
      <c r="N87" s="54">
        <v>0</v>
      </c>
      <c r="O87" s="54">
        <f t="shared" si="13"/>
        <v>2.8998099999999996</v>
      </c>
      <c r="P87" s="54">
        <f t="shared" si="14"/>
        <v>-2.98481</v>
      </c>
      <c r="Q87" s="92">
        <f t="shared" ref="Q87:Q148" si="25">F87/E87-1</f>
        <v>-0.95452830188679239</v>
      </c>
      <c r="R87" s="54"/>
      <c r="S87" s="54"/>
      <c r="T87" s="54">
        <v>0</v>
      </c>
      <c r="U87" s="54">
        <v>2.6</v>
      </c>
      <c r="V87" s="54">
        <v>0</v>
      </c>
      <c r="W87" s="54">
        <v>2.6</v>
      </c>
      <c r="X87" s="55" t="s">
        <v>204</v>
      </c>
      <c r="Y87" s="56"/>
      <c r="Z87" s="56"/>
      <c r="AA87" s="56"/>
      <c r="AB87" s="56"/>
      <c r="AC87" s="56"/>
      <c r="AD87" s="56"/>
      <c r="AE87" s="56"/>
      <c r="AF87" s="56"/>
    </row>
    <row r="88" spans="1:32" s="57" customFormat="1" ht="71.25" customHeight="1" x14ac:dyDescent="0.25">
      <c r="A88" s="134" t="s">
        <v>100</v>
      </c>
      <c r="B88" s="132"/>
      <c r="C88" s="51" t="s">
        <v>329</v>
      </c>
      <c r="D88" s="52">
        <v>0</v>
      </c>
      <c r="E88" s="53">
        <f t="shared" si="24"/>
        <v>0.3422</v>
      </c>
      <c r="F88" s="58">
        <f t="shared" si="24"/>
        <v>0</v>
      </c>
      <c r="G88" s="54">
        <v>0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  <c r="M88" s="54">
        <v>0.3422</v>
      </c>
      <c r="N88" s="54">
        <v>0</v>
      </c>
      <c r="O88" s="54">
        <f t="shared" si="13"/>
        <v>0</v>
      </c>
      <c r="P88" s="54">
        <f t="shared" si="14"/>
        <v>-0.3422</v>
      </c>
      <c r="Q88" s="92">
        <f t="shared" si="25"/>
        <v>-1</v>
      </c>
      <c r="R88" s="54"/>
      <c r="S88" s="54"/>
      <c r="T88" s="54">
        <v>0.16</v>
      </c>
      <c r="U88" s="54">
        <v>0</v>
      </c>
      <c r="V88" s="54">
        <v>0</v>
      </c>
      <c r="W88" s="54">
        <v>0</v>
      </c>
      <c r="X88" s="55" t="s">
        <v>207</v>
      </c>
      <c r="Y88" s="56"/>
      <c r="Z88" s="56"/>
      <c r="AA88" s="56"/>
      <c r="AB88" s="56"/>
      <c r="AC88" s="56"/>
      <c r="AD88" s="56"/>
      <c r="AE88" s="56"/>
      <c r="AF88" s="56"/>
    </row>
    <row r="89" spans="1:32" s="57" customFormat="1" ht="71.25" customHeight="1" x14ac:dyDescent="0.25">
      <c r="A89" s="134" t="s">
        <v>100</v>
      </c>
      <c r="B89" s="132"/>
      <c r="C89" s="51" t="s">
        <v>330</v>
      </c>
      <c r="D89" s="52">
        <v>0</v>
      </c>
      <c r="E89" s="53">
        <f t="shared" si="24"/>
        <v>0.43659999999999999</v>
      </c>
      <c r="F89" s="58">
        <f t="shared" si="24"/>
        <v>0</v>
      </c>
      <c r="G89" s="54">
        <v>0</v>
      </c>
      <c r="H89" s="54">
        <v>0</v>
      </c>
      <c r="I89" s="54">
        <v>0</v>
      </c>
      <c r="J89" s="54">
        <v>0</v>
      </c>
      <c r="K89" s="54">
        <v>0</v>
      </c>
      <c r="L89" s="54">
        <v>0</v>
      </c>
      <c r="M89" s="54">
        <v>0.43659999999999999</v>
      </c>
      <c r="N89" s="54">
        <v>0</v>
      </c>
      <c r="O89" s="54">
        <f t="shared" si="13"/>
        <v>0</v>
      </c>
      <c r="P89" s="54">
        <f t="shared" si="14"/>
        <v>-0.43659999999999999</v>
      </c>
      <c r="Q89" s="92">
        <f t="shared" si="25"/>
        <v>-1</v>
      </c>
      <c r="R89" s="54"/>
      <c r="S89" s="54"/>
      <c r="T89" s="54">
        <v>0.25</v>
      </c>
      <c r="U89" s="54">
        <v>0</v>
      </c>
      <c r="V89" s="54">
        <v>0</v>
      </c>
      <c r="W89" s="54">
        <v>0</v>
      </c>
      <c r="X89" s="55" t="s">
        <v>207</v>
      </c>
      <c r="Y89" s="56"/>
      <c r="Z89" s="56"/>
      <c r="AA89" s="56"/>
      <c r="AB89" s="56"/>
      <c r="AC89" s="56"/>
      <c r="AD89" s="56"/>
      <c r="AE89" s="56"/>
      <c r="AF89" s="56"/>
    </row>
    <row r="90" spans="1:32" s="57" customFormat="1" ht="71.25" customHeight="1" x14ac:dyDescent="0.25">
      <c r="A90" s="134" t="s">
        <v>100</v>
      </c>
      <c r="B90" s="132"/>
      <c r="C90" s="51" t="s">
        <v>331</v>
      </c>
      <c r="D90" s="52">
        <v>0</v>
      </c>
      <c r="E90" s="53">
        <f t="shared" si="24"/>
        <v>0.43659999999999999</v>
      </c>
      <c r="F90" s="58">
        <f t="shared" si="24"/>
        <v>0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0.43659999999999999</v>
      </c>
      <c r="N90" s="54">
        <v>0</v>
      </c>
      <c r="O90" s="54">
        <f t="shared" si="13"/>
        <v>0</v>
      </c>
      <c r="P90" s="54">
        <f t="shared" si="14"/>
        <v>-0.43659999999999999</v>
      </c>
      <c r="Q90" s="92">
        <f t="shared" si="25"/>
        <v>-1</v>
      </c>
      <c r="R90" s="54"/>
      <c r="S90" s="54"/>
      <c r="T90" s="54">
        <v>0.25</v>
      </c>
      <c r="U90" s="54">
        <v>0</v>
      </c>
      <c r="V90" s="54">
        <v>0</v>
      </c>
      <c r="W90" s="54">
        <v>0</v>
      </c>
      <c r="X90" s="55" t="s">
        <v>207</v>
      </c>
      <c r="Y90" s="56"/>
      <c r="Z90" s="56"/>
      <c r="AA90" s="56"/>
      <c r="AB90" s="56"/>
      <c r="AC90" s="56"/>
      <c r="AD90" s="56"/>
      <c r="AE90" s="56"/>
      <c r="AF90" s="56"/>
    </row>
    <row r="91" spans="1:32" s="57" customFormat="1" ht="71.25" customHeight="1" x14ac:dyDescent="0.25">
      <c r="A91" s="134" t="s">
        <v>100</v>
      </c>
      <c r="B91" s="132"/>
      <c r="C91" s="51" t="s">
        <v>332</v>
      </c>
      <c r="D91" s="52">
        <v>0</v>
      </c>
      <c r="E91" s="53">
        <f t="shared" si="24"/>
        <v>0.48379999999999995</v>
      </c>
      <c r="F91" s="58">
        <f t="shared" si="24"/>
        <v>0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0.48379999999999995</v>
      </c>
      <c r="N91" s="54">
        <v>0</v>
      </c>
      <c r="O91" s="54">
        <f t="shared" si="13"/>
        <v>0</v>
      </c>
      <c r="P91" s="54">
        <f t="shared" si="14"/>
        <v>-0.48379999999999995</v>
      </c>
      <c r="Q91" s="92">
        <f t="shared" si="25"/>
        <v>-1</v>
      </c>
      <c r="R91" s="54"/>
      <c r="S91" s="54"/>
      <c r="T91" s="54">
        <v>0</v>
      </c>
      <c r="U91" s="54">
        <v>0</v>
      </c>
      <c r="V91" s="54">
        <v>0</v>
      </c>
      <c r="W91" s="54">
        <v>0</v>
      </c>
      <c r="X91" s="55" t="s">
        <v>207</v>
      </c>
      <c r="Y91" s="56"/>
      <c r="Z91" s="56"/>
      <c r="AA91" s="56"/>
      <c r="AB91" s="56"/>
      <c r="AC91" s="56"/>
      <c r="AD91" s="56"/>
      <c r="AE91" s="56"/>
      <c r="AF91" s="56"/>
    </row>
    <row r="92" spans="1:32" s="57" customFormat="1" ht="71.25" customHeight="1" x14ac:dyDescent="0.25">
      <c r="A92" s="134" t="s">
        <v>100</v>
      </c>
      <c r="B92" s="132"/>
      <c r="C92" s="51" t="s">
        <v>333</v>
      </c>
      <c r="D92" s="52">
        <v>0</v>
      </c>
      <c r="E92" s="53">
        <f t="shared" si="24"/>
        <v>0.51919999999999999</v>
      </c>
      <c r="F92" s="58">
        <f t="shared" si="24"/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0.51919999999999999</v>
      </c>
      <c r="N92" s="54">
        <v>0</v>
      </c>
      <c r="O92" s="54">
        <f t="shared" si="13"/>
        <v>0</v>
      </c>
      <c r="P92" s="54">
        <f t="shared" si="14"/>
        <v>-0.51919999999999999</v>
      </c>
      <c r="Q92" s="92">
        <f t="shared" si="25"/>
        <v>-1</v>
      </c>
      <c r="R92" s="54"/>
      <c r="S92" s="54"/>
      <c r="T92" s="54">
        <v>0</v>
      </c>
      <c r="U92" s="54">
        <v>0</v>
      </c>
      <c r="V92" s="54">
        <v>0</v>
      </c>
      <c r="W92" s="54">
        <v>0</v>
      </c>
      <c r="X92" s="55" t="s">
        <v>207</v>
      </c>
      <c r="Y92" s="56"/>
      <c r="Z92" s="56"/>
      <c r="AA92" s="56"/>
      <c r="AB92" s="56"/>
      <c r="AC92" s="56"/>
      <c r="AD92" s="56"/>
      <c r="AE92" s="56"/>
      <c r="AF92" s="56"/>
    </row>
    <row r="93" spans="1:32" s="57" customFormat="1" ht="71.25" customHeight="1" x14ac:dyDescent="0.25">
      <c r="A93" s="134" t="s">
        <v>100</v>
      </c>
      <c r="B93" s="132"/>
      <c r="C93" s="51" t="s">
        <v>334</v>
      </c>
      <c r="D93" s="52">
        <v>0</v>
      </c>
      <c r="E93" s="53">
        <f t="shared" si="24"/>
        <v>0.43659999999999999</v>
      </c>
      <c r="F93" s="58">
        <f t="shared" si="24"/>
        <v>0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0.43659999999999999</v>
      </c>
      <c r="N93" s="54">
        <v>0</v>
      </c>
      <c r="O93" s="54">
        <f t="shared" si="13"/>
        <v>0</v>
      </c>
      <c r="P93" s="54">
        <f t="shared" si="14"/>
        <v>-0.43659999999999999</v>
      </c>
      <c r="Q93" s="92">
        <f t="shared" si="25"/>
        <v>-1</v>
      </c>
      <c r="R93" s="54"/>
      <c r="S93" s="54"/>
      <c r="T93" s="54">
        <v>0.25</v>
      </c>
      <c r="U93" s="54">
        <v>0</v>
      </c>
      <c r="V93" s="54">
        <v>0</v>
      </c>
      <c r="W93" s="54">
        <v>0</v>
      </c>
      <c r="X93" s="55" t="s">
        <v>207</v>
      </c>
      <c r="Y93" s="56"/>
      <c r="Z93" s="56"/>
      <c r="AA93" s="56"/>
      <c r="AB93" s="56"/>
      <c r="AC93" s="56"/>
      <c r="AD93" s="56"/>
      <c r="AE93" s="56"/>
      <c r="AF93" s="56"/>
    </row>
    <row r="94" spans="1:32" s="57" customFormat="1" ht="71.25" customHeight="1" x14ac:dyDescent="0.25">
      <c r="A94" s="134" t="s">
        <v>100</v>
      </c>
      <c r="B94" s="132"/>
      <c r="C94" s="51" t="s">
        <v>335</v>
      </c>
      <c r="D94" s="52">
        <v>0</v>
      </c>
      <c r="E94" s="53">
        <f t="shared" si="24"/>
        <v>0.43659999999999999</v>
      </c>
      <c r="F94" s="58">
        <f t="shared" si="24"/>
        <v>0</v>
      </c>
      <c r="G94" s="54">
        <v>0</v>
      </c>
      <c r="H94" s="54">
        <v>0</v>
      </c>
      <c r="I94" s="54">
        <v>0</v>
      </c>
      <c r="J94" s="54">
        <v>0</v>
      </c>
      <c r="K94" s="54">
        <v>0</v>
      </c>
      <c r="L94" s="54">
        <v>0</v>
      </c>
      <c r="M94" s="54">
        <v>0.43659999999999999</v>
      </c>
      <c r="N94" s="54">
        <v>0</v>
      </c>
      <c r="O94" s="54">
        <f t="shared" si="13"/>
        <v>0</v>
      </c>
      <c r="P94" s="54">
        <f t="shared" si="14"/>
        <v>-0.43659999999999999</v>
      </c>
      <c r="Q94" s="92">
        <f t="shared" si="25"/>
        <v>-1</v>
      </c>
      <c r="R94" s="54"/>
      <c r="S94" s="54"/>
      <c r="T94" s="54">
        <v>0.25</v>
      </c>
      <c r="U94" s="54">
        <v>0</v>
      </c>
      <c r="V94" s="54">
        <v>0</v>
      </c>
      <c r="W94" s="54">
        <v>0</v>
      </c>
      <c r="X94" s="55" t="s">
        <v>207</v>
      </c>
      <c r="Y94" s="56"/>
      <c r="Z94" s="56"/>
      <c r="AA94" s="56"/>
      <c r="AB94" s="56"/>
      <c r="AC94" s="56"/>
      <c r="AD94" s="56"/>
      <c r="AE94" s="56"/>
      <c r="AF94" s="56"/>
    </row>
    <row r="95" spans="1:32" s="57" customFormat="1" ht="71.25" customHeight="1" x14ac:dyDescent="0.25">
      <c r="A95" s="134" t="s">
        <v>100</v>
      </c>
      <c r="B95" s="132"/>
      <c r="C95" s="51" t="s">
        <v>336</v>
      </c>
      <c r="D95" s="52">
        <v>0</v>
      </c>
      <c r="E95" s="53">
        <f t="shared" si="24"/>
        <v>0.49559999999999993</v>
      </c>
      <c r="F95" s="58">
        <f t="shared" si="24"/>
        <v>0</v>
      </c>
      <c r="G95" s="54">
        <v>0</v>
      </c>
      <c r="H95" s="54">
        <v>0</v>
      </c>
      <c r="I95" s="54">
        <v>0</v>
      </c>
      <c r="J95" s="54">
        <v>0</v>
      </c>
      <c r="K95" s="54">
        <v>0</v>
      </c>
      <c r="L95" s="54">
        <v>0</v>
      </c>
      <c r="M95" s="54">
        <v>0.49559999999999993</v>
      </c>
      <c r="N95" s="54">
        <v>0</v>
      </c>
      <c r="O95" s="54">
        <f t="shared" si="13"/>
        <v>0</v>
      </c>
      <c r="P95" s="54">
        <f t="shared" si="14"/>
        <v>-0.49559999999999993</v>
      </c>
      <c r="Q95" s="92">
        <f t="shared" si="25"/>
        <v>-1</v>
      </c>
      <c r="R95" s="54"/>
      <c r="S95" s="54"/>
      <c r="T95" s="54">
        <v>0.25</v>
      </c>
      <c r="U95" s="54">
        <v>0</v>
      </c>
      <c r="V95" s="54">
        <v>0</v>
      </c>
      <c r="W95" s="54">
        <v>0</v>
      </c>
      <c r="X95" s="55" t="s">
        <v>207</v>
      </c>
      <c r="Y95" s="56"/>
      <c r="Z95" s="56"/>
      <c r="AA95" s="56"/>
      <c r="AB95" s="56"/>
      <c r="AC95" s="56"/>
      <c r="AD95" s="56"/>
      <c r="AE95" s="56"/>
      <c r="AF95" s="56"/>
    </row>
    <row r="96" spans="1:32" s="57" customFormat="1" ht="71.25" customHeight="1" x14ac:dyDescent="0.25">
      <c r="A96" s="134" t="s">
        <v>100</v>
      </c>
      <c r="B96" s="132"/>
      <c r="C96" s="51" t="s">
        <v>337</v>
      </c>
      <c r="D96" s="52">
        <v>0</v>
      </c>
      <c r="E96" s="53">
        <f t="shared" ref="E96:F111" si="26">G96+I96+K96+M96</f>
        <v>0.43659999999999999</v>
      </c>
      <c r="F96" s="58">
        <f t="shared" si="26"/>
        <v>0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  <c r="M96" s="54">
        <v>0.43659999999999999</v>
      </c>
      <c r="N96" s="54">
        <v>0</v>
      </c>
      <c r="O96" s="54">
        <f t="shared" ref="O96:O159" si="27">D96-F96</f>
        <v>0</v>
      </c>
      <c r="P96" s="54">
        <f t="shared" ref="P96:P159" si="28">F96-E96</f>
        <v>-0.43659999999999999</v>
      </c>
      <c r="Q96" s="92">
        <f t="shared" si="25"/>
        <v>-1</v>
      </c>
      <c r="R96" s="54"/>
      <c r="S96" s="54"/>
      <c r="T96" s="54">
        <v>0.25</v>
      </c>
      <c r="U96" s="54">
        <v>0</v>
      </c>
      <c r="V96" s="54">
        <v>0</v>
      </c>
      <c r="W96" s="54">
        <v>0</v>
      </c>
      <c r="X96" s="55" t="s">
        <v>207</v>
      </c>
      <c r="Y96" s="56"/>
      <c r="Z96" s="56"/>
      <c r="AA96" s="56"/>
      <c r="AB96" s="56"/>
      <c r="AC96" s="56"/>
      <c r="AD96" s="56"/>
      <c r="AE96" s="56"/>
      <c r="AF96" s="56"/>
    </row>
    <row r="97" spans="1:32" s="57" customFormat="1" ht="71.25" customHeight="1" x14ac:dyDescent="0.25">
      <c r="A97" s="134" t="s">
        <v>100</v>
      </c>
      <c r="B97" s="132"/>
      <c r="C97" s="51" t="s">
        <v>338</v>
      </c>
      <c r="D97" s="52">
        <v>0</v>
      </c>
      <c r="E97" s="53">
        <f t="shared" si="26"/>
        <v>0.49559999999999993</v>
      </c>
      <c r="F97" s="58">
        <f t="shared" si="26"/>
        <v>0</v>
      </c>
      <c r="G97" s="54">
        <v>0</v>
      </c>
      <c r="H97" s="54">
        <v>0</v>
      </c>
      <c r="I97" s="54">
        <v>0</v>
      </c>
      <c r="J97" s="54">
        <v>0</v>
      </c>
      <c r="K97" s="54">
        <v>0</v>
      </c>
      <c r="L97" s="54">
        <v>0</v>
      </c>
      <c r="M97" s="54">
        <v>0.49559999999999993</v>
      </c>
      <c r="N97" s="54">
        <v>0</v>
      </c>
      <c r="O97" s="54">
        <f t="shared" si="27"/>
        <v>0</v>
      </c>
      <c r="P97" s="54">
        <f t="shared" si="28"/>
        <v>-0.49559999999999993</v>
      </c>
      <c r="Q97" s="92">
        <f t="shared" si="25"/>
        <v>-1</v>
      </c>
      <c r="R97" s="54"/>
      <c r="S97" s="54"/>
      <c r="T97" s="54">
        <v>0.25</v>
      </c>
      <c r="U97" s="54">
        <v>0</v>
      </c>
      <c r="V97" s="54">
        <v>0</v>
      </c>
      <c r="W97" s="54">
        <v>0</v>
      </c>
      <c r="X97" s="55" t="s">
        <v>207</v>
      </c>
      <c r="Y97" s="56"/>
      <c r="Z97" s="56"/>
      <c r="AA97" s="56"/>
      <c r="AB97" s="56"/>
      <c r="AC97" s="56"/>
      <c r="AD97" s="56"/>
      <c r="AE97" s="56"/>
      <c r="AF97" s="56"/>
    </row>
    <row r="98" spans="1:32" s="57" customFormat="1" ht="71.25" customHeight="1" x14ac:dyDescent="0.25">
      <c r="A98" s="134" t="s">
        <v>100</v>
      </c>
      <c r="B98" s="132"/>
      <c r="C98" s="51" t="s">
        <v>339</v>
      </c>
      <c r="D98" s="52">
        <v>0</v>
      </c>
      <c r="E98" s="53">
        <f t="shared" si="26"/>
        <v>0.49559999999999993</v>
      </c>
      <c r="F98" s="58">
        <f t="shared" si="26"/>
        <v>0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54">
        <v>0.49559999999999993</v>
      </c>
      <c r="N98" s="54">
        <v>0</v>
      </c>
      <c r="O98" s="54">
        <f t="shared" si="27"/>
        <v>0</v>
      </c>
      <c r="P98" s="54">
        <f t="shared" si="28"/>
        <v>-0.49559999999999993</v>
      </c>
      <c r="Q98" s="92">
        <f t="shared" si="25"/>
        <v>-1</v>
      </c>
      <c r="R98" s="54"/>
      <c r="S98" s="54"/>
      <c r="T98" s="54">
        <v>0.25</v>
      </c>
      <c r="U98" s="54">
        <v>0</v>
      </c>
      <c r="V98" s="54">
        <v>0</v>
      </c>
      <c r="W98" s="54">
        <v>0</v>
      </c>
      <c r="X98" s="55" t="s">
        <v>207</v>
      </c>
      <c r="Y98" s="56"/>
      <c r="Z98" s="56"/>
      <c r="AA98" s="56"/>
      <c r="AB98" s="56"/>
      <c r="AC98" s="56"/>
      <c r="AD98" s="56"/>
      <c r="AE98" s="56"/>
      <c r="AF98" s="56"/>
    </row>
    <row r="99" spans="1:32" s="57" customFormat="1" ht="71.25" customHeight="1" x14ac:dyDescent="0.25">
      <c r="A99" s="134" t="s">
        <v>100</v>
      </c>
      <c r="B99" s="132"/>
      <c r="C99" s="51" t="s">
        <v>340</v>
      </c>
      <c r="D99" s="52">
        <v>0</v>
      </c>
      <c r="E99" s="53">
        <f t="shared" si="26"/>
        <v>0.49559999999999993</v>
      </c>
      <c r="F99" s="58">
        <f t="shared" si="26"/>
        <v>0</v>
      </c>
      <c r="G99" s="54">
        <v>0</v>
      </c>
      <c r="H99" s="54">
        <v>0</v>
      </c>
      <c r="I99" s="54">
        <v>0</v>
      </c>
      <c r="J99" s="54">
        <v>0</v>
      </c>
      <c r="K99" s="54">
        <v>0</v>
      </c>
      <c r="L99" s="54">
        <v>0</v>
      </c>
      <c r="M99" s="54">
        <v>0.49559999999999993</v>
      </c>
      <c r="N99" s="54">
        <v>0</v>
      </c>
      <c r="O99" s="54">
        <f t="shared" si="27"/>
        <v>0</v>
      </c>
      <c r="P99" s="54">
        <f t="shared" si="28"/>
        <v>-0.49559999999999993</v>
      </c>
      <c r="Q99" s="92">
        <f t="shared" si="25"/>
        <v>-1</v>
      </c>
      <c r="R99" s="54"/>
      <c r="S99" s="54"/>
      <c r="T99" s="54">
        <v>0.25</v>
      </c>
      <c r="U99" s="54">
        <v>0</v>
      </c>
      <c r="V99" s="54">
        <v>0</v>
      </c>
      <c r="W99" s="54">
        <v>0</v>
      </c>
      <c r="X99" s="55" t="s">
        <v>207</v>
      </c>
      <c r="Y99" s="56"/>
      <c r="Z99" s="56"/>
      <c r="AA99" s="56"/>
      <c r="AB99" s="56"/>
      <c r="AC99" s="56"/>
      <c r="AD99" s="56"/>
      <c r="AE99" s="56"/>
      <c r="AF99" s="56"/>
    </row>
    <row r="100" spans="1:32" s="57" customFormat="1" ht="71.25" customHeight="1" x14ac:dyDescent="0.25">
      <c r="A100" s="134" t="s">
        <v>100</v>
      </c>
      <c r="B100" s="132"/>
      <c r="C100" s="51" t="s">
        <v>341</v>
      </c>
      <c r="D100" s="52">
        <v>0</v>
      </c>
      <c r="E100" s="53">
        <f t="shared" si="26"/>
        <v>0.57819999999999994</v>
      </c>
      <c r="F100" s="58">
        <f t="shared" si="26"/>
        <v>0</v>
      </c>
      <c r="G100" s="54">
        <v>0</v>
      </c>
      <c r="H100" s="54">
        <v>0</v>
      </c>
      <c r="I100" s="54">
        <v>0</v>
      </c>
      <c r="J100" s="54">
        <v>0</v>
      </c>
      <c r="K100" s="54">
        <v>0</v>
      </c>
      <c r="L100" s="54">
        <v>0</v>
      </c>
      <c r="M100" s="54">
        <v>0.57819999999999994</v>
      </c>
      <c r="N100" s="54">
        <v>0</v>
      </c>
      <c r="O100" s="54">
        <f t="shared" si="27"/>
        <v>0</v>
      </c>
      <c r="P100" s="54">
        <f t="shared" si="28"/>
        <v>-0.57819999999999994</v>
      </c>
      <c r="Q100" s="92">
        <f t="shared" si="25"/>
        <v>-1</v>
      </c>
      <c r="R100" s="54"/>
      <c r="S100" s="54"/>
      <c r="T100" s="54">
        <v>0.4</v>
      </c>
      <c r="U100" s="54">
        <v>0</v>
      </c>
      <c r="V100" s="54">
        <v>0</v>
      </c>
      <c r="W100" s="54">
        <v>0</v>
      </c>
      <c r="X100" s="55" t="s">
        <v>207</v>
      </c>
      <c r="Y100" s="56"/>
      <c r="Z100" s="56"/>
      <c r="AA100" s="56"/>
      <c r="AB100" s="56"/>
      <c r="AC100" s="56"/>
      <c r="AD100" s="56"/>
      <c r="AE100" s="56"/>
      <c r="AF100" s="56"/>
    </row>
    <row r="101" spans="1:32" s="57" customFormat="1" ht="71.25" customHeight="1" x14ac:dyDescent="0.25">
      <c r="A101" s="134" t="s">
        <v>100</v>
      </c>
      <c r="B101" s="132"/>
      <c r="C101" s="51" t="s">
        <v>342</v>
      </c>
      <c r="D101" s="52">
        <v>0</v>
      </c>
      <c r="E101" s="53">
        <f t="shared" si="26"/>
        <v>0.49559999999999993</v>
      </c>
      <c r="F101" s="58">
        <f t="shared" si="26"/>
        <v>0</v>
      </c>
      <c r="G101" s="54">
        <v>0</v>
      </c>
      <c r="H101" s="54">
        <v>0</v>
      </c>
      <c r="I101" s="54">
        <v>0</v>
      </c>
      <c r="J101" s="54">
        <v>0</v>
      </c>
      <c r="K101" s="54">
        <v>0</v>
      </c>
      <c r="L101" s="54">
        <v>0</v>
      </c>
      <c r="M101" s="54">
        <v>0.49559999999999993</v>
      </c>
      <c r="N101" s="54">
        <v>0</v>
      </c>
      <c r="O101" s="54">
        <f t="shared" si="27"/>
        <v>0</v>
      </c>
      <c r="P101" s="54">
        <f t="shared" si="28"/>
        <v>-0.49559999999999993</v>
      </c>
      <c r="Q101" s="92">
        <f t="shared" si="25"/>
        <v>-1</v>
      </c>
      <c r="R101" s="54"/>
      <c r="S101" s="54"/>
      <c r="T101" s="54">
        <v>0</v>
      </c>
      <c r="U101" s="54">
        <v>0</v>
      </c>
      <c r="V101" s="54">
        <v>0</v>
      </c>
      <c r="W101" s="54">
        <v>0</v>
      </c>
      <c r="X101" s="55" t="s">
        <v>207</v>
      </c>
      <c r="Y101" s="56"/>
      <c r="Z101" s="56"/>
      <c r="AA101" s="56"/>
      <c r="AB101" s="56"/>
      <c r="AC101" s="56"/>
      <c r="AD101" s="56"/>
      <c r="AE101" s="56"/>
      <c r="AF101" s="56"/>
    </row>
    <row r="102" spans="1:32" s="57" customFormat="1" ht="71.25" customHeight="1" x14ac:dyDescent="0.25">
      <c r="A102" s="134" t="s">
        <v>100</v>
      </c>
      <c r="B102" s="132"/>
      <c r="C102" s="51" t="s">
        <v>343</v>
      </c>
      <c r="D102" s="52">
        <v>0</v>
      </c>
      <c r="E102" s="53">
        <f t="shared" si="26"/>
        <v>0.33040000000000003</v>
      </c>
      <c r="F102" s="58">
        <f t="shared" si="26"/>
        <v>0</v>
      </c>
      <c r="G102" s="54">
        <v>0</v>
      </c>
      <c r="H102" s="54">
        <v>0</v>
      </c>
      <c r="I102" s="54">
        <v>0</v>
      </c>
      <c r="J102" s="54">
        <v>0</v>
      </c>
      <c r="K102" s="54">
        <v>0</v>
      </c>
      <c r="L102" s="54">
        <v>0</v>
      </c>
      <c r="M102" s="54">
        <v>0.33040000000000003</v>
      </c>
      <c r="N102" s="54">
        <v>0</v>
      </c>
      <c r="O102" s="54">
        <f t="shared" si="27"/>
        <v>0</v>
      </c>
      <c r="P102" s="54">
        <f t="shared" si="28"/>
        <v>-0.33040000000000003</v>
      </c>
      <c r="Q102" s="92">
        <f t="shared" si="25"/>
        <v>-1</v>
      </c>
      <c r="R102" s="54"/>
      <c r="S102" s="54"/>
      <c r="T102" s="54">
        <v>0</v>
      </c>
      <c r="U102" s="54">
        <v>0</v>
      </c>
      <c r="V102" s="54">
        <v>0</v>
      </c>
      <c r="W102" s="54">
        <v>0</v>
      </c>
      <c r="X102" s="55" t="s">
        <v>207</v>
      </c>
      <c r="Y102" s="56"/>
      <c r="Z102" s="56"/>
      <c r="AA102" s="56"/>
      <c r="AB102" s="56"/>
      <c r="AC102" s="56"/>
      <c r="AD102" s="56"/>
      <c r="AE102" s="56"/>
      <c r="AF102" s="56"/>
    </row>
    <row r="103" spans="1:32" s="57" customFormat="1" ht="71.25" customHeight="1" x14ac:dyDescent="0.25">
      <c r="A103" s="134" t="s">
        <v>100</v>
      </c>
      <c r="B103" s="132"/>
      <c r="C103" s="51" t="s">
        <v>344</v>
      </c>
      <c r="D103" s="52">
        <v>0</v>
      </c>
      <c r="E103" s="53">
        <f t="shared" si="26"/>
        <v>0.33040000000000003</v>
      </c>
      <c r="F103" s="58">
        <f t="shared" si="26"/>
        <v>0</v>
      </c>
      <c r="G103" s="54">
        <v>0</v>
      </c>
      <c r="H103" s="54">
        <v>0</v>
      </c>
      <c r="I103" s="54">
        <v>0</v>
      </c>
      <c r="J103" s="54">
        <v>0</v>
      </c>
      <c r="K103" s="54">
        <v>0</v>
      </c>
      <c r="L103" s="54">
        <v>0</v>
      </c>
      <c r="M103" s="54">
        <v>0.33040000000000003</v>
      </c>
      <c r="N103" s="54">
        <v>0</v>
      </c>
      <c r="O103" s="54">
        <f t="shared" si="27"/>
        <v>0</v>
      </c>
      <c r="P103" s="54">
        <f t="shared" si="28"/>
        <v>-0.33040000000000003</v>
      </c>
      <c r="Q103" s="92">
        <f t="shared" si="25"/>
        <v>-1</v>
      </c>
      <c r="R103" s="54"/>
      <c r="S103" s="54"/>
      <c r="T103" s="54">
        <v>0.16</v>
      </c>
      <c r="U103" s="54">
        <v>0</v>
      </c>
      <c r="V103" s="54">
        <v>0</v>
      </c>
      <c r="W103" s="54">
        <v>0</v>
      </c>
      <c r="X103" s="55" t="s">
        <v>207</v>
      </c>
      <c r="Y103" s="56"/>
      <c r="Z103" s="56"/>
      <c r="AA103" s="56"/>
      <c r="AB103" s="56"/>
      <c r="AC103" s="56"/>
      <c r="AD103" s="56"/>
      <c r="AE103" s="56"/>
      <c r="AF103" s="56"/>
    </row>
    <row r="104" spans="1:32" s="57" customFormat="1" ht="71.25" customHeight="1" x14ac:dyDescent="0.25">
      <c r="A104" s="134" t="s">
        <v>100</v>
      </c>
      <c r="B104" s="132"/>
      <c r="C104" s="51" t="s">
        <v>345</v>
      </c>
      <c r="D104" s="52">
        <v>0</v>
      </c>
      <c r="E104" s="53">
        <f t="shared" si="26"/>
        <v>0.33040000000000003</v>
      </c>
      <c r="F104" s="58">
        <f t="shared" si="26"/>
        <v>0</v>
      </c>
      <c r="G104" s="54">
        <v>0</v>
      </c>
      <c r="H104" s="54">
        <v>0</v>
      </c>
      <c r="I104" s="54">
        <v>0</v>
      </c>
      <c r="J104" s="54">
        <v>0</v>
      </c>
      <c r="K104" s="54">
        <v>0</v>
      </c>
      <c r="L104" s="54">
        <v>0</v>
      </c>
      <c r="M104" s="54">
        <v>0.33040000000000003</v>
      </c>
      <c r="N104" s="54">
        <v>0</v>
      </c>
      <c r="O104" s="54">
        <f t="shared" si="27"/>
        <v>0</v>
      </c>
      <c r="P104" s="54">
        <f t="shared" si="28"/>
        <v>-0.33040000000000003</v>
      </c>
      <c r="Q104" s="92">
        <f t="shared" si="25"/>
        <v>-1</v>
      </c>
      <c r="R104" s="54"/>
      <c r="S104" s="54"/>
      <c r="T104" s="54">
        <v>0.16</v>
      </c>
      <c r="U104" s="54">
        <v>0</v>
      </c>
      <c r="V104" s="54">
        <v>0</v>
      </c>
      <c r="W104" s="54">
        <v>0</v>
      </c>
      <c r="X104" s="55" t="s">
        <v>207</v>
      </c>
      <c r="Y104" s="56"/>
      <c r="Z104" s="56"/>
      <c r="AA104" s="56"/>
      <c r="AB104" s="56"/>
      <c r="AC104" s="56"/>
      <c r="AD104" s="56"/>
      <c r="AE104" s="56"/>
      <c r="AF104" s="56"/>
    </row>
    <row r="105" spans="1:32" s="57" customFormat="1" ht="71.25" customHeight="1" x14ac:dyDescent="0.25">
      <c r="A105" s="134" t="s">
        <v>100</v>
      </c>
      <c r="B105" s="132"/>
      <c r="C105" s="51" t="s">
        <v>346</v>
      </c>
      <c r="D105" s="52">
        <v>0</v>
      </c>
      <c r="E105" s="53">
        <f t="shared" si="26"/>
        <v>0.15340000000000001</v>
      </c>
      <c r="F105" s="58">
        <f t="shared" si="26"/>
        <v>0</v>
      </c>
      <c r="G105" s="54">
        <v>0</v>
      </c>
      <c r="H105" s="54">
        <v>0</v>
      </c>
      <c r="I105" s="54">
        <v>0</v>
      </c>
      <c r="J105" s="54">
        <v>0</v>
      </c>
      <c r="K105" s="54">
        <v>0</v>
      </c>
      <c r="L105" s="54">
        <v>0</v>
      </c>
      <c r="M105" s="54">
        <v>0.15340000000000001</v>
      </c>
      <c r="N105" s="54">
        <v>0</v>
      </c>
      <c r="O105" s="54">
        <f t="shared" si="27"/>
        <v>0</v>
      </c>
      <c r="P105" s="54">
        <f t="shared" si="28"/>
        <v>-0.15340000000000001</v>
      </c>
      <c r="Q105" s="92">
        <f t="shared" si="25"/>
        <v>-1</v>
      </c>
      <c r="R105" s="54"/>
      <c r="S105" s="54"/>
      <c r="T105" s="54">
        <v>0</v>
      </c>
      <c r="U105" s="54">
        <v>0</v>
      </c>
      <c r="V105" s="54">
        <v>0</v>
      </c>
      <c r="W105" s="54">
        <v>0</v>
      </c>
      <c r="X105" s="55" t="s">
        <v>207</v>
      </c>
      <c r="Y105" s="56"/>
      <c r="Z105" s="56"/>
      <c r="AA105" s="56"/>
      <c r="AB105" s="56"/>
      <c r="AC105" s="56"/>
      <c r="AD105" s="56"/>
      <c r="AE105" s="56"/>
      <c r="AF105" s="56"/>
    </row>
    <row r="106" spans="1:32" s="57" customFormat="1" ht="71.25" customHeight="1" x14ac:dyDescent="0.25">
      <c r="A106" s="134" t="s">
        <v>100</v>
      </c>
      <c r="B106" s="132"/>
      <c r="C106" s="51" t="s">
        <v>347</v>
      </c>
      <c r="D106" s="52">
        <v>0</v>
      </c>
      <c r="E106" s="53">
        <f t="shared" si="26"/>
        <v>0.23599999999999996</v>
      </c>
      <c r="F106" s="58">
        <f t="shared" si="26"/>
        <v>0</v>
      </c>
      <c r="G106" s="54">
        <v>0</v>
      </c>
      <c r="H106" s="54">
        <v>0</v>
      </c>
      <c r="I106" s="54">
        <v>0</v>
      </c>
      <c r="J106" s="54">
        <v>0</v>
      </c>
      <c r="K106" s="54">
        <v>0</v>
      </c>
      <c r="L106" s="54">
        <v>0</v>
      </c>
      <c r="M106" s="54">
        <v>0.23599999999999996</v>
      </c>
      <c r="N106" s="54">
        <v>0</v>
      </c>
      <c r="O106" s="54">
        <f t="shared" si="27"/>
        <v>0</v>
      </c>
      <c r="P106" s="54">
        <f t="shared" si="28"/>
        <v>-0.23599999999999996</v>
      </c>
      <c r="Q106" s="92">
        <f t="shared" si="25"/>
        <v>-1</v>
      </c>
      <c r="R106" s="54"/>
      <c r="S106" s="54"/>
      <c r="T106" s="54">
        <v>0</v>
      </c>
      <c r="U106" s="54">
        <v>0</v>
      </c>
      <c r="V106" s="54">
        <v>0</v>
      </c>
      <c r="W106" s="54">
        <v>0</v>
      </c>
      <c r="X106" s="55" t="s">
        <v>207</v>
      </c>
      <c r="Y106" s="56"/>
      <c r="Z106" s="56"/>
      <c r="AA106" s="56"/>
      <c r="AB106" s="56"/>
      <c r="AC106" s="56"/>
      <c r="AD106" s="56"/>
      <c r="AE106" s="56"/>
      <c r="AF106" s="56"/>
    </row>
    <row r="107" spans="1:32" s="57" customFormat="1" ht="71.25" customHeight="1" x14ac:dyDescent="0.25">
      <c r="A107" s="134" t="s">
        <v>100</v>
      </c>
      <c r="B107" s="132"/>
      <c r="C107" s="51" t="s">
        <v>348</v>
      </c>
      <c r="D107" s="52">
        <v>0</v>
      </c>
      <c r="E107" s="53">
        <f t="shared" si="26"/>
        <v>0.57819999999999994</v>
      </c>
      <c r="F107" s="58">
        <f t="shared" si="26"/>
        <v>0</v>
      </c>
      <c r="G107" s="54">
        <v>0</v>
      </c>
      <c r="H107" s="54">
        <v>0</v>
      </c>
      <c r="I107" s="54">
        <v>0</v>
      </c>
      <c r="J107" s="54">
        <v>0</v>
      </c>
      <c r="K107" s="54">
        <v>0</v>
      </c>
      <c r="L107" s="54">
        <v>0</v>
      </c>
      <c r="M107" s="54">
        <v>0.57819999999999994</v>
      </c>
      <c r="N107" s="54">
        <v>0</v>
      </c>
      <c r="O107" s="54">
        <f t="shared" si="27"/>
        <v>0</v>
      </c>
      <c r="P107" s="54">
        <f t="shared" si="28"/>
        <v>-0.57819999999999994</v>
      </c>
      <c r="Q107" s="92">
        <f t="shared" si="25"/>
        <v>-1</v>
      </c>
      <c r="R107" s="54"/>
      <c r="S107" s="54"/>
      <c r="T107" s="54">
        <v>0</v>
      </c>
      <c r="U107" s="54">
        <v>0</v>
      </c>
      <c r="V107" s="54">
        <v>0</v>
      </c>
      <c r="W107" s="54">
        <v>0</v>
      </c>
      <c r="X107" s="55" t="s">
        <v>207</v>
      </c>
      <c r="Y107" s="56"/>
      <c r="Z107" s="56"/>
      <c r="AA107" s="56"/>
      <c r="AB107" s="56"/>
      <c r="AC107" s="56"/>
      <c r="AD107" s="56"/>
      <c r="AE107" s="56"/>
      <c r="AF107" s="56"/>
    </row>
    <row r="108" spans="1:32" s="57" customFormat="1" ht="71.25" customHeight="1" x14ac:dyDescent="0.25">
      <c r="A108" s="134" t="s">
        <v>100</v>
      </c>
      <c r="B108" s="132"/>
      <c r="C108" s="51" t="s">
        <v>349</v>
      </c>
      <c r="D108" s="52">
        <v>0</v>
      </c>
      <c r="E108" s="53">
        <f t="shared" si="26"/>
        <v>0.33040000000000003</v>
      </c>
      <c r="F108" s="58">
        <f t="shared" si="26"/>
        <v>0</v>
      </c>
      <c r="G108" s="54">
        <v>0</v>
      </c>
      <c r="H108" s="54">
        <v>0</v>
      </c>
      <c r="I108" s="54">
        <v>0</v>
      </c>
      <c r="J108" s="54">
        <v>0</v>
      </c>
      <c r="K108" s="54">
        <v>0</v>
      </c>
      <c r="L108" s="54">
        <v>0</v>
      </c>
      <c r="M108" s="54">
        <v>0.33040000000000003</v>
      </c>
      <c r="N108" s="54">
        <v>0</v>
      </c>
      <c r="O108" s="54">
        <f t="shared" si="27"/>
        <v>0</v>
      </c>
      <c r="P108" s="54">
        <f t="shared" si="28"/>
        <v>-0.33040000000000003</v>
      </c>
      <c r="Q108" s="92">
        <f t="shared" si="25"/>
        <v>-1</v>
      </c>
      <c r="R108" s="54"/>
      <c r="S108" s="54"/>
      <c r="T108" s="54">
        <v>0.16</v>
      </c>
      <c r="U108" s="54">
        <v>0</v>
      </c>
      <c r="V108" s="54">
        <v>0</v>
      </c>
      <c r="W108" s="54">
        <v>0</v>
      </c>
      <c r="X108" s="55" t="s">
        <v>207</v>
      </c>
      <c r="Y108" s="56"/>
      <c r="Z108" s="56"/>
      <c r="AA108" s="56"/>
      <c r="AB108" s="56"/>
      <c r="AC108" s="56"/>
      <c r="AD108" s="56"/>
      <c r="AE108" s="56"/>
      <c r="AF108" s="56"/>
    </row>
    <row r="109" spans="1:32" s="57" customFormat="1" ht="71.25" customHeight="1" x14ac:dyDescent="0.25">
      <c r="A109" s="134" t="s">
        <v>100</v>
      </c>
      <c r="B109" s="132"/>
      <c r="C109" s="51" t="s">
        <v>350</v>
      </c>
      <c r="D109" s="52">
        <v>0</v>
      </c>
      <c r="E109" s="53">
        <f t="shared" si="26"/>
        <v>0.28319999999999995</v>
      </c>
      <c r="F109" s="58">
        <f t="shared" si="26"/>
        <v>0</v>
      </c>
      <c r="G109" s="54">
        <v>0</v>
      </c>
      <c r="H109" s="54">
        <v>0</v>
      </c>
      <c r="I109" s="54">
        <v>0</v>
      </c>
      <c r="J109" s="54">
        <v>0</v>
      </c>
      <c r="K109" s="54">
        <v>0</v>
      </c>
      <c r="L109" s="54">
        <v>0</v>
      </c>
      <c r="M109" s="54">
        <v>0.28319999999999995</v>
      </c>
      <c r="N109" s="54">
        <v>0</v>
      </c>
      <c r="O109" s="54">
        <f t="shared" si="27"/>
        <v>0</v>
      </c>
      <c r="P109" s="54">
        <f t="shared" si="28"/>
        <v>-0.28319999999999995</v>
      </c>
      <c r="Q109" s="92">
        <f t="shared" si="25"/>
        <v>-1</v>
      </c>
      <c r="R109" s="54"/>
      <c r="S109" s="54"/>
      <c r="T109" s="54">
        <v>0</v>
      </c>
      <c r="U109" s="54">
        <v>0</v>
      </c>
      <c r="V109" s="54">
        <v>0</v>
      </c>
      <c r="W109" s="54">
        <v>0</v>
      </c>
      <c r="X109" s="55" t="s">
        <v>207</v>
      </c>
      <c r="Y109" s="56"/>
      <c r="Z109" s="56"/>
      <c r="AA109" s="56"/>
      <c r="AB109" s="56"/>
      <c r="AC109" s="56"/>
      <c r="AD109" s="56"/>
      <c r="AE109" s="56"/>
      <c r="AF109" s="56"/>
    </row>
    <row r="110" spans="1:32" s="57" customFormat="1" ht="71.25" customHeight="1" x14ac:dyDescent="0.25">
      <c r="A110" s="134" t="s">
        <v>100</v>
      </c>
      <c r="B110" s="132"/>
      <c r="C110" s="51" t="s">
        <v>351</v>
      </c>
      <c r="D110" s="52">
        <v>0</v>
      </c>
      <c r="E110" s="53">
        <f t="shared" si="26"/>
        <v>0.37759999999999994</v>
      </c>
      <c r="F110" s="58">
        <f t="shared" si="26"/>
        <v>0</v>
      </c>
      <c r="G110" s="54">
        <v>0</v>
      </c>
      <c r="H110" s="54">
        <v>0</v>
      </c>
      <c r="I110" s="54">
        <v>0</v>
      </c>
      <c r="J110" s="54">
        <v>0</v>
      </c>
      <c r="K110" s="54">
        <v>0</v>
      </c>
      <c r="L110" s="54">
        <v>0</v>
      </c>
      <c r="M110" s="54">
        <v>0.37759999999999994</v>
      </c>
      <c r="N110" s="54">
        <v>0</v>
      </c>
      <c r="O110" s="54">
        <f t="shared" si="27"/>
        <v>0</v>
      </c>
      <c r="P110" s="54">
        <f t="shared" si="28"/>
        <v>-0.37759999999999994</v>
      </c>
      <c r="Q110" s="92">
        <f t="shared" si="25"/>
        <v>-1</v>
      </c>
      <c r="R110" s="54"/>
      <c r="S110" s="54"/>
      <c r="T110" s="54">
        <v>0.16</v>
      </c>
      <c r="U110" s="54">
        <v>0</v>
      </c>
      <c r="V110" s="54">
        <v>0</v>
      </c>
      <c r="W110" s="54">
        <v>0</v>
      </c>
      <c r="X110" s="55" t="s">
        <v>207</v>
      </c>
      <c r="Y110" s="56"/>
      <c r="Z110" s="56"/>
      <c r="AA110" s="56"/>
      <c r="AB110" s="56"/>
      <c r="AC110" s="56"/>
      <c r="AD110" s="56"/>
      <c r="AE110" s="56"/>
      <c r="AF110" s="56"/>
    </row>
    <row r="111" spans="1:32" s="57" customFormat="1" ht="71.25" customHeight="1" x14ac:dyDescent="0.25">
      <c r="A111" s="134" t="s">
        <v>100</v>
      </c>
      <c r="B111" s="132"/>
      <c r="C111" s="51" t="s">
        <v>352</v>
      </c>
      <c r="D111" s="52">
        <v>0</v>
      </c>
      <c r="E111" s="53">
        <f t="shared" si="26"/>
        <v>0.37759999999999994</v>
      </c>
      <c r="F111" s="58">
        <f t="shared" si="26"/>
        <v>0</v>
      </c>
      <c r="G111" s="54">
        <v>0</v>
      </c>
      <c r="H111" s="54">
        <v>0</v>
      </c>
      <c r="I111" s="54">
        <v>0</v>
      </c>
      <c r="J111" s="54">
        <v>0</v>
      </c>
      <c r="K111" s="54">
        <v>0</v>
      </c>
      <c r="L111" s="54">
        <v>0</v>
      </c>
      <c r="M111" s="54">
        <v>0.37759999999999994</v>
      </c>
      <c r="N111" s="54">
        <v>0</v>
      </c>
      <c r="O111" s="54">
        <f t="shared" si="27"/>
        <v>0</v>
      </c>
      <c r="P111" s="54">
        <f t="shared" si="28"/>
        <v>-0.37759999999999994</v>
      </c>
      <c r="Q111" s="92">
        <f t="shared" si="25"/>
        <v>-1</v>
      </c>
      <c r="R111" s="54"/>
      <c r="S111" s="54"/>
      <c r="T111" s="54">
        <v>0.16</v>
      </c>
      <c r="U111" s="54">
        <v>0</v>
      </c>
      <c r="V111" s="54">
        <v>0</v>
      </c>
      <c r="W111" s="54">
        <v>0</v>
      </c>
      <c r="X111" s="55" t="s">
        <v>207</v>
      </c>
      <c r="Y111" s="56"/>
      <c r="Z111" s="56"/>
      <c r="AA111" s="56"/>
      <c r="AB111" s="56"/>
      <c r="AC111" s="56"/>
      <c r="AD111" s="56"/>
      <c r="AE111" s="56"/>
      <c r="AF111" s="56"/>
    </row>
    <row r="112" spans="1:32" s="57" customFormat="1" ht="71.25" customHeight="1" x14ac:dyDescent="0.25">
      <c r="A112" s="134" t="s">
        <v>100</v>
      </c>
      <c r="B112" s="132"/>
      <c r="C112" s="51" t="s">
        <v>86</v>
      </c>
      <c r="D112" s="52">
        <v>484.75860569999992</v>
      </c>
      <c r="E112" s="53">
        <f t="shared" ref="E112:F127" si="29">G112+I112+K112+M112</f>
        <v>70.7998628</v>
      </c>
      <c r="F112" s="58">
        <f t="shared" si="29"/>
        <v>58.981611999999998</v>
      </c>
      <c r="G112" s="54">
        <v>21.373042799999997</v>
      </c>
      <c r="H112" s="54">
        <v>17.427612</v>
      </c>
      <c r="I112" s="54">
        <v>11.799999999999999</v>
      </c>
      <c r="J112" s="54">
        <v>8.5195999999999987</v>
      </c>
      <c r="K112" s="54">
        <v>0</v>
      </c>
      <c r="L112" s="54">
        <v>16.298999999999996</v>
      </c>
      <c r="M112" s="54">
        <v>37.626820000000002</v>
      </c>
      <c r="N112" s="54">
        <v>16.735399999999995</v>
      </c>
      <c r="O112" s="54">
        <f t="shared" si="27"/>
        <v>425.77699369999993</v>
      </c>
      <c r="P112" s="54">
        <f t="shared" si="28"/>
        <v>-11.818250800000001</v>
      </c>
      <c r="Q112" s="92">
        <f t="shared" si="25"/>
        <v>-0.16692476980336746</v>
      </c>
      <c r="R112" s="54"/>
      <c r="S112" s="54"/>
      <c r="T112" s="54">
        <v>0</v>
      </c>
      <c r="U112" s="54">
        <v>0</v>
      </c>
      <c r="V112" s="54">
        <v>0</v>
      </c>
      <c r="W112" s="54">
        <v>0</v>
      </c>
      <c r="X112" s="55" t="s">
        <v>204</v>
      </c>
      <c r="Y112" s="56"/>
      <c r="Z112" s="56"/>
      <c r="AA112" s="56"/>
      <c r="AB112" s="56"/>
      <c r="AC112" s="56"/>
      <c r="AD112" s="56"/>
      <c r="AE112" s="56"/>
      <c r="AF112" s="56"/>
    </row>
    <row r="113" spans="1:32" s="57" customFormat="1" ht="71.25" customHeight="1" x14ac:dyDescent="0.25">
      <c r="A113" s="134" t="s">
        <v>176</v>
      </c>
      <c r="B113" s="132"/>
      <c r="C113" s="51" t="s">
        <v>353</v>
      </c>
      <c r="D113" s="52">
        <v>19.487000000000002</v>
      </c>
      <c r="E113" s="53">
        <f t="shared" si="29"/>
        <v>8.6835999999999984</v>
      </c>
      <c r="F113" s="58">
        <f t="shared" si="29"/>
        <v>-2.7250800000000002</v>
      </c>
      <c r="G113" s="54">
        <v>3.302543</v>
      </c>
      <c r="H113" s="54">
        <v>0</v>
      </c>
      <c r="I113" s="54">
        <v>1.8875999999999999</v>
      </c>
      <c r="J113" s="54">
        <v>0</v>
      </c>
      <c r="K113" s="54">
        <v>0</v>
      </c>
      <c r="L113" s="54">
        <v>-2.7250800000000002</v>
      </c>
      <c r="M113" s="54">
        <v>3.4934569999999994</v>
      </c>
      <c r="N113" s="54">
        <v>0</v>
      </c>
      <c r="O113" s="54">
        <f t="shared" si="27"/>
        <v>22.21208</v>
      </c>
      <c r="P113" s="54">
        <f t="shared" si="28"/>
        <v>-11.408679999999999</v>
      </c>
      <c r="Q113" s="92">
        <f t="shared" si="25"/>
        <v>-1.3138191533465384</v>
      </c>
      <c r="R113" s="54"/>
      <c r="S113" s="54"/>
      <c r="T113" s="54">
        <v>0</v>
      </c>
      <c r="U113" s="54">
        <v>0</v>
      </c>
      <c r="V113" s="54">
        <v>0</v>
      </c>
      <c r="W113" s="54">
        <v>0</v>
      </c>
      <c r="X113" s="55" t="s">
        <v>207</v>
      </c>
      <c r="Y113" s="56"/>
      <c r="Z113" s="56"/>
      <c r="AA113" s="56"/>
      <c r="AB113" s="56"/>
      <c r="AC113" s="56"/>
      <c r="AD113" s="56"/>
      <c r="AE113" s="56"/>
      <c r="AF113" s="56"/>
    </row>
    <row r="114" spans="1:32" s="57" customFormat="1" ht="71.25" customHeight="1" x14ac:dyDescent="0.25">
      <c r="A114" s="134" t="s">
        <v>176</v>
      </c>
      <c r="B114" s="132"/>
      <c r="C114" s="51" t="s">
        <v>354</v>
      </c>
      <c r="D114" s="52">
        <v>0.24433535000000006</v>
      </c>
      <c r="E114" s="53">
        <f t="shared" si="29"/>
        <v>0</v>
      </c>
      <c r="F114" s="58">
        <f t="shared" si="29"/>
        <v>0.21443000000000001</v>
      </c>
      <c r="G114" s="54">
        <v>0</v>
      </c>
      <c r="H114" s="54">
        <v>0</v>
      </c>
      <c r="I114" s="54">
        <v>0</v>
      </c>
      <c r="J114" s="54">
        <v>0.21443000000000001</v>
      </c>
      <c r="K114" s="54">
        <v>0</v>
      </c>
      <c r="L114" s="54">
        <v>0</v>
      </c>
      <c r="M114" s="54">
        <v>0</v>
      </c>
      <c r="N114" s="54">
        <v>0</v>
      </c>
      <c r="O114" s="54">
        <f t="shared" si="27"/>
        <v>2.9905350000000053E-2</v>
      </c>
      <c r="P114" s="54">
        <f t="shared" si="28"/>
        <v>0.21443000000000001</v>
      </c>
      <c r="Q114" s="92"/>
      <c r="R114" s="54"/>
      <c r="S114" s="54"/>
      <c r="T114" s="54">
        <v>0</v>
      </c>
      <c r="U114" s="54">
        <v>0</v>
      </c>
      <c r="V114" s="54">
        <v>0</v>
      </c>
      <c r="W114" s="54">
        <v>0.4</v>
      </c>
      <c r="X114" s="55" t="s">
        <v>198</v>
      </c>
      <c r="Y114" s="56"/>
      <c r="Z114" s="56"/>
      <c r="AA114" s="56"/>
      <c r="AB114" s="56"/>
      <c r="AC114" s="56"/>
      <c r="AD114" s="56"/>
      <c r="AE114" s="56"/>
      <c r="AF114" s="56"/>
    </row>
    <row r="115" spans="1:32" s="57" customFormat="1" ht="71.25" customHeight="1" x14ac:dyDescent="0.25">
      <c r="A115" s="134" t="s">
        <v>176</v>
      </c>
      <c r="B115" s="132"/>
      <c r="C115" s="51" t="s">
        <v>355</v>
      </c>
      <c r="D115" s="52">
        <v>17.731713999999982</v>
      </c>
      <c r="E115" s="53">
        <f t="shared" si="29"/>
        <v>20.738479999999996</v>
      </c>
      <c r="F115" s="53">
        <f t="shared" si="29"/>
        <v>17.605620000000002</v>
      </c>
      <c r="G115" s="54">
        <v>17.020899999999997</v>
      </c>
      <c r="H115" s="54">
        <v>0</v>
      </c>
      <c r="I115" s="54">
        <v>0</v>
      </c>
      <c r="J115" s="54">
        <v>0</v>
      </c>
      <c r="K115" s="54">
        <v>3.7175799999999999</v>
      </c>
      <c r="L115" s="54">
        <v>3.4456199999999999</v>
      </c>
      <c r="M115" s="54">
        <v>0</v>
      </c>
      <c r="N115" s="54">
        <v>14.160000000000002</v>
      </c>
      <c r="O115" s="54">
        <f t="shared" si="27"/>
        <v>0.12609399999998061</v>
      </c>
      <c r="P115" s="54">
        <f t="shared" si="28"/>
        <v>-3.1328599999999938</v>
      </c>
      <c r="Q115" s="92">
        <f t="shared" si="25"/>
        <v>-0.15106507323583962</v>
      </c>
      <c r="R115" s="54"/>
      <c r="S115" s="54"/>
      <c r="T115" s="54">
        <v>25</v>
      </c>
      <c r="U115" s="54">
        <v>0</v>
      </c>
      <c r="V115" s="54">
        <v>25</v>
      </c>
      <c r="W115" s="54">
        <v>0</v>
      </c>
      <c r="X115" s="55" t="s">
        <v>204</v>
      </c>
      <c r="Y115" s="56"/>
      <c r="Z115" s="56"/>
      <c r="AA115" s="56"/>
      <c r="AB115" s="56"/>
      <c r="AC115" s="56"/>
      <c r="AD115" s="56"/>
      <c r="AE115" s="56"/>
      <c r="AF115" s="56"/>
    </row>
    <row r="116" spans="1:32" s="57" customFormat="1" ht="79.5" customHeight="1" x14ac:dyDescent="0.25">
      <c r="A116" s="134" t="s">
        <v>176</v>
      </c>
      <c r="B116" s="132"/>
      <c r="C116" s="51" t="s">
        <v>356</v>
      </c>
      <c r="D116" s="52">
        <v>97.212304639999999</v>
      </c>
      <c r="E116" s="53">
        <f t="shared" si="29"/>
        <v>28.211409999999997</v>
      </c>
      <c r="F116" s="53">
        <f t="shared" si="29"/>
        <v>26.6676</v>
      </c>
      <c r="G116" s="54">
        <v>10.602518999999999</v>
      </c>
      <c r="H116" s="54">
        <v>0</v>
      </c>
      <c r="I116" s="54">
        <v>5.7406999999999995</v>
      </c>
      <c r="J116" s="54">
        <v>6.8003399999999985</v>
      </c>
      <c r="K116" s="54">
        <v>9.8412000000000006</v>
      </c>
      <c r="L116" s="54">
        <v>14.96594</v>
      </c>
      <c r="M116" s="54">
        <v>2.0269909999999998</v>
      </c>
      <c r="N116" s="54">
        <v>4.9013200000000001</v>
      </c>
      <c r="O116" s="54">
        <f t="shared" si="27"/>
        <v>70.544704639999992</v>
      </c>
      <c r="P116" s="54">
        <f t="shared" si="28"/>
        <v>-1.543809999999997</v>
      </c>
      <c r="Q116" s="92">
        <f t="shared" si="25"/>
        <v>-5.4722894034718528E-2</v>
      </c>
      <c r="R116" s="54"/>
      <c r="S116" s="54"/>
      <c r="T116" s="54">
        <v>0</v>
      </c>
      <c r="U116" s="54">
        <v>0</v>
      </c>
      <c r="V116" s="54">
        <v>10</v>
      </c>
      <c r="W116" s="54">
        <v>0</v>
      </c>
      <c r="X116" s="55" t="s">
        <v>204</v>
      </c>
      <c r="Y116" s="56"/>
      <c r="Z116" s="56"/>
      <c r="AA116" s="56"/>
      <c r="AB116" s="56"/>
      <c r="AC116" s="56"/>
      <c r="AD116" s="56"/>
      <c r="AE116" s="56"/>
      <c r="AF116" s="56"/>
    </row>
    <row r="117" spans="1:32" s="57" customFormat="1" ht="63" x14ac:dyDescent="0.25">
      <c r="A117" s="134" t="s">
        <v>176</v>
      </c>
      <c r="B117" s="132"/>
      <c r="C117" s="51" t="s">
        <v>357</v>
      </c>
      <c r="D117" s="52">
        <v>184.143</v>
      </c>
      <c r="E117" s="53">
        <f t="shared" si="29"/>
        <v>14.16</v>
      </c>
      <c r="F117" s="58">
        <f t="shared" si="29"/>
        <v>0</v>
      </c>
      <c r="G117" s="54">
        <v>1.3</v>
      </c>
      <c r="H117" s="54">
        <v>0</v>
      </c>
      <c r="I117" s="54">
        <v>2.14</v>
      </c>
      <c r="J117" s="54">
        <v>0</v>
      </c>
      <c r="K117" s="54">
        <v>2.46</v>
      </c>
      <c r="L117" s="54">
        <v>0</v>
      </c>
      <c r="M117" s="54">
        <v>8.26</v>
      </c>
      <c r="N117" s="54">
        <v>0</v>
      </c>
      <c r="O117" s="54">
        <f t="shared" si="27"/>
        <v>184.143</v>
      </c>
      <c r="P117" s="54">
        <f t="shared" si="28"/>
        <v>-14.16</v>
      </c>
      <c r="Q117" s="92">
        <f t="shared" si="25"/>
        <v>-1</v>
      </c>
      <c r="R117" s="54"/>
      <c r="S117" s="54"/>
      <c r="T117" s="54">
        <v>0</v>
      </c>
      <c r="U117" s="54">
        <v>9.5</v>
      </c>
      <c r="V117" s="54">
        <v>0</v>
      </c>
      <c r="W117" s="54">
        <v>0</v>
      </c>
      <c r="X117" s="55" t="s">
        <v>207</v>
      </c>
      <c r="Y117" s="56"/>
      <c r="Z117" s="56"/>
      <c r="AA117" s="56"/>
      <c r="AB117" s="56"/>
      <c r="AC117" s="56"/>
      <c r="AD117" s="56"/>
      <c r="AE117" s="56"/>
      <c r="AF117" s="56"/>
    </row>
    <row r="118" spans="1:32" s="57" customFormat="1" ht="79.5" customHeight="1" x14ac:dyDescent="0.25">
      <c r="A118" s="134" t="s">
        <v>176</v>
      </c>
      <c r="B118" s="132"/>
      <c r="C118" s="51" t="s">
        <v>358</v>
      </c>
      <c r="D118" s="52">
        <v>80.918499999999995</v>
      </c>
      <c r="E118" s="53">
        <f t="shared" si="29"/>
        <v>0</v>
      </c>
      <c r="F118" s="53">
        <f t="shared" si="29"/>
        <v>10.71468</v>
      </c>
      <c r="G118" s="54">
        <v>0</v>
      </c>
      <c r="H118" s="54">
        <v>1.121</v>
      </c>
      <c r="I118" s="54">
        <v>0</v>
      </c>
      <c r="J118" s="54">
        <v>1.6815</v>
      </c>
      <c r="K118" s="54">
        <v>0</v>
      </c>
      <c r="L118" s="54">
        <v>4.484</v>
      </c>
      <c r="M118" s="54">
        <v>0</v>
      </c>
      <c r="N118" s="54">
        <v>3.4281799999999998</v>
      </c>
      <c r="O118" s="54">
        <f t="shared" si="27"/>
        <v>70.203819999999993</v>
      </c>
      <c r="P118" s="54">
        <f t="shared" si="28"/>
        <v>10.71468</v>
      </c>
      <c r="Q118" s="92"/>
      <c r="R118" s="54"/>
      <c r="S118" s="54"/>
      <c r="T118" s="54">
        <v>0</v>
      </c>
      <c r="U118" s="54">
        <v>0</v>
      </c>
      <c r="V118" s="54">
        <v>0</v>
      </c>
      <c r="W118" s="54">
        <v>4</v>
      </c>
      <c r="X118" s="55" t="s">
        <v>200</v>
      </c>
      <c r="Y118" s="56"/>
      <c r="Z118" s="56"/>
      <c r="AA118" s="56"/>
      <c r="AB118" s="56"/>
      <c r="AC118" s="56"/>
      <c r="AD118" s="56"/>
      <c r="AE118" s="56"/>
      <c r="AF118" s="56"/>
    </row>
    <row r="119" spans="1:32" s="57" customFormat="1" ht="65.25" customHeight="1" x14ac:dyDescent="0.25">
      <c r="A119" s="134" t="s">
        <v>176</v>
      </c>
      <c r="B119" s="132"/>
      <c r="C119" s="51" t="s">
        <v>359</v>
      </c>
      <c r="D119" s="52">
        <v>176.36043999999998</v>
      </c>
      <c r="E119" s="53">
        <f t="shared" si="29"/>
        <v>0</v>
      </c>
      <c r="F119" s="53">
        <f t="shared" si="29"/>
        <v>66.484899999999996</v>
      </c>
      <c r="G119" s="54">
        <v>0</v>
      </c>
      <c r="H119" s="54">
        <v>24.5749</v>
      </c>
      <c r="I119" s="54">
        <v>0</v>
      </c>
      <c r="J119" s="54">
        <v>15.5</v>
      </c>
      <c r="K119" s="54">
        <v>0</v>
      </c>
      <c r="L119" s="54">
        <v>6.11</v>
      </c>
      <c r="M119" s="54">
        <v>0</v>
      </c>
      <c r="N119" s="54">
        <v>20.3</v>
      </c>
      <c r="O119" s="54">
        <f t="shared" si="27"/>
        <v>109.87553999999999</v>
      </c>
      <c r="P119" s="54">
        <f t="shared" si="28"/>
        <v>66.484899999999996</v>
      </c>
      <c r="Q119" s="92"/>
      <c r="R119" s="54"/>
      <c r="S119" s="54"/>
      <c r="T119" s="54">
        <v>0</v>
      </c>
      <c r="U119" s="54">
        <v>0</v>
      </c>
      <c r="V119" s="54">
        <v>0</v>
      </c>
      <c r="W119" s="54">
        <v>19.614999999999998</v>
      </c>
      <c r="X119" s="55" t="s">
        <v>200</v>
      </c>
      <c r="Y119" s="56"/>
      <c r="Z119" s="56"/>
      <c r="AA119" s="56"/>
      <c r="AB119" s="56"/>
      <c r="AC119" s="56"/>
      <c r="AD119" s="56"/>
      <c r="AE119" s="56"/>
      <c r="AF119" s="56"/>
    </row>
    <row r="120" spans="1:32" s="57" customFormat="1" ht="47.25" customHeight="1" x14ac:dyDescent="0.25">
      <c r="A120" s="134" t="s">
        <v>176</v>
      </c>
      <c r="B120" s="132"/>
      <c r="C120" s="51" t="s">
        <v>360</v>
      </c>
      <c r="D120" s="52">
        <v>1.0189999999999999</v>
      </c>
      <c r="E120" s="53">
        <f t="shared" si="29"/>
        <v>0</v>
      </c>
      <c r="F120" s="53">
        <f t="shared" si="29"/>
        <v>0.91213999999999995</v>
      </c>
      <c r="G120" s="54">
        <v>0</v>
      </c>
      <c r="H120" s="54">
        <v>0</v>
      </c>
      <c r="I120" s="54">
        <v>0</v>
      </c>
      <c r="J120" s="54">
        <v>0.86653299999999989</v>
      </c>
      <c r="K120" s="54">
        <v>0</v>
      </c>
      <c r="L120" s="54">
        <v>0</v>
      </c>
      <c r="M120" s="54">
        <v>0</v>
      </c>
      <c r="N120" s="54">
        <v>4.5607000000000064E-2</v>
      </c>
      <c r="O120" s="54">
        <f t="shared" si="27"/>
        <v>0.10685999999999996</v>
      </c>
      <c r="P120" s="54">
        <f t="shared" si="28"/>
        <v>0.91213999999999995</v>
      </c>
      <c r="Q120" s="92"/>
      <c r="R120" s="54"/>
      <c r="S120" s="54"/>
      <c r="T120" s="54">
        <v>0</v>
      </c>
      <c r="U120" s="54">
        <v>0</v>
      </c>
      <c r="V120" s="54">
        <v>0.16</v>
      </c>
      <c r="W120" s="54">
        <v>0.245</v>
      </c>
      <c r="X120" s="55" t="s">
        <v>200</v>
      </c>
      <c r="Y120" s="56"/>
      <c r="Z120" s="56"/>
      <c r="AA120" s="56"/>
      <c r="AB120" s="56"/>
      <c r="AC120" s="56"/>
      <c r="AD120" s="56"/>
      <c r="AE120" s="56"/>
      <c r="AF120" s="56"/>
    </row>
    <row r="121" spans="1:32" s="57" customFormat="1" ht="47.25" customHeight="1" x14ac:dyDescent="0.25">
      <c r="A121" s="134" t="s">
        <v>176</v>
      </c>
      <c r="B121" s="132"/>
      <c r="C121" s="51" t="s">
        <v>361</v>
      </c>
      <c r="D121" s="52">
        <v>1.054</v>
      </c>
      <c r="E121" s="53">
        <f t="shared" si="29"/>
        <v>0</v>
      </c>
      <c r="F121" s="53">
        <f t="shared" si="29"/>
        <v>0.91213999999999995</v>
      </c>
      <c r="G121" s="54">
        <v>0</v>
      </c>
      <c r="H121" s="54">
        <v>0</v>
      </c>
      <c r="I121" s="54">
        <v>0</v>
      </c>
      <c r="J121" s="54">
        <v>0.86653299999999989</v>
      </c>
      <c r="K121" s="54">
        <v>0</v>
      </c>
      <c r="L121" s="54">
        <v>0</v>
      </c>
      <c r="M121" s="54">
        <v>0</v>
      </c>
      <c r="N121" s="54">
        <v>4.5607000000000064E-2</v>
      </c>
      <c r="O121" s="54">
        <f t="shared" si="27"/>
        <v>0.1418600000000001</v>
      </c>
      <c r="P121" s="54">
        <f t="shared" si="28"/>
        <v>0.91213999999999995</v>
      </c>
      <c r="Q121" s="92"/>
      <c r="R121" s="54"/>
      <c r="S121" s="54"/>
      <c r="T121" s="54">
        <v>0</v>
      </c>
      <c r="U121" s="54">
        <v>0</v>
      </c>
      <c r="V121" s="54">
        <v>0</v>
      </c>
      <c r="W121" s="54">
        <v>0.63500000000000001</v>
      </c>
      <c r="X121" s="55" t="s">
        <v>200</v>
      </c>
      <c r="Y121" s="56"/>
      <c r="Z121" s="56"/>
      <c r="AA121" s="56"/>
      <c r="AB121" s="56"/>
      <c r="AC121" s="56"/>
      <c r="AD121" s="56"/>
      <c r="AE121" s="56"/>
      <c r="AF121" s="56"/>
    </row>
    <row r="122" spans="1:32" s="57" customFormat="1" ht="47.25" customHeight="1" x14ac:dyDescent="0.25">
      <c r="A122" s="134" t="s">
        <v>176</v>
      </c>
      <c r="B122" s="132"/>
      <c r="C122" s="51" t="s">
        <v>362</v>
      </c>
      <c r="D122" s="52">
        <v>0.249</v>
      </c>
      <c r="E122" s="53">
        <f t="shared" si="29"/>
        <v>0</v>
      </c>
      <c r="F122" s="53">
        <f t="shared" si="29"/>
        <v>0.22538</v>
      </c>
      <c r="G122" s="54">
        <v>0</v>
      </c>
      <c r="H122" s="54">
        <v>0</v>
      </c>
      <c r="I122" s="54">
        <v>0</v>
      </c>
      <c r="J122" s="54">
        <v>0.214111</v>
      </c>
      <c r="K122" s="54">
        <v>0</v>
      </c>
      <c r="L122" s="54">
        <v>0</v>
      </c>
      <c r="M122" s="54">
        <v>0</v>
      </c>
      <c r="N122" s="54">
        <v>1.1269000000000001E-2</v>
      </c>
      <c r="O122" s="54">
        <f t="shared" si="27"/>
        <v>2.3620000000000002E-2</v>
      </c>
      <c r="P122" s="54">
        <f t="shared" si="28"/>
        <v>0.22538</v>
      </c>
      <c r="Q122" s="92"/>
      <c r="R122" s="54"/>
      <c r="S122" s="54"/>
      <c r="T122" s="54">
        <v>0</v>
      </c>
      <c r="U122" s="54">
        <v>0</v>
      </c>
      <c r="V122" s="54">
        <v>0</v>
      </c>
      <c r="W122" s="54">
        <v>0.09</v>
      </c>
      <c r="X122" s="55" t="s">
        <v>200</v>
      </c>
      <c r="Y122" s="56"/>
      <c r="Z122" s="56"/>
      <c r="AA122" s="56"/>
      <c r="AB122" s="56"/>
      <c r="AC122" s="56"/>
      <c r="AD122" s="56"/>
      <c r="AE122" s="56"/>
      <c r="AF122" s="56"/>
    </row>
    <row r="123" spans="1:32" s="57" customFormat="1" ht="47.25" customHeight="1" x14ac:dyDescent="0.25">
      <c r="A123" s="134" t="s">
        <v>176</v>
      </c>
      <c r="B123" s="132"/>
      <c r="C123" s="51" t="s">
        <v>363</v>
      </c>
      <c r="D123" s="52">
        <v>14.346</v>
      </c>
      <c r="E123" s="53">
        <f t="shared" si="29"/>
        <v>0</v>
      </c>
      <c r="F123" s="53">
        <f t="shared" si="29"/>
        <v>8.5691599999999983</v>
      </c>
      <c r="G123" s="54">
        <v>0</v>
      </c>
      <c r="H123" s="54">
        <v>0</v>
      </c>
      <c r="I123" s="54">
        <v>0</v>
      </c>
      <c r="J123" s="54">
        <v>0</v>
      </c>
      <c r="K123" s="54">
        <v>0</v>
      </c>
      <c r="L123" s="54">
        <v>1.2853739999999998</v>
      </c>
      <c r="M123" s="54">
        <v>0</v>
      </c>
      <c r="N123" s="54">
        <v>7.2837859999999992</v>
      </c>
      <c r="O123" s="54">
        <f t="shared" si="27"/>
        <v>5.7768400000000018</v>
      </c>
      <c r="P123" s="54">
        <f t="shared" si="28"/>
        <v>8.5691599999999983</v>
      </c>
      <c r="Q123" s="92"/>
      <c r="R123" s="54"/>
      <c r="S123" s="54"/>
      <c r="T123" s="54">
        <v>0</v>
      </c>
      <c r="U123" s="54">
        <v>0</v>
      </c>
      <c r="V123" s="54">
        <v>0</v>
      </c>
      <c r="W123" s="54">
        <v>7</v>
      </c>
      <c r="X123" s="55" t="s">
        <v>200</v>
      </c>
      <c r="Y123" s="56"/>
      <c r="Z123" s="56"/>
      <c r="AA123" s="56"/>
      <c r="AB123" s="56"/>
      <c r="AC123" s="56"/>
      <c r="AD123" s="56"/>
      <c r="AE123" s="56"/>
      <c r="AF123" s="56"/>
    </row>
    <row r="124" spans="1:32" s="57" customFormat="1" ht="47.25" customHeight="1" x14ac:dyDescent="0.25">
      <c r="A124" s="134" t="s">
        <v>176</v>
      </c>
      <c r="B124" s="132"/>
      <c r="C124" s="51" t="s">
        <v>364</v>
      </c>
      <c r="D124" s="52">
        <v>3.4529999999999998</v>
      </c>
      <c r="E124" s="53">
        <f t="shared" si="29"/>
        <v>0</v>
      </c>
      <c r="F124" s="53">
        <f t="shared" si="29"/>
        <v>3.2166799999999998</v>
      </c>
      <c r="G124" s="54">
        <v>0</v>
      </c>
      <c r="H124" s="54">
        <v>0</v>
      </c>
      <c r="I124" s="54">
        <v>0</v>
      </c>
      <c r="J124" s="54">
        <v>0.48250199999999993</v>
      </c>
      <c r="K124" s="54">
        <v>0</v>
      </c>
      <c r="L124" s="54">
        <v>2.5733440000000001</v>
      </c>
      <c r="M124" s="54">
        <v>0</v>
      </c>
      <c r="N124" s="54">
        <v>0.160834</v>
      </c>
      <c r="O124" s="54">
        <f t="shared" si="27"/>
        <v>0.23632000000000009</v>
      </c>
      <c r="P124" s="54">
        <f t="shared" si="28"/>
        <v>3.2166799999999998</v>
      </c>
      <c r="Q124" s="92"/>
      <c r="R124" s="54"/>
      <c r="S124" s="54"/>
      <c r="T124" s="54">
        <v>0</v>
      </c>
      <c r="U124" s="54">
        <v>0</v>
      </c>
      <c r="V124" s="54">
        <v>0</v>
      </c>
      <c r="W124" s="54">
        <v>3.1</v>
      </c>
      <c r="X124" s="55" t="s">
        <v>200</v>
      </c>
      <c r="Y124" s="56"/>
      <c r="Z124" s="56"/>
      <c r="AA124" s="56"/>
      <c r="AB124" s="56"/>
      <c r="AC124" s="56"/>
      <c r="AD124" s="56"/>
      <c r="AE124" s="56"/>
      <c r="AF124" s="56"/>
    </row>
    <row r="125" spans="1:32" s="57" customFormat="1" ht="47.25" customHeight="1" x14ac:dyDescent="0.25">
      <c r="A125" s="134" t="s">
        <v>176</v>
      </c>
      <c r="B125" s="132"/>
      <c r="C125" s="51" t="s">
        <v>365</v>
      </c>
      <c r="D125" s="52">
        <v>0</v>
      </c>
      <c r="E125" s="53">
        <f t="shared" si="29"/>
        <v>31.7514</v>
      </c>
      <c r="F125" s="53">
        <f t="shared" si="29"/>
        <v>15.05796</v>
      </c>
      <c r="G125" s="54">
        <v>3.54</v>
      </c>
      <c r="H125" s="54">
        <v>0</v>
      </c>
      <c r="I125" s="54">
        <v>4.72</v>
      </c>
      <c r="J125" s="54">
        <v>0</v>
      </c>
      <c r="K125" s="54">
        <v>4.13</v>
      </c>
      <c r="L125" s="54">
        <v>0</v>
      </c>
      <c r="M125" s="54">
        <v>19.3614</v>
      </c>
      <c r="N125" s="54">
        <v>15.05796</v>
      </c>
      <c r="O125" s="54">
        <f t="shared" si="27"/>
        <v>-15.05796</v>
      </c>
      <c r="P125" s="54">
        <f t="shared" si="28"/>
        <v>-16.693440000000002</v>
      </c>
      <c r="Q125" s="92">
        <f t="shared" si="25"/>
        <v>-0.52575445492167283</v>
      </c>
      <c r="R125" s="54"/>
      <c r="S125" s="54"/>
      <c r="T125" s="54">
        <v>0</v>
      </c>
      <c r="U125" s="54">
        <v>24.46</v>
      </c>
      <c r="V125" s="54">
        <v>0</v>
      </c>
      <c r="W125" s="54">
        <v>15.9</v>
      </c>
      <c r="X125" s="55" t="s">
        <v>204</v>
      </c>
      <c r="Y125" s="56"/>
      <c r="Z125" s="56"/>
      <c r="AA125" s="56"/>
      <c r="AB125" s="56"/>
      <c r="AC125" s="56"/>
      <c r="AD125" s="56"/>
      <c r="AE125" s="56"/>
      <c r="AF125" s="56"/>
    </row>
    <row r="126" spans="1:32" s="57" customFormat="1" ht="47.25" customHeight="1" x14ac:dyDescent="0.25">
      <c r="A126" s="134" t="s">
        <v>176</v>
      </c>
      <c r="B126" s="132"/>
      <c r="C126" s="51" t="s">
        <v>366</v>
      </c>
      <c r="D126" s="52">
        <v>4.3760000000000003</v>
      </c>
      <c r="E126" s="53">
        <f t="shared" si="29"/>
        <v>0</v>
      </c>
      <c r="F126" s="53">
        <f t="shared" si="29"/>
        <v>1.9717799999999999</v>
      </c>
      <c r="G126" s="54">
        <v>0</v>
      </c>
      <c r="H126" s="54">
        <v>0</v>
      </c>
      <c r="I126" s="54">
        <v>0</v>
      </c>
      <c r="J126" s="54">
        <v>0</v>
      </c>
      <c r="K126" s="54">
        <v>0</v>
      </c>
      <c r="L126" s="54">
        <v>1.8731909999999998</v>
      </c>
      <c r="M126" s="54">
        <v>0</v>
      </c>
      <c r="N126" s="54">
        <v>9.8589000000000038E-2</v>
      </c>
      <c r="O126" s="54">
        <f t="shared" si="27"/>
        <v>2.4042200000000005</v>
      </c>
      <c r="P126" s="54">
        <f t="shared" si="28"/>
        <v>1.9717799999999999</v>
      </c>
      <c r="Q126" s="92"/>
      <c r="R126" s="54"/>
      <c r="S126" s="54"/>
      <c r="T126" s="54">
        <v>0</v>
      </c>
      <c r="U126" s="54">
        <v>0</v>
      </c>
      <c r="V126" s="54">
        <v>0</v>
      </c>
      <c r="W126" s="54">
        <v>0.92</v>
      </c>
      <c r="X126" s="55" t="s">
        <v>200</v>
      </c>
      <c r="Y126" s="56"/>
      <c r="Z126" s="56"/>
      <c r="AA126" s="56"/>
      <c r="AB126" s="56"/>
      <c r="AC126" s="56"/>
      <c r="AD126" s="56"/>
      <c r="AE126" s="56"/>
      <c r="AF126" s="56"/>
    </row>
    <row r="127" spans="1:32" s="57" customFormat="1" ht="47.25" customHeight="1" x14ac:dyDescent="0.25">
      <c r="A127" s="134" t="s">
        <v>176</v>
      </c>
      <c r="B127" s="132"/>
      <c r="C127" s="51" t="s">
        <v>367</v>
      </c>
      <c r="D127" s="52">
        <v>2.36</v>
      </c>
      <c r="E127" s="53">
        <f t="shared" si="29"/>
        <v>0</v>
      </c>
      <c r="F127" s="53">
        <f t="shared" si="29"/>
        <v>2.36</v>
      </c>
      <c r="G127" s="54">
        <v>0</v>
      </c>
      <c r="H127" s="54">
        <v>0</v>
      </c>
      <c r="I127" s="54">
        <v>0</v>
      </c>
      <c r="J127" s="54">
        <v>2.242</v>
      </c>
      <c r="K127" s="54">
        <v>0</v>
      </c>
      <c r="L127" s="54">
        <v>0</v>
      </c>
      <c r="M127" s="54">
        <v>0</v>
      </c>
      <c r="N127" s="54">
        <v>0.11799999999999999</v>
      </c>
      <c r="O127" s="54">
        <f t="shared" si="27"/>
        <v>0</v>
      </c>
      <c r="P127" s="54">
        <f t="shared" si="28"/>
        <v>2.36</v>
      </c>
      <c r="Q127" s="92"/>
      <c r="R127" s="54"/>
      <c r="S127" s="54"/>
      <c r="T127" s="54">
        <v>0</v>
      </c>
      <c r="U127" s="54">
        <v>0</v>
      </c>
      <c r="V127" s="54">
        <v>0</v>
      </c>
      <c r="W127" s="54">
        <v>2</v>
      </c>
      <c r="X127" s="55" t="s">
        <v>200</v>
      </c>
      <c r="Y127" s="56"/>
      <c r="Z127" s="56"/>
      <c r="AA127" s="56"/>
      <c r="AB127" s="56"/>
      <c r="AC127" s="56"/>
      <c r="AD127" s="56"/>
      <c r="AE127" s="56"/>
      <c r="AF127" s="56"/>
    </row>
    <row r="128" spans="1:32" s="57" customFormat="1" ht="47.25" customHeight="1" x14ac:dyDescent="0.25">
      <c r="A128" s="134" t="s">
        <v>176</v>
      </c>
      <c r="B128" s="132"/>
      <c r="C128" s="51" t="s">
        <v>368</v>
      </c>
      <c r="D128" s="52">
        <v>3.298</v>
      </c>
      <c r="E128" s="53">
        <f t="shared" ref="E128:F143" si="30">G128+I128+K128+M128</f>
        <v>0</v>
      </c>
      <c r="F128" s="53">
        <f t="shared" si="30"/>
        <v>3.104579999999999</v>
      </c>
      <c r="G128" s="54">
        <v>0</v>
      </c>
      <c r="H128" s="54">
        <v>0</v>
      </c>
      <c r="I128" s="54">
        <v>0</v>
      </c>
      <c r="J128" s="54">
        <v>2.9493509999999992</v>
      </c>
      <c r="K128" s="54">
        <v>0</v>
      </c>
      <c r="L128" s="54">
        <v>0</v>
      </c>
      <c r="M128" s="54">
        <v>0</v>
      </c>
      <c r="N128" s="54">
        <v>0.15522899999999998</v>
      </c>
      <c r="O128" s="54">
        <f t="shared" si="27"/>
        <v>0.19342000000000104</v>
      </c>
      <c r="P128" s="54">
        <f t="shared" si="28"/>
        <v>3.104579999999999</v>
      </c>
      <c r="Q128" s="92"/>
      <c r="R128" s="54"/>
      <c r="S128" s="54"/>
      <c r="T128" s="54">
        <v>0</v>
      </c>
      <c r="U128" s="54">
        <v>0</v>
      </c>
      <c r="V128" s="54">
        <v>0</v>
      </c>
      <c r="W128" s="54">
        <v>2.2799999999999998</v>
      </c>
      <c r="X128" s="55" t="s">
        <v>200</v>
      </c>
      <c r="Y128" s="56"/>
      <c r="Z128" s="56"/>
      <c r="AA128" s="56"/>
      <c r="AB128" s="56"/>
      <c r="AC128" s="56"/>
      <c r="AD128" s="56"/>
      <c r="AE128" s="56"/>
      <c r="AF128" s="56"/>
    </row>
    <row r="129" spans="1:32" s="57" customFormat="1" ht="47.25" customHeight="1" x14ac:dyDescent="0.25">
      <c r="A129" s="134" t="s">
        <v>176</v>
      </c>
      <c r="B129" s="132"/>
      <c r="C129" s="51" t="s">
        <v>369</v>
      </c>
      <c r="D129" s="52">
        <v>3.194</v>
      </c>
      <c r="E129" s="53">
        <f t="shared" si="30"/>
        <v>0</v>
      </c>
      <c r="F129" s="53">
        <f t="shared" si="30"/>
        <v>2.8969</v>
      </c>
      <c r="G129" s="54">
        <v>0</v>
      </c>
      <c r="H129" s="54">
        <v>0</v>
      </c>
      <c r="I129" s="54">
        <v>0</v>
      </c>
      <c r="J129" s="54">
        <v>0</v>
      </c>
      <c r="K129" s="54">
        <v>0</v>
      </c>
      <c r="L129" s="54">
        <v>2.7520549999999999</v>
      </c>
      <c r="M129" s="54">
        <v>0</v>
      </c>
      <c r="N129" s="54">
        <v>0.14484500000000011</v>
      </c>
      <c r="O129" s="54">
        <f t="shared" si="27"/>
        <v>0.29709999999999992</v>
      </c>
      <c r="P129" s="54">
        <f t="shared" si="28"/>
        <v>2.8969</v>
      </c>
      <c r="Q129" s="92"/>
      <c r="R129" s="54"/>
      <c r="S129" s="54"/>
      <c r="T129" s="54">
        <v>0</v>
      </c>
      <c r="U129" s="54">
        <v>0</v>
      </c>
      <c r="V129" s="54">
        <v>0</v>
      </c>
      <c r="W129" s="54">
        <v>3.84</v>
      </c>
      <c r="X129" s="55" t="s">
        <v>200</v>
      </c>
      <c r="Y129" s="56"/>
      <c r="Z129" s="56"/>
      <c r="AA129" s="56"/>
      <c r="AB129" s="56"/>
      <c r="AC129" s="56"/>
      <c r="AD129" s="56"/>
      <c r="AE129" s="56"/>
      <c r="AF129" s="56"/>
    </row>
    <row r="130" spans="1:32" s="57" customFormat="1" ht="47.25" customHeight="1" x14ac:dyDescent="0.25">
      <c r="A130" s="134" t="s">
        <v>176</v>
      </c>
      <c r="B130" s="132"/>
      <c r="C130" s="51" t="s">
        <v>370</v>
      </c>
      <c r="D130" s="52">
        <v>2.415</v>
      </c>
      <c r="E130" s="53">
        <f t="shared" si="30"/>
        <v>0</v>
      </c>
      <c r="F130" s="53">
        <f t="shared" si="30"/>
        <v>2.2290199999999998</v>
      </c>
      <c r="G130" s="54">
        <v>0</v>
      </c>
      <c r="H130" s="54">
        <v>0</v>
      </c>
      <c r="I130" s="54">
        <v>0</v>
      </c>
      <c r="J130" s="54">
        <v>0</v>
      </c>
      <c r="K130" s="54">
        <v>0</v>
      </c>
      <c r="L130" s="54">
        <v>2.1175689999999996</v>
      </c>
      <c r="M130" s="54">
        <v>0</v>
      </c>
      <c r="N130" s="54">
        <v>0.11145100000000019</v>
      </c>
      <c r="O130" s="54">
        <f t="shared" si="27"/>
        <v>0.18598000000000026</v>
      </c>
      <c r="P130" s="54">
        <f t="shared" si="28"/>
        <v>2.2290199999999998</v>
      </c>
      <c r="Q130" s="92"/>
      <c r="R130" s="54"/>
      <c r="S130" s="54"/>
      <c r="T130" s="54">
        <v>0</v>
      </c>
      <c r="U130" s="54">
        <v>0</v>
      </c>
      <c r="V130" s="54">
        <v>0</v>
      </c>
      <c r="W130" s="54">
        <v>2.0750000000000002</v>
      </c>
      <c r="X130" s="55" t="s">
        <v>200</v>
      </c>
      <c r="Y130" s="56"/>
      <c r="Z130" s="56"/>
      <c r="AA130" s="56"/>
      <c r="AB130" s="56"/>
      <c r="AC130" s="56"/>
      <c r="AD130" s="56"/>
      <c r="AE130" s="56"/>
      <c r="AF130" s="56"/>
    </row>
    <row r="131" spans="1:32" s="57" customFormat="1" ht="47.25" customHeight="1" x14ac:dyDescent="0.25">
      <c r="A131" s="134" t="s">
        <v>176</v>
      </c>
      <c r="B131" s="132"/>
      <c r="C131" s="51" t="s">
        <v>371</v>
      </c>
      <c r="D131" s="52">
        <v>3.177</v>
      </c>
      <c r="E131" s="53">
        <f t="shared" si="30"/>
        <v>0</v>
      </c>
      <c r="F131" s="53">
        <f t="shared" si="30"/>
        <v>2.5700399999999997</v>
      </c>
      <c r="G131" s="54">
        <v>0</v>
      </c>
      <c r="H131" s="54">
        <v>0</v>
      </c>
      <c r="I131" s="54">
        <v>0</v>
      </c>
      <c r="J131" s="54">
        <v>0</v>
      </c>
      <c r="K131" s="54">
        <v>0</v>
      </c>
      <c r="L131" s="54">
        <v>0</v>
      </c>
      <c r="M131" s="54">
        <v>0</v>
      </c>
      <c r="N131" s="54">
        <v>2.5700399999999997</v>
      </c>
      <c r="O131" s="54">
        <f t="shared" si="27"/>
        <v>0.60696000000000039</v>
      </c>
      <c r="P131" s="54">
        <f t="shared" si="28"/>
        <v>2.5700399999999997</v>
      </c>
      <c r="Q131" s="92"/>
      <c r="R131" s="54"/>
      <c r="S131" s="54"/>
      <c r="T131" s="54">
        <v>0</v>
      </c>
      <c r="U131" s="54">
        <v>0</v>
      </c>
      <c r="V131" s="54">
        <v>0</v>
      </c>
      <c r="W131" s="54">
        <v>1.9</v>
      </c>
      <c r="X131" s="55" t="s">
        <v>200</v>
      </c>
      <c r="Y131" s="56"/>
      <c r="Z131" s="56"/>
      <c r="AA131" s="56"/>
      <c r="AB131" s="56"/>
      <c r="AC131" s="56"/>
      <c r="AD131" s="56"/>
      <c r="AE131" s="56"/>
      <c r="AF131" s="56"/>
    </row>
    <row r="132" spans="1:32" s="57" customFormat="1" ht="47.25" customHeight="1" x14ac:dyDescent="0.25">
      <c r="A132" s="134" t="s">
        <v>176</v>
      </c>
      <c r="B132" s="132"/>
      <c r="C132" s="51" t="s">
        <v>372</v>
      </c>
      <c r="D132" s="52">
        <v>7.9219999999999997</v>
      </c>
      <c r="E132" s="53">
        <f t="shared" si="30"/>
        <v>0</v>
      </c>
      <c r="F132" s="53">
        <f t="shared" si="30"/>
        <v>7.3289799999999996</v>
      </c>
      <c r="G132" s="54">
        <v>0</v>
      </c>
      <c r="H132" s="54">
        <v>0</v>
      </c>
      <c r="I132" s="54">
        <v>0</v>
      </c>
      <c r="J132" s="54">
        <v>0</v>
      </c>
      <c r="K132" s="54">
        <v>0</v>
      </c>
      <c r="L132" s="54">
        <v>0</v>
      </c>
      <c r="M132" s="54">
        <v>0</v>
      </c>
      <c r="N132" s="54">
        <v>7.3289799999999996</v>
      </c>
      <c r="O132" s="54">
        <f t="shared" si="27"/>
        <v>0.5930200000000001</v>
      </c>
      <c r="P132" s="54">
        <f t="shared" si="28"/>
        <v>7.3289799999999996</v>
      </c>
      <c r="Q132" s="92"/>
      <c r="R132" s="54"/>
      <c r="S132" s="54"/>
      <c r="T132" s="54">
        <v>0</v>
      </c>
      <c r="U132" s="54">
        <v>0</v>
      </c>
      <c r="V132" s="54">
        <v>0</v>
      </c>
      <c r="W132" s="54">
        <v>5</v>
      </c>
      <c r="X132" s="55" t="s">
        <v>200</v>
      </c>
      <c r="Y132" s="56"/>
      <c r="Z132" s="56"/>
      <c r="AA132" s="56"/>
      <c r="AB132" s="56"/>
      <c r="AC132" s="56"/>
      <c r="AD132" s="56"/>
      <c r="AE132" s="56"/>
      <c r="AF132" s="56"/>
    </row>
    <row r="133" spans="1:32" s="57" customFormat="1" ht="47.25" customHeight="1" x14ac:dyDescent="0.25">
      <c r="A133" s="134" t="s">
        <v>176</v>
      </c>
      <c r="B133" s="132"/>
      <c r="C133" s="51" t="s">
        <v>373</v>
      </c>
      <c r="D133" s="52">
        <v>1.1850000000000001</v>
      </c>
      <c r="E133" s="53">
        <f t="shared" si="30"/>
        <v>0</v>
      </c>
      <c r="F133" s="53">
        <f t="shared" si="30"/>
        <v>1.0443</v>
      </c>
      <c r="G133" s="54">
        <v>0</v>
      </c>
      <c r="H133" s="54">
        <v>0</v>
      </c>
      <c r="I133" s="54">
        <v>0</v>
      </c>
      <c r="J133" s="54">
        <v>0</v>
      </c>
      <c r="K133" s="54">
        <v>0</v>
      </c>
      <c r="L133" s="54">
        <v>0.99208499999999999</v>
      </c>
      <c r="M133" s="54">
        <v>0</v>
      </c>
      <c r="N133" s="54">
        <v>5.2215000000000004E-2</v>
      </c>
      <c r="O133" s="54">
        <f t="shared" si="27"/>
        <v>0.14070000000000005</v>
      </c>
      <c r="P133" s="54">
        <f t="shared" si="28"/>
        <v>1.0443</v>
      </c>
      <c r="Q133" s="92"/>
      <c r="R133" s="54"/>
      <c r="S133" s="54"/>
      <c r="T133" s="54">
        <v>0</v>
      </c>
      <c r="U133" s="54">
        <v>0</v>
      </c>
      <c r="V133" s="54">
        <v>0</v>
      </c>
      <c r="W133" s="54">
        <v>0.8</v>
      </c>
      <c r="X133" s="55" t="s">
        <v>200</v>
      </c>
      <c r="Y133" s="56"/>
      <c r="Z133" s="56"/>
      <c r="AA133" s="56"/>
      <c r="AB133" s="56"/>
      <c r="AC133" s="56"/>
      <c r="AD133" s="56"/>
      <c r="AE133" s="56"/>
      <c r="AF133" s="56"/>
    </row>
    <row r="134" spans="1:32" s="57" customFormat="1" ht="47.25" customHeight="1" x14ac:dyDescent="0.25">
      <c r="A134" s="134" t="s">
        <v>176</v>
      </c>
      <c r="B134" s="132"/>
      <c r="C134" s="51" t="s">
        <v>374</v>
      </c>
      <c r="D134" s="52">
        <v>3.95</v>
      </c>
      <c r="E134" s="53">
        <f t="shared" si="30"/>
        <v>0</v>
      </c>
      <c r="F134" s="53">
        <f t="shared" si="30"/>
        <v>3.6473800000000001</v>
      </c>
      <c r="G134" s="54">
        <v>0</v>
      </c>
      <c r="H134" s="54">
        <v>0</v>
      </c>
      <c r="I134" s="54">
        <v>0</v>
      </c>
      <c r="J134" s="54">
        <v>0</v>
      </c>
      <c r="K134" s="54">
        <v>0</v>
      </c>
      <c r="L134" s="54">
        <v>3.4650110000000001</v>
      </c>
      <c r="M134" s="54">
        <v>0</v>
      </c>
      <c r="N134" s="54">
        <v>0.182369</v>
      </c>
      <c r="O134" s="54">
        <f t="shared" si="27"/>
        <v>0.30262000000000011</v>
      </c>
      <c r="P134" s="54">
        <f t="shared" si="28"/>
        <v>3.6473800000000001</v>
      </c>
      <c r="Q134" s="92"/>
      <c r="R134" s="54"/>
      <c r="S134" s="54"/>
      <c r="T134" s="54">
        <v>0</v>
      </c>
      <c r="U134" s="54">
        <v>0</v>
      </c>
      <c r="V134" s="54">
        <v>0</v>
      </c>
      <c r="W134" s="54">
        <v>3</v>
      </c>
      <c r="X134" s="55" t="s">
        <v>200</v>
      </c>
      <c r="Y134" s="56"/>
      <c r="Z134" s="56"/>
      <c r="AA134" s="56"/>
      <c r="AB134" s="56"/>
      <c r="AC134" s="56"/>
      <c r="AD134" s="56"/>
      <c r="AE134" s="56"/>
      <c r="AF134" s="56"/>
    </row>
    <row r="135" spans="1:32" s="57" customFormat="1" ht="47.25" customHeight="1" x14ac:dyDescent="0.25">
      <c r="A135" s="134" t="s">
        <v>176</v>
      </c>
      <c r="B135" s="132"/>
      <c r="C135" s="51" t="s">
        <v>375</v>
      </c>
      <c r="D135" s="52">
        <v>3.4460000000000002</v>
      </c>
      <c r="E135" s="53">
        <f t="shared" si="30"/>
        <v>0</v>
      </c>
      <c r="F135" s="53">
        <f t="shared" si="30"/>
        <v>3.17184</v>
      </c>
      <c r="G135" s="54">
        <v>0</v>
      </c>
      <c r="H135" s="54">
        <v>0</v>
      </c>
      <c r="I135" s="54">
        <v>0</v>
      </c>
      <c r="J135" s="54">
        <v>3.0132479999999999</v>
      </c>
      <c r="K135" s="54">
        <v>0</v>
      </c>
      <c r="L135" s="54">
        <v>0</v>
      </c>
      <c r="M135" s="54">
        <v>0</v>
      </c>
      <c r="N135" s="54">
        <v>0.15859200000000001</v>
      </c>
      <c r="O135" s="54">
        <f t="shared" si="27"/>
        <v>0.27416000000000018</v>
      </c>
      <c r="P135" s="54">
        <f t="shared" si="28"/>
        <v>3.17184</v>
      </c>
      <c r="Q135" s="92"/>
      <c r="R135" s="54"/>
      <c r="S135" s="54"/>
      <c r="T135" s="54">
        <v>0</v>
      </c>
      <c r="U135" s="54">
        <v>0</v>
      </c>
      <c r="V135" s="54">
        <v>0</v>
      </c>
      <c r="W135" s="54">
        <v>3.42</v>
      </c>
      <c r="X135" s="55" t="s">
        <v>200</v>
      </c>
      <c r="Y135" s="56"/>
      <c r="Z135" s="56"/>
      <c r="AA135" s="56"/>
      <c r="AB135" s="56"/>
      <c r="AC135" s="56"/>
      <c r="AD135" s="56"/>
      <c r="AE135" s="56"/>
      <c r="AF135" s="56"/>
    </row>
    <row r="136" spans="1:32" s="57" customFormat="1" ht="47.25" customHeight="1" x14ac:dyDescent="0.25">
      <c r="A136" s="134" t="s">
        <v>176</v>
      </c>
      <c r="B136" s="132"/>
      <c r="C136" s="51" t="s">
        <v>376</v>
      </c>
      <c r="D136" s="52">
        <v>0.17699999999999999</v>
      </c>
      <c r="E136" s="53">
        <f t="shared" si="30"/>
        <v>0</v>
      </c>
      <c r="F136" s="53">
        <f t="shared" si="30"/>
        <v>0.17699999999999999</v>
      </c>
      <c r="G136" s="54">
        <v>0</v>
      </c>
      <c r="H136" s="54">
        <v>0.16814999999999999</v>
      </c>
      <c r="I136" s="54">
        <v>0</v>
      </c>
      <c r="J136" s="54">
        <v>0</v>
      </c>
      <c r="K136" s="54">
        <v>0</v>
      </c>
      <c r="L136" s="54">
        <v>0</v>
      </c>
      <c r="M136" s="54">
        <v>0</v>
      </c>
      <c r="N136" s="54">
        <v>8.8500000000000002E-3</v>
      </c>
      <c r="O136" s="54">
        <f t="shared" si="27"/>
        <v>0</v>
      </c>
      <c r="P136" s="54">
        <f t="shared" si="28"/>
        <v>0.17699999999999999</v>
      </c>
      <c r="Q136" s="92"/>
      <c r="R136" s="54"/>
      <c r="S136" s="54"/>
      <c r="T136" s="54">
        <v>0</v>
      </c>
      <c r="U136" s="54">
        <v>0</v>
      </c>
      <c r="V136" s="54">
        <v>0.1</v>
      </c>
      <c r="W136" s="54">
        <v>0</v>
      </c>
      <c r="X136" s="55" t="s">
        <v>200</v>
      </c>
      <c r="Y136" s="56"/>
      <c r="Z136" s="56"/>
      <c r="AA136" s="56"/>
      <c r="AB136" s="56"/>
      <c r="AC136" s="56"/>
      <c r="AD136" s="56"/>
      <c r="AE136" s="56"/>
      <c r="AF136" s="56"/>
    </row>
    <row r="137" spans="1:32" s="57" customFormat="1" ht="47.25" customHeight="1" x14ac:dyDescent="0.25">
      <c r="A137" s="134" t="s">
        <v>176</v>
      </c>
      <c r="B137" s="132"/>
      <c r="C137" s="51" t="s">
        <v>377</v>
      </c>
      <c r="D137" s="52">
        <v>0.17699999999999999</v>
      </c>
      <c r="E137" s="53">
        <f t="shared" si="30"/>
        <v>0</v>
      </c>
      <c r="F137" s="53">
        <f t="shared" si="30"/>
        <v>0.17699999999999999</v>
      </c>
      <c r="G137" s="54">
        <v>0</v>
      </c>
      <c r="H137" s="54">
        <v>0.16814999999999999</v>
      </c>
      <c r="I137" s="54">
        <v>0</v>
      </c>
      <c r="J137" s="54">
        <v>0</v>
      </c>
      <c r="K137" s="54">
        <v>0</v>
      </c>
      <c r="L137" s="54">
        <v>0</v>
      </c>
      <c r="M137" s="54">
        <v>0</v>
      </c>
      <c r="N137" s="54">
        <v>8.8500000000000002E-3</v>
      </c>
      <c r="O137" s="54">
        <f t="shared" si="27"/>
        <v>0</v>
      </c>
      <c r="P137" s="54">
        <f t="shared" si="28"/>
        <v>0.17699999999999999</v>
      </c>
      <c r="Q137" s="92"/>
      <c r="R137" s="54"/>
      <c r="S137" s="54"/>
      <c r="T137" s="54">
        <v>0</v>
      </c>
      <c r="U137" s="54">
        <v>0</v>
      </c>
      <c r="V137" s="54">
        <v>0.1</v>
      </c>
      <c r="W137" s="54">
        <v>0</v>
      </c>
      <c r="X137" s="55" t="s">
        <v>200</v>
      </c>
      <c r="Y137" s="56"/>
      <c r="Z137" s="56"/>
      <c r="AA137" s="56"/>
      <c r="AB137" s="56"/>
      <c r="AC137" s="56"/>
      <c r="AD137" s="56"/>
      <c r="AE137" s="56"/>
      <c r="AF137" s="56"/>
    </row>
    <row r="138" spans="1:32" s="57" customFormat="1" ht="47.25" customHeight="1" x14ac:dyDescent="0.25">
      <c r="A138" s="134" t="s">
        <v>176</v>
      </c>
      <c r="B138" s="132"/>
      <c r="C138" s="51" t="s">
        <v>378</v>
      </c>
      <c r="D138" s="52">
        <v>0.29499999999999998</v>
      </c>
      <c r="E138" s="53">
        <f t="shared" si="30"/>
        <v>0</v>
      </c>
      <c r="F138" s="53">
        <f t="shared" si="30"/>
        <v>0.29499999999999998</v>
      </c>
      <c r="G138" s="54">
        <v>0</v>
      </c>
      <c r="H138" s="54">
        <v>0.28025</v>
      </c>
      <c r="I138" s="54">
        <v>0</v>
      </c>
      <c r="J138" s="54">
        <v>0</v>
      </c>
      <c r="K138" s="54">
        <v>0</v>
      </c>
      <c r="L138" s="54">
        <v>0</v>
      </c>
      <c r="M138" s="54">
        <v>0</v>
      </c>
      <c r="N138" s="54">
        <v>1.4749999999999999E-2</v>
      </c>
      <c r="O138" s="54">
        <f t="shared" si="27"/>
        <v>0</v>
      </c>
      <c r="P138" s="54">
        <f t="shared" si="28"/>
        <v>0.29499999999999998</v>
      </c>
      <c r="Q138" s="92"/>
      <c r="R138" s="54"/>
      <c r="S138" s="54"/>
      <c r="T138" s="54">
        <v>0</v>
      </c>
      <c r="U138" s="54">
        <v>0</v>
      </c>
      <c r="V138" s="54">
        <v>0.25</v>
      </c>
      <c r="W138" s="54">
        <v>0</v>
      </c>
      <c r="X138" s="55" t="s">
        <v>200</v>
      </c>
      <c r="Y138" s="56"/>
      <c r="Z138" s="56"/>
      <c r="AA138" s="56"/>
      <c r="AB138" s="56"/>
      <c r="AC138" s="56"/>
      <c r="AD138" s="56"/>
      <c r="AE138" s="56"/>
      <c r="AF138" s="56"/>
    </row>
    <row r="139" spans="1:32" s="57" customFormat="1" ht="47.25" customHeight="1" x14ac:dyDescent="0.25">
      <c r="A139" s="134" t="s">
        <v>176</v>
      </c>
      <c r="B139" s="132"/>
      <c r="C139" s="51" t="s">
        <v>379</v>
      </c>
      <c r="D139" s="52">
        <v>0.23599999999999999</v>
      </c>
      <c r="E139" s="53">
        <f t="shared" si="30"/>
        <v>0</v>
      </c>
      <c r="F139" s="53">
        <f t="shared" si="30"/>
        <v>0.23599999999999999</v>
      </c>
      <c r="G139" s="54">
        <v>0</v>
      </c>
      <c r="H139" s="54">
        <v>0.22419999999999998</v>
      </c>
      <c r="I139" s="54">
        <v>0</v>
      </c>
      <c r="J139" s="54">
        <v>0</v>
      </c>
      <c r="K139" s="54">
        <v>0</v>
      </c>
      <c r="L139" s="54">
        <v>0</v>
      </c>
      <c r="M139" s="54">
        <v>0</v>
      </c>
      <c r="N139" s="54">
        <v>1.18E-2</v>
      </c>
      <c r="O139" s="54">
        <f t="shared" si="27"/>
        <v>0</v>
      </c>
      <c r="P139" s="54">
        <f t="shared" si="28"/>
        <v>0.23599999999999999</v>
      </c>
      <c r="Q139" s="92"/>
      <c r="R139" s="54"/>
      <c r="S139" s="54"/>
      <c r="T139" s="54">
        <v>0</v>
      </c>
      <c r="U139" s="54">
        <v>0</v>
      </c>
      <c r="V139" s="54">
        <v>0.16</v>
      </c>
      <c r="W139" s="54">
        <v>0</v>
      </c>
      <c r="X139" s="55" t="s">
        <v>200</v>
      </c>
      <c r="Y139" s="56"/>
      <c r="Z139" s="56"/>
      <c r="AA139" s="56"/>
      <c r="AB139" s="56"/>
      <c r="AC139" s="56"/>
      <c r="AD139" s="56"/>
      <c r="AE139" s="56"/>
      <c r="AF139" s="56"/>
    </row>
    <row r="140" spans="1:32" s="57" customFormat="1" ht="47.25" customHeight="1" x14ac:dyDescent="0.25">
      <c r="A140" s="134" t="s">
        <v>176</v>
      </c>
      <c r="B140" s="132"/>
      <c r="C140" s="51" t="s">
        <v>380</v>
      </c>
      <c r="D140" s="52">
        <v>0.17699999999999999</v>
      </c>
      <c r="E140" s="53">
        <f t="shared" si="30"/>
        <v>0</v>
      </c>
      <c r="F140" s="53">
        <f t="shared" si="30"/>
        <v>0.17699999999999999</v>
      </c>
      <c r="G140" s="54">
        <v>0</v>
      </c>
      <c r="H140" s="54">
        <v>0.16814999999999999</v>
      </c>
      <c r="I140" s="54">
        <v>0</v>
      </c>
      <c r="J140" s="54">
        <v>0</v>
      </c>
      <c r="K140" s="54">
        <v>0</v>
      </c>
      <c r="L140" s="54">
        <v>0</v>
      </c>
      <c r="M140" s="54">
        <v>0</v>
      </c>
      <c r="N140" s="54">
        <v>8.8500000000000002E-3</v>
      </c>
      <c r="O140" s="54">
        <f t="shared" si="27"/>
        <v>0</v>
      </c>
      <c r="P140" s="54">
        <f t="shared" si="28"/>
        <v>0.17699999999999999</v>
      </c>
      <c r="Q140" s="92"/>
      <c r="R140" s="54"/>
      <c r="S140" s="54"/>
      <c r="T140" s="54">
        <v>0</v>
      </c>
      <c r="U140" s="54">
        <v>0</v>
      </c>
      <c r="V140" s="54">
        <v>0.1</v>
      </c>
      <c r="W140" s="54">
        <v>0</v>
      </c>
      <c r="X140" s="55" t="s">
        <v>200</v>
      </c>
      <c r="Y140" s="56"/>
      <c r="Z140" s="56"/>
      <c r="AA140" s="56"/>
      <c r="AB140" s="56"/>
      <c r="AC140" s="56"/>
      <c r="AD140" s="56"/>
      <c r="AE140" s="56"/>
      <c r="AF140" s="56"/>
    </row>
    <row r="141" spans="1:32" s="57" customFormat="1" ht="47.25" customHeight="1" x14ac:dyDescent="0.25">
      <c r="A141" s="134" t="s">
        <v>176</v>
      </c>
      <c r="B141" s="132"/>
      <c r="C141" s="51" t="s">
        <v>381</v>
      </c>
      <c r="D141" s="52">
        <v>0.29499999999999998</v>
      </c>
      <c r="E141" s="53">
        <f t="shared" si="30"/>
        <v>0</v>
      </c>
      <c r="F141" s="53">
        <f t="shared" si="30"/>
        <v>0.29499999999999998</v>
      </c>
      <c r="G141" s="54">
        <v>0</v>
      </c>
      <c r="H141" s="54">
        <v>0.28025</v>
      </c>
      <c r="I141" s="54">
        <v>0</v>
      </c>
      <c r="J141" s="54">
        <v>0</v>
      </c>
      <c r="K141" s="54">
        <v>0</v>
      </c>
      <c r="L141" s="54">
        <v>0</v>
      </c>
      <c r="M141" s="54">
        <v>0</v>
      </c>
      <c r="N141" s="54">
        <v>1.4749999999999999E-2</v>
      </c>
      <c r="O141" s="54">
        <f t="shared" si="27"/>
        <v>0</v>
      </c>
      <c r="P141" s="54">
        <f t="shared" si="28"/>
        <v>0.29499999999999998</v>
      </c>
      <c r="Q141" s="92"/>
      <c r="R141" s="54"/>
      <c r="S141" s="54"/>
      <c r="T141" s="54">
        <v>0</v>
      </c>
      <c r="U141" s="54">
        <v>0</v>
      </c>
      <c r="V141" s="54">
        <v>0.25</v>
      </c>
      <c r="W141" s="54">
        <v>0</v>
      </c>
      <c r="X141" s="55" t="s">
        <v>200</v>
      </c>
      <c r="Y141" s="56"/>
      <c r="Z141" s="56"/>
      <c r="AA141" s="56"/>
      <c r="AB141" s="56"/>
      <c r="AC141" s="56"/>
      <c r="AD141" s="56"/>
      <c r="AE141" s="56"/>
      <c r="AF141" s="56"/>
    </row>
    <row r="142" spans="1:32" s="57" customFormat="1" ht="47.25" customHeight="1" x14ac:dyDescent="0.25">
      <c r="A142" s="134" t="s">
        <v>176</v>
      </c>
      <c r="B142" s="132"/>
      <c r="C142" s="51" t="s">
        <v>382</v>
      </c>
      <c r="D142" s="52">
        <v>0.40400000000000003</v>
      </c>
      <c r="E142" s="53">
        <f t="shared" si="30"/>
        <v>0</v>
      </c>
      <c r="F142" s="53">
        <f t="shared" si="30"/>
        <v>0.35163999999999995</v>
      </c>
      <c r="G142" s="54">
        <v>0</v>
      </c>
      <c r="H142" s="54">
        <v>0</v>
      </c>
      <c r="I142" s="54">
        <v>0</v>
      </c>
      <c r="J142" s="54">
        <v>0.33405799999999997</v>
      </c>
      <c r="K142" s="54">
        <v>0</v>
      </c>
      <c r="L142" s="54">
        <v>0</v>
      </c>
      <c r="M142" s="54">
        <v>0</v>
      </c>
      <c r="N142" s="54">
        <v>1.7581999999999997E-2</v>
      </c>
      <c r="O142" s="54">
        <f t="shared" si="27"/>
        <v>5.2360000000000073E-2</v>
      </c>
      <c r="P142" s="54">
        <f t="shared" si="28"/>
        <v>0.35163999999999995</v>
      </c>
      <c r="Q142" s="92"/>
      <c r="R142" s="54"/>
      <c r="S142" s="54"/>
      <c r="T142" s="54">
        <v>0</v>
      </c>
      <c r="U142" s="54">
        <v>0</v>
      </c>
      <c r="V142" s="54">
        <v>0.16</v>
      </c>
      <c r="W142" s="54">
        <v>0</v>
      </c>
      <c r="X142" s="55" t="s">
        <v>200</v>
      </c>
      <c r="Y142" s="56"/>
      <c r="Z142" s="56"/>
      <c r="AA142" s="56"/>
      <c r="AB142" s="56"/>
      <c r="AC142" s="56"/>
      <c r="AD142" s="56"/>
      <c r="AE142" s="56"/>
      <c r="AF142" s="56"/>
    </row>
    <row r="143" spans="1:32" s="57" customFormat="1" ht="47.25" customHeight="1" x14ac:dyDescent="0.25">
      <c r="A143" s="134" t="s">
        <v>176</v>
      </c>
      <c r="B143" s="132"/>
      <c r="C143" s="51" t="s">
        <v>383</v>
      </c>
      <c r="D143" s="52">
        <v>0.60299999999999998</v>
      </c>
      <c r="E143" s="53">
        <f t="shared" si="30"/>
        <v>0</v>
      </c>
      <c r="F143" s="53">
        <f t="shared" si="30"/>
        <v>0.55803999999999998</v>
      </c>
      <c r="G143" s="54">
        <v>0</v>
      </c>
      <c r="H143" s="54">
        <v>0</v>
      </c>
      <c r="I143" s="54">
        <v>0</v>
      </c>
      <c r="J143" s="54">
        <v>0</v>
      </c>
      <c r="K143" s="54">
        <v>0</v>
      </c>
      <c r="L143" s="54">
        <v>0.53113299999999997</v>
      </c>
      <c r="M143" s="54">
        <v>0</v>
      </c>
      <c r="N143" s="54">
        <v>2.6907E-2</v>
      </c>
      <c r="O143" s="54">
        <f t="shared" si="27"/>
        <v>4.496E-2</v>
      </c>
      <c r="P143" s="54">
        <f t="shared" si="28"/>
        <v>0.55803999999999998</v>
      </c>
      <c r="Q143" s="92"/>
      <c r="R143" s="54"/>
      <c r="S143" s="54"/>
      <c r="T143" s="54">
        <v>0</v>
      </c>
      <c r="U143" s="54">
        <v>0</v>
      </c>
      <c r="V143" s="54">
        <v>0.16</v>
      </c>
      <c r="W143" s="54">
        <v>0</v>
      </c>
      <c r="X143" s="55" t="s">
        <v>200</v>
      </c>
      <c r="Y143" s="56"/>
      <c r="Z143" s="56"/>
      <c r="AA143" s="56"/>
      <c r="AB143" s="56"/>
      <c r="AC143" s="56"/>
      <c r="AD143" s="56"/>
      <c r="AE143" s="56"/>
      <c r="AF143" s="56"/>
    </row>
    <row r="144" spans="1:32" s="57" customFormat="1" ht="47.25" customHeight="1" x14ac:dyDescent="0.25">
      <c r="A144" s="134" t="s">
        <v>176</v>
      </c>
      <c r="B144" s="132"/>
      <c r="C144" s="51" t="s">
        <v>384</v>
      </c>
      <c r="D144" s="52">
        <v>0.68200000000000005</v>
      </c>
      <c r="E144" s="53">
        <f t="shared" ref="E144:F159" si="31">G144+I144+K144+M144</f>
        <v>0</v>
      </c>
      <c r="F144" s="53">
        <f t="shared" si="31"/>
        <v>0.63129999999999986</v>
      </c>
      <c r="G144" s="54">
        <v>0</v>
      </c>
      <c r="H144" s="54">
        <v>0</v>
      </c>
      <c r="I144" s="54">
        <v>0</v>
      </c>
      <c r="J144" s="54">
        <v>0.59973499999999991</v>
      </c>
      <c r="K144" s="54">
        <v>0</v>
      </c>
      <c r="L144" s="54">
        <v>0</v>
      </c>
      <c r="M144" s="54">
        <v>0</v>
      </c>
      <c r="N144" s="54">
        <v>3.1565000000000003E-2</v>
      </c>
      <c r="O144" s="54">
        <f t="shared" si="27"/>
        <v>5.0700000000000189E-2</v>
      </c>
      <c r="P144" s="54">
        <f t="shared" si="28"/>
        <v>0.63129999999999986</v>
      </c>
      <c r="Q144" s="92"/>
      <c r="R144" s="54"/>
      <c r="S144" s="54"/>
      <c r="T144" s="54">
        <v>0</v>
      </c>
      <c r="U144" s="54">
        <v>0</v>
      </c>
      <c r="V144" s="54">
        <v>0.25</v>
      </c>
      <c r="W144" s="54">
        <v>0</v>
      </c>
      <c r="X144" s="55" t="s">
        <v>200</v>
      </c>
      <c r="Y144" s="56"/>
      <c r="Z144" s="56"/>
      <c r="AA144" s="56"/>
      <c r="AB144" s="56"/>
      <c r="AC144" s="56"/>
      <c r="AD144" s="56"/>
      <c r="AE144" s="56"/>
      <c r="AF144" s="56"/>
    </row>
    <row r="145" spans="1:32" s="57" customFormat="1" ht="47.25" customHeight="1" x14ac:dyDescent="0.25">
      <c r="A145" s="134" t="s">
        <v>176</v>
      </c>
      <c r="B145" s="132"/>
      <c r="C145" s="51" t="s">
        <v>86</v>
      </c>
      <c r="D145" s="52">
        <v>444.94062467999993</v>
      </c>
      <c r="E145" s="53">
        <f t="shared" si="31"/>
        <v>70.800129999999996</v>
      </c>
      <c r="F145" s="53">
        <f t="shared" si="31"/>
        <v>43.298269999999995</v>
      </c>
      <c r="G145" s="54">
        <v>20.997630000000001</v>
      </c>
      <c r="H145" s="54">
        <v>1.99827</v>
      </c>
      <c r="I145" s="54">
        <v>11.209999999999999</v>
      </c>
      <c r="J145" s="54">
        <v>11.770499999999998</v>
      </c>
      <c r="K145" s="54">
        <v>8.5730000000000004</v>
      </c>
      <c r="L145" s="54">
        <v>19.617499999999996</v>
      </c>
      <c r="M145" s="54">
        <v>30.019499999999997</v>
      </c>
      <c r="N145" s="54">
        <v>9.911999999999999</v>
      </c>
      <c r="O145" s="54">
        <f t="shared" si="27"/>
        <v>401.64235467999993</v>
      </c>
      <c r="P145" s="54">
        <f t="shared" si="28"/>
        <v>-27.501860000000001</v>
      </c>
      <c r="Q145" s="92">
        <f t="shared" si="25"/>
        <v>-0.38844363703851958</v>
      </c>
      <c r="R145" s="54"/>
      <c r="S145" s="54"/>
      <c r="T145" s="54">
        <v>0</v>
      </c>
      <c r="U145" s="54">
        <v>0</v>
      </c>
      <c r="V145" s="54">
        <v>0</v>
      </c>
      <c r="W145" s="54">
        <v>0</v>
      </c>
      <c r="X145" s="55" t="s">
        <v>204</v>
      </c>
      <c r="Y145" s="56"/>
      <c r="Z145" s="56"/>
      <c r="AA145" s="56"/>
      <c r="AB145" s="56"/>
      <c r="AC145" s="56"/>
      <c r="AD145" s="56"/>
      <c r="AE145" s="56"/>
      <c r="AF145" s="56"/>
    </row>
    <row r="146" spans="1:32" s="57" customFormat="1" ht="47.25" customHeight="1" x14ac:dyDescent="0.25">
      <c r="A146" s="134" t="s">
        <v>24</v>
      </c>
      <c r="B146" s="132"/>
      <c r="C146" s="51" t="s">
        <v>23</v>
      </c>
      <c r="D146" s="52">
        <v>242.29416999999995</v>
      </c>
      <c r="E146" s="53">
        <f t="shared" si="31"/>
        <v>180.56241999999997</v>
      </c>
      <c r="F146" s="53">
        <f t="shared" si="31"/>
        <v>47.262566900000003</v>
      </c>
      <c r="G146" s="54">
        <v>20.8</v>
      </c>
      <c r="H146" s="54">
        <v>11.546299999999999</v>
      </c>
      <c r="I146" s="54">
        <v>47.431139999999999</v>
      </c>
      <c r="J146" s="54">
        <v>24.981484999999999</v>
      </c>
      <c r="K146" s="54">
        <v>0</v>
      </c>
      <c r="L146" s="54">
        <v>0</v>
      </c>
      <c r="M146" s="54">
        <v>112.33127999999999</v>
      </c>
      <c r="N146" s="54">
        <v>10.734781900000009</v>
      </c>
      <c r="O146" s="54">
        <f t="shared" si="27"/>
        <v>195.03160309999996</v>
      </c>
      <c r="P146" s="54">
        <f t="shared" si="28"/>
        <v>-133.29985309999998</v>
      </c>
      <c r="Q146" s="92">
        <f t="shared" si="25"/>
        <v>-0.73824804242211628</v>
      </c>
      <c r="R146" s="54"/>
      <c r="S146" s="54"/>
      <c r="T146" s="54">
        <v>40</v>
      </c>
      <c r="U146" s="54">
        <v>0</v>
      </c>
      <c r="V146" s="54">
        <v>40</v>
      </c>
      <c r="W146" s="54">
        <v>0</v>
      </c>
      <c r="X146" s="55" t="s">
        <v>204</v>
      </c>
      <c r="Y146" s="56"/>
      <c r="Z146" s="56"/>
      <c r="AA146" s="56"/>
      <c r="AB146" s="56"/>
      <c r="AC146" s="56"/>
      <c r="AD146" s="56"/>
      <c r="AE146" s="56"/>
      <c r="AF146" s="56"/>
    </row>
    <row r="147" spans="1:32" s="57" customFormat="1" ht="47.25" customHeight="1" x14ac:dyDescent="0.25">
      <c r="A147" s="134" t="s">
        <v>24</v>
      </c>
      <c r="B147" s="132"/>
      <c r="C147" s="51" t="s">
        <v>25</v>
      </c>
      <c r="D147" s="52">
        <v>18.083199999999998</v>
      </c>
      <c r="E147" s="53">
        <f t="shared" si="31"/>
        <v>28.888759999999998</v>
      </c>
      <c r="F147" s="53">
        <f t="shared" si="31"/>
        <v>18.081819999999993</v>
      </c>
      <c r="G147" s="54">
        <v>0</v>
      </c>
      <c r="H147" s="54">
        <v>0</v>
      </c>
      <c r="I147" s="54">
        <v>0</v>
      </c>
      <c r="J147" s="54">
        <v>3.3097229999999995</v>
      </c>
      <c r="K147" s="54">
        <v>0</v>
      </c>
      <c r="L147" s="54">
        <v>-3.9830000000000001</v>
      </c>
      <c r="M147" s="54">
        <v>28.888759999999998</v>
      </c>
      <c r="N147" s="54">
        <v>18.755096999999996</v>
      </c>
      <c r="O147" s="54">
        <f t="shared" si="27"/>
        <v>1.3800000000045998E-3</v>
      </c>
      <c r="P147" s="54">
        <f t="shared" si="28"/>
        <v>-10.806940000000004</v>
      </c>
      <c r="Q147" s="92">
        <f t="shared" si="25"/>
        <v>-0.37408805362362407</v>
      </c>
      <c r="R147" s="54"/>
      <c r="S147" s="54"/>
      <c r="T147" s="54">
        <v>0</v>
      </c>
      <c r="U147" s="54">
        <v>12.9</v>
      </c>
      <c r="V147" s="54">
        <v>0</v>
      </c>
      <c r="W147" s="54">
        <v>12.9</v>
      </c>
      <c r="X147" s="55" t="s">
        <v>204</v>
      </c>
      <c r="Y147" s="56"/>
      <c r="Z147" s="56"/>
      <c r="AA147" s="56"/>
      <c r="AB147" s="56"/>
      <c r="AC147" s="56"/>
      <c r="AD147" s="56"/>
      <c r="AE147" s="56"/>
      <c r="AF147" s="56"/>
    </row>
    <row r="148" spans="1:32" s="57" customFormat="1" ht="47.25" customHeight="1" x14ac:dyDescent="0.25">
      <c r="A148" s="134" t="s">
        <v>24</v>
      </c>
      <c r="B148" s="132"/>
      <c r="C148" s="51" t="s">
        <v>26</v>
      </c>
      <c r="D148" s="52">
        <v>73.995900000000006</v>
      </c>
      <c r="E148" s="53">
        <f t="shared" si="31"/>
        <v>40.103999999999999</v>
      </c>
      <c r="F148" s="53">
        <f t="shared" si="31"/>
        <v>36.602420000000002</v>
      </c>
      <c r="G148" s="54">
        <v>40.103999999999999</v>
      </c>
      <c r="H148" s="54">
        <v>0</v>
      </c>
      <c r="I148" s="54">
        <v>0</v>
      </c>
      <c r="J148" s="54">
        <v>5.4903630000000003</v>
      </c>
      <c r="K148" s="54">
        <v>0</v>
      </c>
      <c r="L148" s="54">
        <v>12.346576000000001</v>
      </c>
      <c r="M148" s="54">
        <v>0</v>
      </c>
      <c r="N148" s="54">
        <v>18.765481000000001</v>
      </c>
      <c r="O148" s="54">
        <f t="shared" si="27"/>
        <v>37.393480000000004</v>
      </c>
      <c r="P148" s="54">
        <f t="shared" si="28"/>
        <v>-3.501579999999997</v>
      </c>
      <c r="Q148" s="92">
        <f t="shared" si="25"/>
        <v>-8.7312487532415606E-2</v>
      </c>
      <c r="R148" s="54"/>
      <c r="S148" s="54"/>
      <c r="T148" s="54">
        <v>0</v>
      </c>
      <c r="U148" s="54">
        <v>0</v>
      </c>
      <c r="V148" s="54">
        <v>0</v>
      </c>
      <c r="W148" s="54">
        <v>0</v>
      </c>
      <c r="X148" s="55" t="s">
        <v>204</v>
      </c>
      <c r="Y148" s="56"/>
      <c r="Z148" s="56"/>
      <c r="AA148" s="56"/>
      <c r="AB148" s="56"/>
      <c r="AC148" s="56"/>
      <c r="AD148" s="56"/>
      <c r="AE148" s="56"/>
      <c r="AF148" s="56"/>
    </row>
    <row r="149" spans="1:32" s="57" customFormat="1" ht="47.25" customHeight="1" x14ac:dyDescent="0.25">
      <c r="A149" s="134" t="s">
        <v>24</v>
      </c>
      <c r="B149" s="132"/>
      <c r="C149" s="51" t="s">
        <v>27</v>
      </c>
      <c r="D149" s="52">
        <v>43.595812649999999</v>
      </c>
      <c r="E149" s="53">
        <f t="shared" si="31"/>
        <v>39.757039999999996</v>
      </c>
      <c r="F149" s="53">
        <f t="shared" si="31"/>
        <v>43.595813070000005</v>
      </c>
      <c r="G149" s="54">
        <v>27.628999999999998</v>
      </c>
      <c r="H149" s="54">
        <v>11.0582214165</v>
      </c>
      <c r="I149" s="54">
        <v>0</v>
      </c>
      <c r="J149" s="54">
        <v>10.321047</v>
      </c>
      <c r="K149" s="54">
        <v>0</v>
      </c>
      <c r="L149" s="54">
        <v>10.321047</v>
      </c>
      <c r="M149" s="54">
        <v>12.12804</v>
      </c>
      <c r="N149" s="54">
        <v>11.895497653500001</v>
      </c>
      <c r="O149" s="54">
        <f t="shared" si="27"/>
        <v>-4.2000000632924639E-7</v>
      </c>
      <c r="P149" s="54">
        <f t="shared" si="28"/>
        <v>3.8387730700000091</v>
      </c>
      <c r="Q149" s="92">
        <f t="shared" ref="Q149:Q210" si="32">F149/E149-1</f>
        <v>9.6555806720017623E-2</v>
      </c>
      <c r="R149" s="54"/>
      <c r="S149" s="54"/>
      <c r="T149" s="54">
        <v>0</v>
      </c>
      <c r="U149" s="54">
        <v>21.4</v>
      </c>
      <c r="V149" s="54">
        <v>0</v>
      </c>
      <c r="W149" s="54">
        <v>21</v>
      </c>
      <c r="X149" s="55" t="s">
        <v>204</v>
      </c>
      <c r="Y149" s="56"/>
      <c r="Z149" s="56"/>
      <c r="AA149" s="56"/>
      <c r="AB149" s="56"/>
      <c r="AC149" s="56"/>
      <c r="AD149" s="56"/>
      <c r="AE149" s="56"/>
      <c r="AF149" s="56"/>
    </row>
    <row r="150" spans="1:32" s="57" customFormat="1" ht="47.25" customHeight="1" x14ac:dyDescent="0.25">
      <c r="A150" s="134" t="s">
        <v>24</v>
      </c>
      <c r="B150" s="132"/>
      <c r="C150" s="51" t="s">
        <v>28</v>
      </c>
      <c r="D150" s="52">
        <v>22.835039999999996</v>
      </c>
      <c r="E150" s="53">
        <f t="shared" si="31"/>
        <v>24.008279999999999</v>
      </c>
      <c r="F150" s="53">
        <f t="shared" si="31"/>
        <v>22.835359999999998</v>
      </c>
      <c r="G150" s="54">
        <v>14.993</v>
      </c>
      <c r="H150" s="54">
        <v>0</v>
      </c>
      <c r="I150" s="54">
        <v>0</v>
      </c>
      <c r="J150" s="54">
        <v>0</v>
      </c>
      <c r="K150" s="54">
        <v>0</v>
      </c>
      <c r="L150" s="54">
        <v>3.4253039999999997</v>
      </c>
      <c r="M150" s="54">
        <v>9.0152800000000006</v>
      </c>
      <c r="N150" s="54">
        <v>19.410055999999997</v>
      </c>
      <c r="O150" s="54">
        <f t="shared" si="27"/>
        <v>-3.2000000000209639E-4</v>
      </c>
      <c r="P150" s="54">
        <f t="shared" si="28"/>
        <v>-1.1729200000000013</v>
      </c>
      <c r="Q150" s="92">
        <f t="shared" si="32"/>
        <v>-4.8854811756610661E-2</v>
      </c>
      <c r="R150" s="54"/>
      <c r="S150" s="54"/>
      <c r="T150" s="54">
        <v>0</v>
      </c>
      <c r="U150" s="54">
        <v>5.28</v>
      </c>
      <c r="V150" s="54">
        <v>0</v>
      </c>
      <c r="W150" s="54">
        <v>5.28</v>
      </c>
      <c r="X150" s="55" t="s">
        <v>204</v>
      </c>
      <c r="Y150" s="56"/>
      <c r="Z150" s="56"/>
      <c r="AA150" s="56"/>
      <c r="AB150" s="56"/>
      <c r="AC150" s="56"/>
      <c r="AD150" s="56"/>
      <c r="AE150" s="56"/>
      <c r="AF150" s="56"/>
    </row>
    <row r="151" spans="1:32" s="57" customFormat="1" ht="47.25" customHeight="1" x14ac:dyDescent="0.25">
      <c r="A151" s="134" t="s">
        <v>24</v>
      </c>
      <c r="B151" s="132"/>
      <c r="C151" s="51" t="s">
        <v>29</v>
      </c>
      <c r="D151" s="52">
        <v>56.326140000000002</v>
      </c>
      <c r="E151" s="53">
        <f t="shared" si="31"/>
        <v>0</v>
      </c>
      <c r="F151" s="53">
        <f t="shared" si="31"/>
        <v>56.326121999999998</v>
      </c>
      <c r="G151" s="54">
        <v>0</v>
      </c>
      <c r="H151" s="54">
        <v>0</v>
      </c>
      <c r="I151" s="54">
        <v>0</v>
      </c>
      <c r="J151" s="54">
        <v>0</v>
      </c>
      <c r="K151" s="54">
        <v>0</v>
      </c>
      <c r="L151" s="54">
        <v>28.751528</v>
      </c>
      <c r="M151" s="54">
        <v>0</v>
      </c>
      <c r="N151" s="54">
        <v>27.574594000000001</v>
      </c>
      <c r="O151" s="54">
        <f t="shared" si="27"/>
        <v>1.800000000429236E-5</v>
      </c>
      <c r="P151" s="54">
        <f t="shared" si="28"/>
        <v>56.326121999999998</v>
      </c>
      <c r="Q151" s="92"/>
      <c r="R151" s="54"/>
      <c r="S151" s="54"/>
      <c r="T151" s="54">
        <v>0</v>
      </c>
      <c r="U151" s="54">
        <v>0</v>
      </c>
      <c r="V151" s="54">
        <v>0</v>
      </c>
      <c r="W151" s="54">
        <v>17.5</v>
      </c>
      <c r="X151" s="55" t="s">
        <v>200</v>
      </c>
      <c r="Y151" s="56"/>
      <c r="Z151" s="56"/>
      <c r="AA151" s="56"/>
      <c r="AB151" s="56"/>
      <c r="AC151" s="56"/>
      <c r="AD151" s="56"/>
      <c r="AE151" s="56"/>
      <c r="AF151" s="56"/>
    </row>
    <row r="152" spans="1:32" s="57" customFormat="1" ht="47.25" customHeight="1" x14ac:dyDescent="0.25">
      <c r="A152" s="134" t="s">
        <v>24</v>
      </c>
      <c r="B152" s="132"/>
      <c r="C152" s="51" t="s">
        <v>35</v>
      </c>
      <c r="D152" s="52">
        <v>6.1055199999999994</v>
      </c>
      <c r="E152" s="53">
        <f t="shared" si="31"/>
        <v>0</v>
      </c>
      <c r="F152" s="53">
        <f t="shared" si="31"/>
        <v>6.105319999999999</v>
      </c>
      <c r="G152" s="54">
        <v>0</v>
      </c>
      <c r="H152" s="54">
        <v>0</v>
      </c>
      <c r="I152" s="54">
        <v>0</v>
      </c>
      <c r="J152" s="54">
        <v>0.91579799999999978</v>
      </c>
      <c r="K152" s="54">
        <v>0</v>
      </c>
      <c r="L152" s="54">
        <v>0</v>
      </c>
      <c r="M152" s="54">
        <v>0</v>
      </c>
      <c r="N152" s="54">
        <v>5.1895219999999993</v>
      </c>
      <c r="O152" s="54">
        <f t="shared" si="27"/>
        <v>2.0000000000042206E-4</v>
      </c>
      <c r="P152" s="54">
        <f t="shared" si="28"/>
        <v>6.105319999999999</v>
      </c>
      <c r="Q152" s="92"/>
      <c r="R152" s="54"/>
      <c r="S152" s="54"/>
      <c r="T152" s="54">
        <v>0</v>
      </c>
      <c r="U152" s="54">
        <v>0</v>
      </c>
      <c r="V152" s="54">
        <v>0</v>
      </c>
      <c r="W152" s="54">
        <v>6.5</v>
      </c>
      <c r="X152" s="55" t="s">
        <v>200</v>
      </c>
      <c r="Y152" s="56"/>
      <c r="Z152" s="56"/>
      <c r="AA152" s="56"/>
      <c r="AB152" s="56"/>
      <c r="AC152" s="56"/>
      <c r="AD152" s="56"/>
      <c r="AE152" s="56"/>
      <c r="AF152" s="56"/>
    </row>
    <row r="153" spans="1:32" s="57" customFormat="1" ht="63" x14ac:dyDescent="0.25">
      <c r="A153" s="134" t="s">
        <v>24</v>
      </c>
      <c r="B153" s="132"/>
      <c r="C153" s="51" t="s">
        <v>45</v>
      </c>
      <c r="D153" s="52">
        <v>1.0299400000000001</v>
      </c>
      <c r="E153" s="53">
        <f t="shared" si="31"/>
        <v>1.2625999999999999</v>
      </c>
      <c r="F153" s="53">
        <f t="shared" si="31"/>
        <v>1.0301399999999998</v>
      </c>
      <c r="G153" s="54">
        <v>0</v>
      </c>
      <c r="H153" s="54">
        <v>0</v>
      </c>
      <c r="I153" s="54">
        <v>0</v>
      </c>
      <c r="J153" s="54">
        <v>0</v>
      </c>
      <c r="K153" s="54">
        <v>0</v>
      </c>
      <c r="L153" s="54">
        <v>0.15452099999999996</v>
      </c>
      <c r="M153" s="54">
        <v>1.2625999999999999</v>
      </c>
      <c r="N153" s="54">
        <v>0.87561899999999993</v>
      </c>
      <c r="O153" s="54">
        <f t="shared" si="27"/>
        <v>-1.9999999999975593E-4</v>
      </c>
      <c r="P153" s="54">
        <f t="shared" si="28"/>
        <v>-0.23246000000000011</v>
      </c>
      <c r="Q153" s="92">
        <f t="shared" si="32"/>
        <v>-0.18411214953271038</v>
      </c>
      <c r="R153" s="54"/>
      <c r="S153" s="54">
        <f t="shared" ref="S153" si="33">P153</f>
        <v>-0.23246000000000011</v>
      </c>
      <c r="T153" s="54">
        <v>0</v>
      </c>
      <c r="U153" s="54">
        <v>0.37</v>
      </c>
      <c r="V153" s="54">
        <v>0</v>
      </c>
      <c r="W153" s="54">
        <v>0.37</v>
      </c>
      <c r="X153" s="55" t="s">
        <v>204</v>
      </c>
      <c r="Y153" s="56"/>
      <c r="Z153" s="56"/>
      <c r="AA153" s="56"/>
      <c r="AB153" s="56"/>
      <c r="AC153" s="56"/>
      <c r="AD153" s="56"/>
      <c r="AE153" s="56"/>
      <c r="AF153" s="56"/>
    </row>
    <row r="154" spans="1:32" s="57" customFormat="1" ht="47.25" x14ac:dyDescent="0.25">
      <c r="A154" s="134" t="s">
        <v>24</v>
      </c>
      <c r="B154" s="132"/>
      <c r="C154" s="51" t="s">
        <v>46</v>
      </c>
      <c r="D154" s="52">
        <v>10.347999999999999</v>
      </c>
      <c r="E154" s="53">
        <f t="shared" si="31"/>
        <v>10.348599999999999</v>
      </c>
      <c r="F154" s="53">
        <f t="shared" si="31"/>
        <v>10.348599999999998</v>
      </c>
      <c r="G154" s="54">
        <v>0</v>
      </c>
      <c r="H154" s="54">
        <v>0</v>
      </c>
      <c r="I154" s="54">
        <v>0</v>
      </c>
      <c r="J154" s="54">
        <v>0</v>
      </c>
      <c r="K154" s="54">
        <v>0</v>
      </c>
      <c r="L154" s="54">
        <v>1.5522899999999999</v>
      </c>
      <c r="M154" s="54">
        <v>10.348599999999999</v>
      </c>
      <c r="N154" s="54">
        <v>8.7963099999999983</v>
      </c>
      <c r="O154" s="54">
        <f t="shared" si="27"/>
        <v>-5.9999999999860165E-4</v>
      </c>
      <c r="P154" s="54">
        <f t="shared" si="28"/>
        <v>0</v>
      </c>
      <c r="Q154" s="92"/>
      <c r="R154" s="54"/>
      <c r="S154" s="54"/>
      <c r="T154" s="54">
        <v>0</v>
      </c>
      <c r="U154" s="54">
        <v>7.28</v>
      </c>
      <c r="V154" s="54">
        <v>0</v>
      </c>
      <c r="W154" s="54">
        <v>7.28</v>
      </c>
      <c r="X154" s="55"/>
      <c r="Y154" s="56"/>
      <c r="Z154" s="56"/>
      <c r="AA154" s="56"/>
      <c r="AB154" s="56"/>
      <c r="AC154" s="56"/>
      <c r="AD154" s="56"/>
      <c r="AE154" s="56"/>
      <c r="AF154" s="56"/>
    </row>
    <row r="155" spans="1:32" s="57" customFormat="1" ht="47.25" x14ac:dyDescent="0.25">
      <c r="A155" s="134" t="s">
        <v>24</v>
      </c>
      <c r="B155" s="132"/>
      <c r="C155" s="51" t="s">
        <v>37</v>
      </c>
      <c r="D155" s="52">
        <v>13.785739999999999</v>
      </c>
      <c r="E155" s="53">
        <f t="shared" si="31"/>
        <v>0</v>
      </c>
      <c r="F155" s="53">
        <f t="shared" si="31"/>
        <v>0</v>
      </c>
      <c r="G155" s="54">
        <v>0</v>
      </c>
      <c r="H155" s="54">
        <v>0</v>
      </c>
      <c r="I155" s="54">
        <v>0</v>
      </c>
      <c r="J155" s="54">
        <v>0</v>
      </c>
      <c r="K155" s="54">
        <v>0</v>
      </c>
      <c r="L155" s="54">
        <v>0</v>
      </c>
      <c r="M155" s="54">
        <v>0</v>
      </c>
      <c r="N155" s="54">
        <v>0</v>
      </c>
      <c r="O155" s="54">
        <f t="shared" si="27"/>
        <v>13.785739999999999</v>
      </c>
      <c r="P155" s="54">
        <f t="shared" si="28"/>
        <v>0</v>
      </c>
      <c r="Q155" s="92"/>
      <c r="R155" s="54"/>
      <c r="S155" s="54"/>
      <c r="T155" s="54">
        <v>0</v>
      </c>
      <c r="U155" s="54">
        <v>0</v>
      </c>
      <c r="V155" s="54">
        <v>0</v>
      </c>
      <c r="W155" s="54">
        <v>0</v>
      </c>
      <c r="X155" s="55"/>
      <c r="Y155" s="56"/>
      <c r="Z155" s="56"/>
      <c r="AA155" s="56"/>
      <c r="AB155" s="56"/>
      <c r="AC155" s="56"/>
      <c r="AD155" s="56"/>
      <c r="AE155" s="56"/>
      <c r="AF155" s="56"/>
    </row>
    <row r="156" spans="1:32" s="57" customFormat="1" ht="63" x14ac:dyDescent="0.25">
      <c r="A156" s="134" t="s">
        <v>24</v>
      </c>
      <c r="B156" s="132"/>
      <c r="C156" s="51" t="s">
        <v>52</v>
      </c>
      <c r="D156" s="52">
        <v>4.2216399999999989</v>
      </c>
      <c r="E156" s="53">
        <f t="shared" si="31"/>
        <v>0</v>
      </c>
      <c r="F156" s="53">
        <f t="shared" si="31"/>
        <v>4.2220399999999998</v>
      </c>
      <c r="G156" s="54">
        <v>0</v>
      </c>
      <c r="H156" s="54">
        <v>0</v>
      </c>
      <c r="I156" s="54">
        <v>0</v>
      </c>
      <c r="J156" s="54">
        <v>0.63330599999999981</v>
      </c>
      <c r="K156" s="54">
        <v>0</v>
      </c>
      <c r="L156" s="54">
        <v>3.3776319999999993</v>
      </c>
      <c r="M156" s="54">
        <v>0</v>
      </c>
      <c r="N156" s="54">
        <v>0.21110199999999996</v>
      </c>
      <c r="O156" s="54">
        <f t="shared" si="27"/>
        <v>-4.0000000000084412E-4</v>
      </c>
      <c r="P156" s="54">
        <f t="shared" si="28"/>
        <v>4.2220399999999998</v>
      </c>
      <c r="Q156" s="92"/>
      <c r="R156" s="54"/>
      <c r="S156" s="54"/>
      <c r="T156" s="54">
        <v>0</v>
      </c>
      <c r="U156" s="54">
        <v>0</v>
      </c>
      <c r="V156" s="54">
        <v>0</v>
      </c>
      <c r="W156" s="54">
        <v>2.69</v>
      </c>
      <c r="X156" s="55" t="s">
        <v>200</v>
      </c>
      <c r="Y156" s="56"/>
      <c r="Z156" s="56"/>
      <c r="AA156" s="56"/>
      <c r="AB156" s="56"/>
      <c r="AC156" s="56"/>
      <c r="AD156" s="56"/>
      <c r="AE156" s="56"/>
      <c r="AF156" s="56"/>
    </row>
    <row r="157" spans="1:32" s="57" customFormat="1" ht="63" x14ac:dyDescent="0.25">
      <c r="A157" s="134" t="s">
        <v>24</v>
      </c>
      <c r="B157" s="132"/>
      <c r="C157" s="51" t="s">
        <v>54</v>
      </c>
      <c r="D157" s="52">
        <v>2.84524</v>
      </c>
      <c r="E157" s="53">
        <f t="shared" si="31"/>
        <v>0</v>
      </c>
      <c r="F157" s="53">
        <f t="shared" si="31"/>
        <v>2.8449800000000001</v>
      </c>
      <c r="G157" s="54">
        <v>0</v>
      </c>
      <c r="H157" s="54">
        <v>0</v>
      </c>
      <c r="I157" s="54">
        <v>0</v>
      </c>
      <c r="J157" s="54">
        <v>0.42674699999999999</v>
      </c>
      <c r="K157" s="54">
        <v>0</v>
      </c>
      <c r="L157" s="54">
        <v>2.2759840000000002</v>
      </c>
      <c r="M157" s="54">
        <v>0</v>
      </c>
      <c r="N157" s="54">
        <v>0.14224900000000001</v>
      </c>
      <c r="O157" s="54">
        <f t="shared" si="27"/>
        <v>2.5999999999992696E-4</v>
      </c>
      <c r="P157" s="54">
        <f t="shared" si="28"/>
        <v>2.8449800000000001</v>
      </c>
      <c r="Q157" s="92"/>
      <c r="R157" s="54"/>
      <c r="S157" s="54"/>
      <c r="T157" s="54">
        <v>0</v>
      </c>
      <c r="U157" s="54">
        <v>0</v>
      </c>
      <c r="V157" s="54">
        <v>0</v>
      </c>
      <c r="W157" s="54">
        <v>4.2</v>
      </c>
      <c r="X157" s="55" t="s">
        <v>200</v>
      </c>
      <c r="Y157" s="56"/>
      <c r="Z157" s="56"/>
      <c r="AA157" s="56"/>
      <c r="AB157" s="56"/>
      <c r="AC157" s="56"/>
      <c r="AD157" s="56"/>
      <c r="AE157" s="56"/>
      <c r="AF157" s="56"/>
    </row>
    <row r="158" spans="1:32" s="57" customFormat="1" ht="63" x14ac:dyDescent="0.25">
      <c r="A158" s="134" t="s">
        <v>24</v>
      </c>
      <c r="B158" s="132"/>
      <c r="C158" s="51" t="s">
        <v>55</v>
      </c>
      <c r="D158" s="52">
        <v>3.5573399999999991</v>
      </c>
      <c r="E158" s="53">
        <f t="shared" si="31"/>
        <v>0</v>
      </c>
      <c r="F158" s="53">
        <f t="shared" si="31"/>
        <v>3.5576999999999996</v>
      </c>
      <c r="G158" s="54">
        <v>0</v>
      </c>
      <c r="H158" s="54">
        <v>0</v>
      </c>
      <c r="I158" s="54">
        <v>0</v>
      </c>
      <c r="J158" s="54">
        <v>0.53365499999999988</v>
      </c>
      <c r="K158" s="54">
        <v>0</v>
      </c>
      <c r="L158" s="54">
        <v>2.8461599999999998</v>
      </c>
      <c r="M158" s="54">
        <v>0</v>
      </c>
      <c r="N158" s="54">
        <v>0.17788499999999999</v>
      </c>
      <c r="O158" s="54">
        <f t="shared" si="27"/>
        <v>-3.6000000000058208E-4</v>
      </c>
      <c r="P158" s="54">
        <f t="shared" si="28"/>
        <v>3.5576999999999996</v>
      </c>
      <c r="Q158" s="92"/>
      <c r="R158" s="54"/>
      <c r="S158" s="54"/>
      <c r="T158" s="54">
        <v>0</v>
      </c>
      <c r="U158" s="54">
        <v>0</v>
      </c>
      <c r="V158" s="54">
        <v>0</v>
      </c>
      <c r="W158" s="54">
        <v>4.5</v>
      </c>
      <c r="X158" s="55" t="s">
        <v>200</v>
      </c>
      <c r="Y158" s="56"/>
      <c r="Z158" s="56"/>
      <c r="AA158" s="56"/>
      <c r="AB158" s="56"/>
      <c r="AC158" s="56"/>
      <c r="AD158" s="56"/>
      <c r="AE158" s="56"/>
      <c r="AF158" s="56"/>
    </row>
    <row r="159" spans="1:32" s="57" customFormat="1" ht="63" x14ac:dyDescent="0.25">
      <c r="A159" s="134" t="s">
        <v>24</v>
      </c>
      <c r="B159" s="132"/>
      <c r="C159" s="51" t="s">
        <v>60</v>
      </c>
      <c r="D159" s="52">
        <v>6.4087650600000003</v>
      </c>
      <c r="E159" s="53">
        <f t="shared" si="31"/>
        <v>7.08</v>
      </c>
      <c r="F159" s="53">
        <f t="shared" si="31"/>
        <v>6.0883510000000003</v>
      </c>
      <c r="G159" s="54">
        <v>0</v>
      </c>
      <c r="H159" s="54">
        <v>0</v>
      </c>
      <c r="I159" s="54">
        <v>0</v>
      </c>
      <c r="J159" s="54">
        <v>0</v>
      </c>
      <c r="K159" s="54">
        <v>0</v>
      </c>
      <c r="L159" s="54">
        <v>0.96128699999999989</v>
      </c>
      <c r="M159" s="54">
        <v>7.08</v>
      </c>
      <c r="N159" s="54">
        <v>5.1270640000000007</v>
      </c>
      <c r="O159" s="54">
        <f t="shared" si="27"/>
        <v>0.32041406000000006</v>
      </c>
      <c r="P159" s="54">
        <f t="shared" si="28"/>
        <v>-0.99164899999999978</v>
      </c>
      <c r="Q159" s="92">
        <f t="shared" si="32"/>
        <v>-0.14006341807909606</v>
      </c>
      <c r="R159" s="54"/>
      <c r="S159" s="54"/>
      <c r="T159" s="54">
        <v>0</v>
      </c>
      <c r="U159" s="54">
        <v>5.4</v>
      </c>
      <c r="V159" s="54">
        <v>0</v>
      </c>
      <c r="W159" s="54">
        <v>5.2</v>
      </c>
      <c r="X159" s="55" t="s">
        <v>204</v>
      </c>
      <c r="Y159" s="56"/>
      <c r="Z159" s="56"/>
      <c r="AA159" s="56"/>
      <c r="AB159" s="56"/>
      <c r="AC159" s="56"/>
      <c r="AD159" s="56"/>
      <c r="AE159" s="56"/>
      <c r="AF159" s="56"/>
    </row>
    <row r="160" spans="1:32" s="57" customFormat="1" ht="63" x14ac:dyDescent="0.25">
      <c r="A160" s="134" t="s">
        <v>24</v>
      </c>
      <c r="B160" s="132"/>
      <c r="C160" s="51" t="s">
        <v>61</v>
      </c>
      <c r="D160" s="52">
        <v>1.3069873000000001</v>
      </c>
      <c r="E160" s="53">
        <f t="shared" ref="E160:F173" si="34">G160+I160+K160+M160</f>
        <v>1.4667399999999997</v>
      </c>
      <c r="F160" s="53">
        <f t="shared" si="34"/>
        <v>1.2420679999999999</v>
      </c>
      <c r="G160" s="54">
        <v>0</v>
      </c>
      <c r="H160" s="54">
        <v>0</v>
      </c>
      <c r="I160" s="54">
        <v>0</v>
      </c>
      <c r="J160" s="54">
        <v>0</v>
      </c>
      <c r="K160" s="54">
        <v>0</v>
      </c>
      <c r="L160" s="54">
        <v>0.19611599999999998</v>
      </c>
      <c r="M160" s="54">
        <v>1.4667399999999997</v>
      </c>
      <c r="N160" s="54">
        <v>1.045952</v>
      </c>
      <c r="O160" s="54">
        <f t="shared" ref="O160:O211" si="35">D160-F160</f>
        <v>6.4919300000000124E-2</v>
      </c>
      <c r="P160" s="54">
        <f t="shared" ref="P160:P211" si="36">F160-E160</f>
        <v>-0.22467199999999976</v>
      </c>
      <c r="Q160" s="92">
        <f t="shared" si="32"/>
        <v>-0.15317779565567158</v>
      </c>
      <c r="R160" s="54"/>
      <c r="S160" s="54">
        <f t="shared" ref="S160:S161" si="37">P160</f>
        <v>-0.22467199999999976</v>
      </c>
      <c r="T160" s="54">
        <v>0</v>
      </c>
      <c r="U160" s="54">
        <v>1.6</v>
      </c>
      <c r="V160" s="54">
        <v>0</v>
      </c>
      <c r="W160" s="54">
        <v>0.93</v>
      </c>
      <c r="X160" s="55" t="s">
        <v>204</v>
      </c>
      <c r="Y160" s="56"/>
      <c r="Z160" s="56"/>
      <c r="AA160" s="56"/>
      <c r="AB160" s="56"/>
      <c r="AC160" s="56"/>
      <c r="AD160" s="56"/>
      <c r="AE160" s="56"/>
      <c r="AF160" s="56"/>
    </row>
    <row r="161" spans="1:32" s="57" customFormat="1" ht="63" x14ac:dyDescent="0.25">
      <c r="A161" s="134" t="s">
        <v>24</v>
      </c>
      <c r="B161" s="132"/>
      <c r="C161" s="51" t="s">
        <v>63</v>
      </c>
      <c r="D161" s="52">
        <v>2.6177126299999998</v>
      </c>
      <c r="E161" s="53">
        <f t="shared" si="34"/>
        <v>3.0703600000000004</v>
      </c>
      <c r="F161" s="53">
        <f t="shared" si="34"/>
        <v>2.4864780000000004</v>
      </c>
      <c r="G161" s="54">
        <v>0</v>
      </c>
      <c r="H161" s="54">
        <v>0</v>
      </c>
      <c r="I161" s="54">
        <v>0</v>
      </c>
      <c r="J161" s="54">
        <v>0</v>
      </c>
      <c r="K161" s="54">
        <v>0</v>
      </c>
      <c r="L161" s="54">
        <v>0.39258599999999994</v>
      </c>
      <c r="M161" s="54">
        <v>3.0703600000000004</v>
      </c>
      <c r="N161" s="54">
        <v>2.0938920000000003</v>
      </c>
      <c r="O161" s="54">
        <f t="shared" si="35"/>
        <v>0.13123462999999935</v>
      </c>
      <c r="P161" s="54">
        <f t="shared" si="36"/>
        <v>-0.58388200000000001</v>
      </c>
      <c r="Q161" s="92">
        <f t="shared" si="32"/>
        <v>-0.19016727680141743</v>
      </c>
      <c r="R161" s="54"/>
      <c r="S161" s="54">
        <f t="shared" si="37"/>
        <v>-0.58388200000000001</v>
      </c>
      <c r="T161" s="54">
        <v>0</v>
      </c>
      <c r="U161" s="54">
        <v>0.53</v>
      </c>
      <c r="V161" s="54">
        <v>0</v>
      </c>
      <c r="W161" s="54">
        <v>1.81</v>
      </c>
      <c r="X161" s="55" t="s">
        <v>204</v>
      </c>
      <c r="Y161" s="56"/>
      <c r="Z161" s="56"/>
      <c r="AA161" s="56"/>
      <c r="AB161" s="56"/>
      <c r="AC161" s="56"/>
      <c r="AD161" s="56"/>
      <c r="AE161" s="56"/>
      <c r="AF161" s="56"/>
    </row>
    <row r="162" spans="1:32" s="57" customFormat="1" ht="63" x14ac:dyDescent="0.25">
      <c r="A162" s="134" t="s">
        <v>24</v>
      </c>
      <c r="B162" s="132"/>
      <c r="C162" s="51" t="s">
        <v>64</v>
      </c>
      <c r="D162" s="52">
        <v>5.2970199999999998</v>
      </c>
      <c r="E162" s="53">
        <f t="shared" si="34"/>
        <v>0</v>
      </c>
      <c r="F162" s="53">
        <f t="shared" si="34"/>
        <v>5.297019999999999</v>
      </c>
      <c r="G162" s="54">
        <v>0</v>
      </c>
      <c r="H162" s="54">
        <v>0</v>
      </c>
      <c r="I162" s="54">
        <v>0</v>
      </c>
      <c r="J162" s="54">
        <v>0</v>
      </c>
      <c r="K162" s="54">
        <v>0</v>
      </c>
      <c r="L162" s="54">
        <v>0.79455299999999995</v>
      </c>
      <c r="M162" s="54">
        <v>0</v>
      </c>
      <c r="N162" s="54">
        <v>4.5024669999999993</v>
      </c>
      <c r="O162" s="54">
        <f t="shared" si="35"/>
        <v>0</v>
      </c>
      <c r="P162" s="54">
        <f t="shared" si="36"/>
        <v>5.297019999999999</v>
      </c>
      <c r="Q162" s="92"/>
      <c r="R162" s="54"/>
      <c r="S162" s="54"/>
      <c r="T162" s="54">
        <v>0</v>
      </c>
      <c r="U162" s="54">
        <v>0</v>
      </c>
      <c r="V162" s="54">
        <v>0</v>
      </c>
      <c r="W162" s="54">
        <v>4.96</v>
      </c>
      <c r="X162" s="55" t="s">
        <v>200</v>
      </c>
      <c r="Y162" s="56"/>
      <c r="Z162" s="56"/>
      <c r="AA162" s="56"/>
      <c r="AB162" s="56"/>
      <c r="AC162" s="56"/>
      <c r="AD162" s="56"/>
      <c r="AE162" s="56"/>
      <c r="AF162" s="56"/>
    </row>
    <row r="163" spans="1:32" s="57" customFormat="1" ht="63" x14ac:dyDescent="0.25">
      <c r="A163" s="134" t="s">
        <v>24</v>
      </c>
      <c r="B163" s="132"/>
      <c r="C163" s="51" t="s">
        <v>65</v>
      </c>
      <c r="D163" s="52">
        <v>3.5074931899999995</v>
      </c>
      <c r="E163" s="53">
        <f t="shared" si="34"/>
        <v>3.7700999999999998</v>
      </c>
      <c r="F163" s="53">
        <f t="shared" si="34"/>
        <v>3.1933699999999998</v>
      </c>
      <c r="G163" s="54">
        <v>0</v>
      </c>
      <c r="H163" s="54">
        <v>0</v>
      </c>
      <c r="I163" s="54">
        <v>0</v>
      </c>
      <c r="J163" s="54">
        <v>0</v>
      </c>
      <c r="K163" s="54">
        <v>0</v>
      </c>
      <c r="L163" s="54">
        <v>0.52568999999999988</v>
      </c>
      <c r="M163" s="54">
        <v>3.7700999999999998</v>
      </c>
      <c r="N163" s="54">
        <v>2.6676799999999998</v>
      </c>
      <c r="O163" s="54">
        <f t="shared" si="35"/>
        <v>0.31412318999999966</v>
      </c>
      <c r="P163" s="54">
        <f t="shared" si="36"/>
        <v>-0.57672999999999996</v>
      </c>
      <c r="Q163" s="92">
        <f t="shared" si="32"/>
        <v>-0.15297472215591101</v>
      </c>
      <c r="R163" s="54"/>
      <c r="S163" s="54">
        <f t="shared" ref="S163" si="38">P163</f>
        <v>-0.57672999999999996</v>
      </c>
      <c r="T163" s="54">
        <v>0</v>
      </c>
      <c r="U163" s="54">
        <v>3.01</v>
      </c>
      <c r="V163" s="54">
        <v>0</v>
      </c>
      <c r="W163" s="54">
        <v>2.8</v>
      </c>
      <c r="X163" s="55" t="s">
        <v>204</v>
      </c>
      <c r="Y163" s="56"/>
      <c r="Z163" s="56"/>
      <c r="AA163" s="56"/>
      <c r="AB163" s="56"/>
      <c r="AC163" s="56"/>
      <c r="AD163" s="56"/>
      <c r="AE163" s="56"/>
      <c r="AF163" s="56"/>
    </row>
    <row r="164" spans="1:32" s="57" customFormat="1" ht="63" x14ac:dyDescent="0.25">
      <c r="A164" s="134" t="s">
        <v>24</v>
      </c>
      <c r="B164" s="132"/>
      <c r="C164" s="51" t="s">
        <v>66</v>
      </c>
      <c r="D164" s="52">
        <v>5.1896399999999989</v>
      </c>
      <c r="E164" s="53">
        <f t="shared" si="34"/>
        <v>0</v>
      </c>
      <c r="F164" s="53">
        <f t="shared" si="34"/>
        <v>5.1896399999999989</v>
      </c>
      <c r="G164" s="54">
        <v>0</v>
      </c>
      <c r="H164" s="54">
        <v>0</v>
      </c>
      <c r="I164" s="54">
        <v>0</v>
      </c>
      <c r="J164" s="54">
        <v>0</v>
      </c>
      <c r="K164" s="54">
        <v>0</v>
      </c>
      <c r="L164" s="54">
        <v>0.77844599999999986</v>
      </c>
      <c r="M164" s="54">
        <v>0</v>
      </c>
      <c r="N164" s="54">
        <v>4.4111939999999992</v>
      </c>
      <c r="O164" s="54">
        <f t="shared" si="35"/>
        <v>0</v>
      </c>
      <c r="P164" s="54">
        <f t="shared" si="36"/>
        <v>5.1896399999999989</v>
      </c>
      <c r="Q164" s="92"/>
      <c r="R164" s="54"/>
      <c r="S164" s="54"/>
      <c r="T164" s="54">
        <v>0</v>
      </c>
      <c r="U164" s="54">
        <v>0</v>
      </c>
      <c r="V164" s="54">
        <v>0</v>
      </c>
      <c r="W164" s="54">
        <v>4.28</v>
      </c>
      <c r="X164" s="55" t="s">
        <v>200</v>
      </c>
      <c r="Y164" s="56"/>
      <c r="Z164" s="56"/>
      <c r="AA164" s="56"/>
      <c r="AB164" s="56"/>
      <c r="AC164" s="56"/>
      <c r="AD164" s="56"/>
      <c r="AE164" s="56"/>
      <c r="AF164" s="56"/>
    </row>
    <row r="165" spans="1:32" s="57" customFormat="1" ht="63" x14ac:dyDescent="0.25">
      <c r="A165" s="134" t="s">
        <v>24</v>
      </c>
      <c r="B165" s="132"/>
      <c r="C165" s="51" t="s">
        <v>385</v>
      </c>
      <c r="D165" s="52">
        <v>3.5148599999999997</v>
      </c>
      <c r="E165" s="53">
        <f t="shared" si="34"/>
        <v>0</v>
      </c>
      <c r="F165" s="53">
        <f t="shared" si="34"/>
        <v>3.5152199999999993</v>
      </c>
      <c r="G165" s="54">
        <v>0</v>
      </c>
      <c r="H165" s="54">
        <v>0</v>
      </c>
      <c r="I165" s="54">
        <v>0</v>
      </c>
      <c r="J165" s="54">
        <v>0</v>
      </c>
      <c r="K165" s="54">
        <v>0</v>
      </c>
      <c r="L165" s="54">
        <v>0.52728299999999995</v>
      </c>
      <c r="M165" s="54">
        <v>0</v>
      </c>
      <c r="N165" s="54">
        <v>2.9879369999999996</v>
      </c>
      <c r="O165" s="54">
        <f t="shared" si="35"/>
        <v>-3.599999999996939E-4</v>
      </c>
      <c r="P165" s="54">
        <f t="shared" si="36"/>
        <v>3.5152199999999993</v>
      </c>
      <c r="Q165" s="92"/>
      <c r="R165" s="54"/>
      <c r="S165" s="54"/>
      <c r="T165" s="54">
        <v>0</v>
      </c>
      <c r="U165" s="54">
        <v>0</v>
      </c>
      <c r="V165" s="54">
        <v>0</v>
      </c>
      <c r="W165" s="54">
        <v>4.5999999999999996</v>
      </c>
      <c r="X165" s="55" t="s">
        <v>200</v>
      </c>
      <c r="Y165" s="56"/>
      <c r="Z165" s="56"/>
      <c r="AA165" s="56"/>
      <c r="AB165" s="56"/>
      <c r="AC165" s="56"/>
      <c r="AD165" s="56"/>
      <c r="AE165" s="56"/>
      <c r="AF165" s="56"/>
    </row>
    <row r="166" spans="1:32" s="57" customFormat="1" ht="63" x14ac:dyDescent="0.25">
      <c r="A166" s="134" t="s">
        <v>24</v>
      </c>
      <c r="B166" s="132"/>
      <c r="C166" s="51" t="s">
        <v>83</v>
      </c>
      <c r="D166" s="52">
        <v>3.0175799999999997</v>
      </c>
      <c r="E166" s="53">
        <f t="shared" si="34"/>
        <v>3.8786599999999996</v>
      </c>
      <c r="F166" s="53">
        <f t="shared" si="34"/>
        <v>3.0504509999999998</v>
      </c>
      <c r="G166" s="54">
        <v>0</v>
      </c>
      <c r="H166" s="54">
        <v>0</v>
      </c>
      <c r="I166" s="54">
        <v>0</v>
      </c>
      <c r="J166" s="54">
        <v>0</v>
      </c>
      <c r="K166" s="54">
        <v>0</v>
      </c>
      <c r="L166" s="54">
        <v>0.48338699999999996</v>
      </c>
      <c r="M166" s="54">
        <v>3.8786599999999996</v>
      </c>
      <c r="N166" s="54">
        <v>2.5670639999999998</v>
      </c>
      <c r="O166" s="54">
        <f t="shared" si="35"/>
        <v>-3.2871000000000095E-2</v>
      </c>
      <c r="P166" s="54">
        <f t="shared" si="36"/>
        <v>-0.82820899999999975</v>
      </c>
      <c r="Q166" s="92">
        <f t="shared" si="32"/>
        <v>-0.21352967261889411</v>
      </c>
      <c r="R166" s="54"/>
      <c r="S166" s="54">
        <f t="shared" ref="S166:S167" si="39">P166</f>
        <v>-0.82820899999999975</v>
      </c>
      <c r="T166" s="54">
        <v>0</v>
      </c>
      <c r="U166" s="54">
        <v>2.37</v>
      </c>
      <c r="V166" s="54">
        <v>0</v>
      </c>
      <c r="W166" s="54">
        <v>2.37</v>
      </c>
      <c r="X166" s="55" t="s">
        <v>204</v>
      </c>
      <c r="Y166" s="56"/>
      <c r="Z166" s="56"/>
      <c r="AA166" s="56"/>
      <c r="AB166" s="56"/>
      <c r="AC166" s="56"/>
      <c r="AD166" s="56"/>
      <c r="AE166" s="56"/>
      <c r="AF166" s="56"/>
    </row>
    <row r="167" spans="1:32" s="57" customFormat="1" ht="63" x14ac:dyDescent="0.25">
      <c r="A167" s="134" t="s">
        <v>24</v>
      </c>
      <c r="B167" s="132"/>
      <c r="C167" s="51" t="s">
        <v>84</v>
      </c>
      <c r="D167" s="52">
        <v>4.8465600000000002</v>
      </c>
      <c r="E167" s="53">
        <f t="shared" si="34"/>
        <v>5.6935000000000002</v>
      </c>
      <c r="F167" s="53">
        <f t="shared" si="34"/>
        <v>4.7709599999999996</v>
      </c>
      <c r="G167" s="54">
        <v>0</v>
      </c>
      <c r="H167" s="54">
        <v>0</v>
      </c>
      <c r="I167" s="54">
        <v>0</v>
      </c>
      <c r="J167" s="54">
        <v>0.726939</v>
      </c>
      <c r="K167" s="54">
        <v>0</v>
      </c>
      <c r="L167" s="54">
        <v>3.877008</v>
      </c>
      <c r="M167" s="54">
        <v>5.6935000000000002</v>
      </c>
      <c r="N167" s="54">
        <v>0.16701299999999999</v>
      </c>
      <c r="O167" s="54">
        <f t="shared" si="35"/>
        <v>7.5600000000000556E-2</v>
      </c>
      <c r="P167" s="54">
        <f t="shared" si="36"/>
        <v>-0.92254000000000058</v>
      </c>
      <c r="Q167" s="92">
        <f t="shared" si="32"/>
        <v>-0.16203389830508486</v>
      </c>
      <c r="R167" s="54"/>
      <c r="S167" s="54">
        <f t="shared" si="39"/>
        <v>-0.92254000000000058</v>
      </c>
      <c r="T167" s="54">
        <v>0</v>
      </c>
      <c r="U167" s="54">
        <v>2.58</v>
      </c>
      <c r="V167" s="54">
        <v>0</v>
      </c>
      <c r="W167" s="54">
        <v>2.58</v>
      </c>
      <c r="X167" s="55" t="s">
        <v>204</v>
      </c>
      <c r="Y167" s="56"/>
      <c r="Z167" s="56"/>
      <c r="AA167" s="56"/>
      <c r="AB167" s="56"/>
      <c r="AC167" s="56"/>
      <c r="AD167" s="56"/>
      <c r="AE167" s="56"/>
      <c r="AF167" s="56"/>
    </row>
    <row r="168" spans="1:32" s="57" customFormat="1" ht="63" x14ac:dyDescent="0.25">
      <c r="A168" s="134" t="s">
        <v>24</v>
      </c>
      <c r="B168" s="132"/>
      <c r="C168" s="51" t="s">
        <v>386</v>
      </c>
      <c r="D168" s="52">
        <v>3.0667839999999997</v>
      </c>
      <c r="E168" s="53">
        <f t="shared" si="34"/>
        <v>0</v>
      </c>
      <c r="F168" s="53">
        <f t="shared" si="34"/>
        <v>3.0668199999999999</v>
      </c>
      <c r="G168" s="54">
        <v>0</v>
      </c>
      <c r="H168" s="54">
        <v>0</v>
      </c>
      <c r="I168" s="54">
        <v>0</v>
      </c>
      <c r="J168" s="54">
        <v>0.4600229999999999</v>
      </c>
      <c r="K168" s="54">
        <v>0</v>
      </c>
      <c r="L168" s="54">
        <v>2.4534559999999996</v>
      </c>
      <c r="M168" s="54">
        <v>0</v>
      </c>
      <c r="N168" s="54">
        <v>0.15334099999999998</v>
      </c>
      <c r="O168" s="54">
        <f t="shared" si="35"/>
        <v>-3.6000000000147026E-5</v>
      </c>
      <c r="P168" s="54">
        <f t="shared" si="36"/>
        <v>3.0668199999999999</v>
      </c>
      <c r="Q168" s="92"/>
      <c r="R168" s="54"/>
      <c r="S168" s="54"/>
      <c r="T168" s="54">
        <v>0</v>
      </c>
      <c r="U168" s="54">
        <v>0</v>
      </c>
      <c r="V168" s="54">
        <v>0</v>
      </c>
      <c r="W168" s="54">
        <v>1.79</v>
      </c>
      <c r="X168" s="55" t="s">
        <v>200</v>
      </c>
      <c r="Y168" s="56"/>
      <c r="Z168" s="56"/>
      <c r="AA168" s="56"/>
      <c r="AB168" s="56"/>
      <c r="AC168" s="56"/>
      <c r="AD168" s="56"/>
      <c r="AE168" s="56"/>
      <c r="AF168" s="56"/>
    </row>
    <row r="169" spans="1:32" s="57" customFormat="1" ht="63" x14ac:dyDescent="0.25">
      <c r="A169" s="134" t="s">
        <v>24</v>
      </c>
      <c r="B169" s="132"/>
      <c r="C169" s="51" t="s">
        <v>86</v>
      </c>
      <c r="D169" s="52">
        <v>0</v>
      </c>
      <c r="E169" s="53">
        <f t="shared" si="34"/>
        <v>58.999999999999993</v>
      </c>
      <c r="F169" s="53">
        <f t="shared" si="34"/>
        <v>58.617699999999992</v>
      </c>
      <c r="G169" s="54">
        <v>25.132000000000001</v>
      </c>
      <c r="H169" s="54">
        <v>5.5176999999999996</v>
      </c>
      <c r="I169" s="54">
        <v>0</v>
      </c>
      <c r="J169" s="54">
        <v>0</v>
      </c>
      <c r="K169" s="54">
        <v>8.2569999999999979</v>
      </c>
      <c r="L169" s="54">
        <v>25.222499999999997</v>
      </c>
      <c r="M169" s="54">
        <v>25.610999999999997</v>
      </c>
      <c r="N169" s="54">
        <v>27.877499999999998</v>
      </c>
      <c r="O169" s="54">
        <f t="shared" si="35"/>
        <v>-58.617699999999992</v>
      </c>
      <c r="P169" s="54">
        <f t="shared" si="36"/>
        <v>-0.38230000000000075</v>
      </c>
      <c r="Q169" s="92">
        <f t="shared" si="32"/>
        <v>-6.4796610169491897E-3</v>
      </c>
      <c r="R169" s="54"/>
      <c r="S169" s="54"/>
      <c r="T169" s="54">
        <v>0</v>
      </c>
      <c r="U169" s="54">
        <v>0</v>
      </c>
      <c r="V169" s="54">
        <v>0</v>
      </c>
      <c r="W169" s="54">
        <v>0</v>
      </c>
      <c r="X169" s="55" t="s">
        <v>204</v>
      </c>
      <c r="Y169" s="56"/>
      <c r="Z169" s="56"/>
      <c r="AA169" s="56"/>
      <c r="AB169" s="56"/>
      <c r="AC169" s="56"/>
      <c r="AD169" s="56"/>
      <c r="AE169" s="56"/>
      <c r="AF169" s="56"/>
    </row>
    <row r="170" spans="1:32" s="57" customFormat="1" ht="110.25" x14ac:dyDescent="0.25">
      <c r="A170" s="134" t="s">
        <v>179</v>
      </c>
      <c r="B170" s="132"/>
      <c r="C170" s="51" t="s">
        <v>312</v>
      </c>
      <c r="D170" s="52">
        <v>254.41335118000001</v>
      </c>
      <c r="E170" s="53">
        <f t="shared" si="34"/>
        <v>168.63809999999998</v>
      </c>
      <c r="F170" s="53">
        <f t="shared" si="34"/>
        <v>254.41291153136666</v>
      </c>
      <c r="G170" s="54">
        <v>70.250699999999995</v>
      </c>
      <c r="H170" s="54">
        <v>58.864157840356164</v>
      </c>
      <c r="I170" s="54">
        <v>36.895299999999999</v>
      </c>
      <c r="J170" s="54">
        <v>41.836849999999998</v>
      </c>
      <c r="K170" s="54">
        <v>39.969900000000003</v>
      </c>
      <c r="L170" s="54">
        <v>86.079803691010511</v>
      </c>
      <c r="M170" s="54">
        <v>21.522200000000002</v>
      </c>
      <c r="N170" s="54">
        <v>67.632099999999994</v>
      </c>
      <c r="O170" s="54">
        <f t="shared" si="35"/>
        <v>4.3964863334622351E-4</v>
      </c>
      <c r="P170" s="54">
        <f t="shared" si="36"/>
        <v>85.77481153136668</v>
      </c>
      <c r="Q170" s="92">
        <f t="shared" si="32"/>
        <v>0.50863245928035661</v>
      </c>
      <c r="R170" s="54"/>
      <c r="S170" s="54"/>
      <c r="T170" s="54">
        <v>0</v>
      </c>
      <c r="U170" s="54">
        <v>0</v>
      </c>
      <c r="V170" s="54">
        <v>0</v>
      </c>
      <c r="W170" s="54">
        <v>0</v>
      </c>
      <c r="X170" s="55" t="s">
        <v>206</v>
      </c>
      <c r="Y170" s="56"/>
      <c r="Z170" s="56"/>
      <c r="AA170" s="56"/>
      <c r="AB170" s="56"/>
      <c r="AC170" s="56"/>
      <c r="AD170" s="56"/>
      <c r="AE170" s="56"/>
      <c r="AF170" s="56"/>
    </row>
    <row r="171" spans="1:32" s="57" customFormat="1" ht="63" x14ac:dyDescent="0.25">
      <c r="A171" s="134" t="s">
        <v>179</v>
      </c>
      <c r="B171" s="132"/>
      <c r="C171" s="51" t="s">
        <v>86</v>
      </c>
      <c r="D171" s="52">
        <v>119.53399999999999</v>
      </c>
      <c r="E171" s="53">
        <f t="shared" si="34"/>
        <v>18.880000000000003</v>
      </c>
      <c r="F171" s="53">
        <f t="shared" si="34"/>
        <v>12.014899999999999</v>
      </c>
      <c r="G171" s="54">
        <v>4.5311999999999992</v>
      </c>
      <c r="H171" s="54">
        <v>0</v>
      </c>
      <c r="I171" s="54">
        <v>0.98629999999999995</v>
      </c>
      <c r="J171" s="54">
        <v>4.2037499999999994</v>
      </c>
      <c r="K171" s="54">
        <v>4.5599999999999996</v>
      </c>
      <c r="L171" s="54">
        <v>5.0062499999999996</v>
      </c>
      <c r="M171" s="54">
        <v>8.802500000000002</v>
      </c>
      <c r="N171" s="54">
        <v>2.8049000000000004</v>
      </c>
      <c r="O171" s="54">
        <f t="shared" si="35"/>
        <v>107.51909999999999</v>
      </c>
      <c r="P171" s="54">
        <f t="shared" si="36"/>
        <v>-6.8651000000000035</v>
      </c>
      <c r="Q171" s="92">
        <f t="shared" si="32"/>
        <v>-0.36361758474576289</v>
      </c>
      <c r="R171" s="54"/>
      <c r="S171" s="54"/>
      <c r="T171" s="54">
        <v>0</v>
      </c>
      <c r="U171" s="54">
        <v>0</v>
      </c>
      <c r="V171" s="54">
        <v>0</v>
      </c>
      <c r="W171" s="54">
        <v>0</v>
      </c>
      <c r="X171" s="55" t="s">
        <v>204</v>
      </c>
      <c r="Y171" s="56"/>
      <c r="Z171" s="56"/>
      <c r="AA171" s="56"/>
      <c r="AB171" s="56"/>
      <c r="AC171" s="56"/>
      <c r="AD171" s="56"/>
      <c r="AE171" s="56"/>
      <c r="AF171" s="56"/>
    </row>
    <row r="172" spans="1:32" s="57" customFormat="1" ht="63" x14ac:dyDescent="0.25">
      <c r="A172" s="134" t="s">
        <v>181</v>
      </c>
      <c r="B172" s="132"/>
      <c r="C172" s="51" t="s">
        <v>312</v>
      </c>
      <c r="D172" s="52">
        <v>749.89123001999974</v>
      </c>
      <c r="E172" s="53">
        <f t="shared" si="34"/>
        <v>311.57939999999996</v>
      </c>
      <c r="F172" s="53">
        <f t="shared" si="34"/>
        <v>749.89151087265759</v>
      </c>
      <c r="G172" s="54">
        <v>115.67870000000001</v>
      </c>
      <c r="H172" s="54">
        <v>116.53800087265755</v>
      </c>
      <c r="I172" s="54">
        <v>73.462800000000001</v>
      </c>
      <c r="J172" s="54">
        <v>82.62724</v>
      </c>
      <c r="K172" s="54">
        <v>79.584599999999995</v>
      </c>
      <c r="L172" s="54">
        <v>293.72879999999998</v>
      </c>
      <c r="M172" s="54">
        <v>42.853299999999997</v>
      </c>
      <c r="N172" s="54">
        <v>256.99747000000002</v>
      </c>
      <c r="O172" s="54">
        <f t="shared" si="35"/>
        <v>-2.8085265785193769E-4</v>
      </c>
      <c r="P172" s="54">
        <f t="shared" si="36"/>
        <v>438.31211087265763</v>
      </c>
      <c r="Q172" s="92">
        <f t="shared" si="32"/>
        <v>1.4067429068566719</v>
      </c>
      <c r="R172" s="54"/>
      <c r="S172" s="54"/>
      <c r="T172" s="54">
        <v>0</v>
      </c>
      <c r="U172" s="54">
        <v>0</v>
      </c>
      <c r="V172" s="54">
        <v>0</v>
      </c>
      <c r="W172" s="54">
        <v>0</v>
      </c>
      <c r="X172" s="55" t="s">
        <v>204</v>
      </c>
      <c r="Y172" s="56"/>
      <c r="Z172" s="56"/>
      <c r="AA172" s="56"/>
      <c r="AB172" s="56"/>
      <c r="AC172" s="56"/>
      <c r="AD172" s="56"/>
      <c r="AE172" s="56"/>
      <c r="AF172" s="56"/>
    </row>
    <row r="173" spans="1:32" s="57" customFormat="1" x14ac:dyDescent="0.25">
      <c r="A173" s="135"/>
      <c r="B173" s="132"/>
      <c r="C173" s="59"/>
      <c r="D173" s="54"/>
      <c r="E173" s="53">
        <f t="shared" si="34"/>
        <v>0</v>
      </c>
      <c r="F173" s="53">
        <f t="shared" si="34"/>
        <v>0</v>
      </c>
      <c r="G173" s="54"/>
      <c r="H173" s="54"/>
      <c r="I173" s="54"/>
      <c r="J173" s="54"/>
      <c r="K173" s="54"/>
      <c r="L173" s="54"/>
      <c r="M173" s="54"/>
      <c r="N173" s="54"/>
      <c r="O173" s="54">
        <f t="shared" si="35"/>
        <v>0</v>
      </c>
      <c r="P173" s="54">
        <f t="shared" si="36"/>
        <v>0</v>
      </c>
      <c r="Q173" s="92"/>
      <c r="R173" s="54"/>
      <c r="S173" s="54"/>
      <c r="T173" s="54"/>
      <c r="U173" s="54"/>
      <c r="V173" s="54"/>
      <c r="W173" s="54"/>
      <c r="X173" s="55"/>
      <c r="Y173" s="56"/>
      <c r="Z173" s="56"/>
      <c r="AA173" s="56"/>
      <c r="AB173" s="56"/>
      <c r="AC173" s="56"/>
      <c r="AD173" s="56"/>
      <c r="AE173" s="56"/>
      <c r="AF173" s="56"/>
    </row>
    <row r="174" spans="1:32" s="57" customFormat="1" ht="31.5" x14ac:dyDescent="0.25">
      <c r="A174" s="135" t="s">
        <v>21</v>
      </c>
      <c r="B174" s="60" t="s">
        <v>87</v>
      </c>
      <c r="C174" s="60" t="s">
        <v>88</v>
      </c>
      <c r="D174" s="53">
        <f t="shared" ref="D174:P174" si="40">SUM(D175:D190)</f>
        <v>76.333695179999992</v>
      </c>
      <c r="E174" s="53">
        <f t="shared" si="40"/>
        <v>84.516300000000001</v>
      </c>
      <c r="F174" s="53">
        <f t="shared" si="40"/>
        <v>50.312730430000002</v>
      </c>
      <c r="G174" s="53">
        <f t="shared" si="40"/>
        <v>13.2676</v>
      </c>
      <c r="H174" s="53">
        <f t="shared" si="40"/>
        <v>4.6439832300000008</v>
      </c>
      <c r="I174" s="53">
        <f t="shared" si="40"/>
        <v>14.690799999999999</v>
      </c>
      <c r="J174" s="53">
        <f t="shared" si="40"/>
        <v>11.825099999999997</v>
      </c>
      <c r="K174" s="53">
        <f t="shared" si="40"/>
        <v>14.761999999999999</v>
      </c>
      <c r="L174" s="53">
        <f t="shared" si="40"/>
        <v>4.1879999999999997</v>
      </c>
      <c r="M174" s="53">
        <f t="shared" si="40"/>
        <v>41.795899999999996</v>
      </c>
      <c r="N174" s="53">
        <f t="shared" si="40"/>
        <v>29.655647199999997</v>
      </c>
      <c r="O174" s="53">
        <f t="shared" si="40"/>
        <v>26.020964749999997</v>
      </c>
      <c r="P174" s="53">
        <f t="shared" si="40"/>
        <v>-34.203569569999992</v>
      </c>
      <c r="Q174" s="92">
        <f t="shared" si="32"/>
        <v>-0.4046979052561458</v>
      </c>
      <c r="R174" s="53">
        <f t="shared" ref="R174:W174" si="41">SUM(R175:R190)</f>
        <v>2.3719999999999999</v>
      </c>
      <c r="S174" s="53">
        <f t="shared" si="41"/>
        <v>0</v>
      </c>
      <c r="T174" s="53">
        <f t="shared" si="41"/>
        <v>0</v>
      </c>
      <c r="U174" s="53">
        <f t="shared" si="41"/>
        <v>0</v>
      </c>
      <c r="V174" s="53">
        <f t="shared" si="41"/>
        <v>0</v>
      </c>
      <c r="W174" s="53">
        <f t="shared" si="41"/>
        <v>0</v>
      </c>
      <c r="X174" s="55"/>
      <c r="Y174" s="56"/>
      <c r="Z174" s="56"/>
      <c r="AA174" s="56"/>
      <c r="AB174" s="56"/>
      <c r="AC174" s="56"/>
      <c r="AD174" s="56"/>
      <c r="AE174" s="56"/>
      <c r="AF174" s="56"/>
    </row>
    <row r="175" spans="1:32" s="57" customFormat="1" ht="94.5" x14ac:dyDescent="0.25">
      <c r="A175" s="134" t="s">
        <v>171</v>
      </c>
      <c r="B175" s="132"/>
      <c r="C175" s="51" t="s">
        <v>387</v>
      </c>
      <c r="D175" s="52">
        <v>12.78648826</v>
      </c>
      <c r="E175" s="53">
        <f t="shared" ref="E175:F190" si="42">G175+I175+K175+M175</f>
        <v>12.507999999999999</v>
      </c>
      <c r="F175" s="53">
        <f t="shared" si="42"/>
        <v>12.789</v>
      </c>
      <c r="G175" s="54">
        <v>0</v>
      </c>
      <c r="H175" s="54">
        <v>0</v>
      </c>
      <c r="I175" s="54">
        <v>5.2539999999999996</v>
      </c>
      <c r="J175" s="54">
        <v>4.91</v>
      </c>
      <c r="K175" s="54">
        <v>7.2539999999999996</v>
      </c>
      <c r="L175" s="54">
        <v>2.069</v>
      </c>
      <c r="M175" s="54">
        <v>0</v>
      </c>
      <c r="N175" s="54">
        <v>5.81</v>
      </c>
      <c r="O175" s="54">
        <f t="shared" ref="O175:O190" si="43">D175-F175</f>
        <v>-2.5117399999992074E-3</v>
      </c>
      <c r="P175" s="54">
        <f t="shared" ref="P175:P190" si="44">F175-E175</f>
        <v>0.28100000000000058</v>
      </c>
      <c r="Q175" s="92">
        <f t="shared" si="32"/>
        <v>2.2465622001918817E-2</v>
      </c>
      <c r="R175" s="54">
        <f>P175</f>
        <v>0.28100000000000058</v>
      </c>
      <c r="S175" s="54"/>
      <c r="T175" s="54">
        <v>0</v>
      </c>
      <c r="U175" s="54">
        <v>0</v>
      </c>
      <c r="V175" s="54">
        <v>0</v>
      </c>
      <c r="W175" s="54">
        <v>0</v>
      </c>
      <c r="X175" s="55" t="s">
        <v>205</v>
      </c>
      <c r="Y175" s="56"/>
      <c r="Z175" s="56"/>
      <c r="AA175" s="56"/>
      <c r="AB175" s="56"/>
      <c r="AC175" s="56"/>
      <c r="AD175" s="56"/>
      <c r="AE175" s="56"/>
      <c r="AF175" s="56"/>
    </row>
    <row r="176" spans="1:32" s="57" customFormat="1" ht="78.75" x14ac:dyDescent="0.25">
      <c r="A176" s="134" t="s">
        <v>171</v>
      </c>
      <c r="B176" s="132"/>
      <c r="C176" s="51" t="s">
        <v>388</v>
      </c>
      <c r="D176" s="52">
        <v>8.3487804199999989</v>
      </c>
      <c r="E176" s="53">
        <f t="shared" si="42"/>
        <v>6.2539999999999996</v>
      </c>
      <c r="F176" s="53">
        <f t="shared" si="42"/>
        <v>8.3449999999999989</v>
      </c>
      <c r="G176" s="54">
        <v>0</v>
      </c>
      <c r="H176" s="54">
        <v>0</v>
      </c>
      <c r="I176" s="54">
        <v>2.5</v>
      </c>
      <c r="J176" s="54">
        <v>3.48</v>
      </c>
      <c r="K176" s="54">
        <v>3.754</v>
      </c>
      <c r="L176" s="54">
        <v>1.5249999999999999</v>
      </c>
      <c r="M176" s="54">
        <v>0</v>
      </c>
      <c r="N176" s="54">
        <v>3.34</v>
      </c>
      <c r="O176" s="54">
        <f t="shared" si="43"/>
        <v>3.7804200000000066E-3</v>
      </c>
      <c r="P176" s="54">
        <f t="shared" si="44"/>
        <v>2.0909999999999993</v>
      </c>
      <c r="Q176" s="92">
        <f t="shared" si="32"/>
        <v>0.33434601854812906</v>
      </c>
      <c r="R176" s="54">
        <f>P176</f>
        <v>2.0909999999999993</v>
      </c>
      <c r="S176" s="54"/>
      <c r="T176" s="54">
        <v>0</v>
      </c>
      <c r="U176" s="54">
        <v>0</v>
      </c>
      <c r="V176" s="54">
        <v>0</v>
      </c>
      <c r="W176" s="54">
        <v>0</v>
      </c>
      <c r="X176" s="55" t="s">
        <v>205</v>
      </c>
      <c r="Y176" s="56"/>
      <c r="Z176" s="56"/>
      <c r="AA176" s="56"/>
      <c r="AB176" s="56"/>
      <c r="AC176" s="56"/>
      <c r="AD176" s="56"/>
      <c r="AE176" s="56"/>
      <c r="AF176" s="56"/>
    </row>
    <row r="177" spans="1:32" s="57" customFormat="1" ht="78.75" x14ac:dyDescent="0.25">
      <c r="A177" s="134" t="s">
        <v>171</v>
      </c>
      <c r="B177" s="132"/>
      <c r="C177" s="51" t="s">
        <v>389</v>
      </c>
      <c r="D177" s="52">
        <v>4.41811664</v>
      </c>
      <c r="E177" s="53">
        <f t="shared" si="42"/>
        <v>6.2539999999999996</v>
      </c>
      <c r="F177" s="53">
        <f t="shared" si="42"/>
        <v>4.4139999999999997</v>
      </c>
      <c r="G177" s="54">
        <v>0</v>
      </c>
      <c r="H177" s="54">
        <v>0</v>
      </c>
      <c r="I177" s="54">
        <v>2.5</v>
      </c>
      <c r="J177" s="54">
        <v>1.51</v>
      </c>
      <c r="K177" s="54">
        <v>3.754</v>
      </c>
      <c r="L177" s="54">
        <v>0.59399999999999997</v>
      </c>
      <c r="M177" s="54">
        <v>0</v>
      </c>
      <c r="N177" s="54">
        <v>2.31</v>
      </c>
      <c r="O177" s="54">
        <f t="shared" si="43"/>
        <v>4.1166400000003378E-3</v>
      </c>
      <c r="P177" s="54">
        <f t="shared" si="44"/>
        <v>-1.8399999999999999</v>
      </c>
      <c r="Q177" s="92">
        <f t="shared" si="32"/>
        <v>-0.29421170450911416</v>
      </c>
      <c r="R177" s="54"/>
      <c r="S177" s="54"/>
      <c r="T177" s="54">
        <v>0</v>
      </c>
      <c r="U177" s="54">
        <v>0</v>
      </c>
      <c r="V177" s="54">
        <v>0</v>
      </c>
      <c r="W177" s="54">
        <v>0</v>
      </c>
      <c r="X177" s="55" t="s">
        <v>204</v>
      </c>
      <c r="Y177" s="56"/>
      <c r="Z177" s="56"/>
      <c r="AA177" s="56"/>
      <c r="AB177" s="56"/>
      <c r="AC177" s="56"/>
      <c r="AD177" s="56"/>
      <c r="AE177" s="56"/>
      <c r="AF177" s="56"/>
    </row>
    <row r="178" spans="1:32" s="57" customFormat="1" ht="63" x14ac:dyDescent="0.25">
      <c r="A178" s="134" t="s">
        <v>171</v>
      </c>
      <c r="B178" s="132"/>
      <c r="C178" s="51" t="s">
        <v>390</v>
      </c>
      <c r="D178" s="52">
        <v>3.54</v>
      </c>
      <c r="E178" s="53">
        <f t="shared" si="42"/>
        <v>0</v>
      </c>
      <c r="F178" s="53">
        <f t="shared" si="42"/>
        <v>0.41771999999999998</v>
      </c>
      <c r="G178" s="54">
        <v>0</v>
      </c>
      <c r="H178" s="54">
        <v>0</v>
      </c>
      <c r="I178" s="54">
        <v>0</v>
      </c>
      <c r="J178" s="54">
        <v>0.41771999999999998</v>
      </c>
      <c r="K178" s="54">
        <v>0</v>
      </c>
      <c r="L178" s="54">
        <v>0</v>
      </c>
      <c r="M178" s="54">
        <v>0</v>
      </c>
      <c r="N178" s="54">
        <v>0</v>
      </c>
      <c r="O178" s="54">
        <f t="shared" si="43"/>
        <v>3.1222799999999999</v>
      </c>
      <c r="P178" s="54">
        <f t="shared" si="44"/>
        <v>0.41771999999999998</v>
      </c>
      <c r="Q178" s="92"/>
      <c r="R178" s="54"/>
      <c r="S178" s="54"/>
      <c r="T178" s="54">
        <v>0</v>
      </c>
      <c r="U178" s="54">
        <v>0</v>
      </c>
      <c r="V178" s="54">
        <v>0</v>
      </c>
      <c r="W178" s="54">
        <v>0</v>
      </c>
      <c r="X178" s="55" t="s">
        <v>200</v>
      </c>
      <c r="Y178" s="56"/>
      <c r="Z178" s="56"/>
      <c r="AA178" s="56"/>
      <c r="AB178" s="56"/>
      <c r="AC178" s="56"/>
      <c r="AD178" s="56"/>
      <c r="AE178" s="56"/>
      <c r="AF178" s="56"/>
    </row>
    <row r="179" spans="1:32" s="57" customFormat="1" ht="63" x14ac:dyDescent="0.25">
      <c r="A179" s="134" t="s">
        <v>171</v>
      </c>
      <c r="B179" s="132"/>
      <c r="C179" s="51" t="s">
        <v>391</v>
      </c>
      <c r="D179" s="52">
        <v>3.54</v>
      </c>
      <c r="E179" s="53">
        <f t="shared" si="42"/>
        <v>0</v>
      </c>
      <c r="F179" s="53">
        <f t="shared" si="42"/>
        <v>0.41771999999999998</v>
      </c>
      <c r="G179" s="54">
        <v>0</v>
      </c>
      <c r="H179" s="54">
        <v>0</v>
      </c>
      <c r="I179" s="54">
        <v>0</v>
      </c>
      <c r="J179" s="54">
        <v>0.41771999999999998</v>
      </c>
      <c r="K179" s="54">
        <v>0</v>
      </c>
      <c r="L179" s="54">
        <v>0</v>
      </c>
      <c r="M179" s="54">
        <v>0</v>
      </c>
      <c r="N179" s="54">
        <v>0</v>
      </c>
      <c r="O179" s="54">
        <f t="shared" si="43"/>
        <v>3.1222799999999999</v>
      </c>
      <c r="P179" s="54">
        <f t="shared" si="44"/>
        <v>0.41771999999999998</v>
      </c>
      <c r="Q179" s="92"/>
      <c r="R179" s="54"/>
      <c r="S179" s="54"/>
      <c r="T179" s="54">
        <v>0</v>
      </c>
      <c r="U179" s="54">
        <v>0</v>
      </c>
      <c r="V179" s="54">
        <v>0</v>
      </c>
      <c r="W179" s="54">
        <v>0</v>
      </c>
      <c r="X179" s="55" t="s">
        <v>200</v>
      </c>
      <c r="Y179" s="56"/>
      <c r="Z179" s="56"/>
      <c r="AA179" s="56"/>
      <c r="AB179" s="56"/>
      <c r="AC179" s="56"/>
      <c r="AD179" s="56"/>
      <c r="AE179" s="56"/>
      <c r="AF179" s="56"/>
    </row>
    <row r="180" spans="1:32" s="57" customFormat="1" ht="63" x14ac:dyDescent="0.25">
      <c r="A180" s="134" t="s">
        <v>171</v>
      </c>
      <c r="B180" s="132"/>
      <c r="C180" s="51" t="s">
        <v>392</v>
      </c>
      <c r="D180" s="52">
        <v>4.9601146600000003</v>
      </c>
      <c r="E180" s="53">
        <f t="shared" si="42"/>
        <v>0</v>
      </c>
      <c r="F180" s="53">
        <f t="shared" si="42"/>
        <v>0.50149999999999995</v>
      </c>
      <c r="G180" s="54">
        <v>0</v>
      </c>
      <c r="H180" s="54">
        <v>0</v>
      </c>
      <c r="I180" s="54">
        <v>0</v>
      </c>
      <c r="J180" s="54">
        <v>0.50149999999999995</v>
      </c>
      <c r="K180" s="54">
        <v>0</v>
      </c>
      <c r="L180" s="54">
        <v>0</v>
      </c>
      <c r="M180" s="54">
        <v>0</v>
      </c>
      <c r="N180" s="54">
        <v>0</v>
      </c>
      <c r="O180" s="54">
        <f t="shared" si="43"/>
        <v>4.4586146600000003</v>
      </c>
      <c r="P180" s="54">
        <f t="shared" si="44"/>
        <v>0.50149999999999995</v>
      </c>
      <c r="Q180" s="92"/>
      <c r="R180" s="54"/>
      <c r="S180" s="54"/>
      <c r="T180" s="54">
        <v>0</v>
      </c>
      <c r="U180" s="54">
        <v>0</v>
      </c>
      <c r="V180" s="54">
        <v>0</v>
      </c>
      <c r="W180" s="54">
        <v>0</v>
      </c>
      <c r="X180" s="55" t="s">
        <v>200</v>
      </c>
      <c r="Y180" s="56"/>
      <c r="Z180" s="56"/>
      <c r="AA180" s="56"/>
      <c r="AB180" s="56"/>
      <c r="AC180" s="56"/>
      <c r="AD180" s="56"/>
      <c r="AE180" s="56"/>
      <c r="AF180" s="56"/>
    </row>
    <row r="181" spans="1:32" s="57" customFormat="1" ht="63" x14ac:dyDescent="0.25">
      <c r="A181" s="134" t="s">
        <v>98</v>
      </c>
      <c r="B181" s="132"/>
      <c r="C181" s="51" t="s">
        <v>393</v>
      </c>
      <c r="D181" s="52">
        <v>0</v>
      </c>
      <c r="E181" s="53">
        <f t="shared" si="42"/>
        <v>14.16</v>
      </c>
      <c r="F181" s="53">
        <f t="shared" si="42"/>
        <v>0</v>
      </c>
      <c r="G181" s="54">
        <v>4.3600000000000003</v>
      </c>
      <c r="H181" s="54">
        <v>0</v>
      </c>
      <c r="I181" s="54">
        <v>0</v>
      </c>
      <c r="J181" s="54">
        <v>0</v>
      </c>
      <c r="K181" s="54">
        <v>0</v>
      </c>
      <c r="L181" s="54">
        <v>0</v>
      </c>
      <c r="M181" s="54">
        <v>9.8000000000000007</v>
      </c>
      <c r="N181" s="54">
        <v>0</v>
      </c>
      <c r="O181" s="54">
        <f t="shared" si="43"/>
        <v>0</v>
      </c>
      <c r="P181" s="54">
        <f t="shared" si="44"/>
        <v>-14.16</v>
      </c>
      <c r="Q181" s="92">
        <f t="shared" si="32"/>
        <v>-1</v>
      </c>
      <c r="R181" s="54"/>
      <c r="S181" s="54"/>
      <c r="T181" s="54">
        <v>0</v>
      </c>
      <c r="U181" s="54">
        <v>0</v>
      </c>
      <c r="V181" s="54">
        <v>0</v>
      </c>
      <c r="W181" s="54">
        <v>0</v>
      </c>
      <c r="X181" s="55" t="s">
        <v>204</v>
      </c>
      <c r="Y181" s="56"/>
      <c r="Z181" s="56"/>
      <c r="AA181" s="56"/>
      <c r="AB181" s="56"/>
      <c r="AC181" s="56"/>
      <c r="AD181" s="56"/>
      <c r="AE181" s="56"/>
      <c r="AF181" s="56"/>
    </row>
    <row r="182" spans="1:32" s="57" customFormat="1" ht="110.25" x14ac:dyDescent="0.25">
      <c r="A182" s="134" t="s">
        <v>100</v>
      </c>
      <c r="B182" s="132"/>
      <c r="C182" s="51" t="s">
        <v>394</v>
      </c>
      <c r="D182" s="52">
        <v>0</v>
      </c>
      <c r="E182" s="53">
        <f t="shared" si="42"/>
        <v>6.1832000000000003</v>
      </c>
      <c r="F182" s="53">
        <f t="shared" si="42"/>
        <v>4.6439832300000008</v>
      </c>
      <c r="G182" s="54">
        <v>6.1832000000000003</v>
      </c>
      <c r="H182" s="54">
        <v>4.6439832300000008</v>
      </c>
      <c r="I182" s="54">
        <v>0</v>
      </c>
      <c r="J182" s="54">
        <v>0</v>
      </c>
      <c r="K182" s="54">
        <v>0</v>
      </c>
      <c r="L182" s="54">
        <v>0</v>
      </c>
      <c r="M182" s="54">
        <v>0</v>
      </c>
      <c r="N182" s="54">
        <v>0</v>
      </c>
      <c r="O182" s="54">
        <f t="shared" si="43"/>
        <v>-4.6439832300000008</v>
      </c>
      <c r="P182" s="54">
        <f t="shared" si="44"/>
        <v>-1.5392167699999995</v>
      </c>
      <c r="Q182" s="92">
        <f t="shared" si="32"/>
        <v>-0.24893530372622585</v>
      </c>
      <c r="R182" s="54"/>
      <c r="S182" s="54"/>
      <c r="T182" s="54">
        <v>0</v>
      </c>
      <c r="U182" s="54">
        <v>0</v>
      </c>
      <c r="V182" s="54">
        <v>0</v>
      </c>
      <c r="W182" s="54">
        <v>0</v>
      </c>
      <c r="X182" s="55" t="s">
        <v>208</v>
      </c>
      <c r="Y182" s="56"/>
      <c r="Z182" s="56"/>
      <c r="AA182" s="56"/>
      <c r="AB182" s="56"/>
      <c r="AC182" s="56"/>
      <c r="AD182" s="56"/>
      <c r="AE182" s="56"/>
      <c r="AF182" s="56"/>
    </row>
    <row r="183" spans="1:32" s="57" customFormat="1" ht="63" x14ac:dyDescent="0.25">
      <c r="A183" s="134" t="s">
        <v>100</v>
      </c>
      <c r="B183" s="132"/>
      <c r="C183" s="51" t="s">
        <v>395</v>
      </c>
      <c r="D183" s="52">
        <v>2.3046776000000002</v>
      </c>
      <c r="E183" s="53">
        <f t="shared" si="42"/>
        <v>0</v>
      </c>
      <c r="F183" s="53">
        <f t="shared" si="42"/>
        <v>2.5370235999999999</v>
      </c>
      <c r="G183" s="54">
        <v>0</v>
      </c>
      <c r="H183" s="54">
        <v>0</v>
      </c>
      <c r="I183" s="54">
        <v>0</v>
      </c>
      <c r="J183" s="54">
        <v>0</v>
      </c>
      <c r="K183" s="54">
        <v>0</v>
      </c>
      <c r="L183" s="54">
        <v>0</v>
      </c>
      <c r="M183" s="54">
        <v>0</v>
      </c>
      <c r="N183" s="54">
        <v>2.5370235999999999</v>
      </c>
      <c r="O183" s="54">
        <f t="shared" si="43"/>
        <v>-0.23234599999999972</v>
      </c>
      <c r="P183" s="54">
        <f t="shared" si="44"/>
        <v>2.5370235999999999</v>
      </c>
      <c r="Q183" s="92"/>
      <c r="R183" s="54"/>
      <c r="S183" s="54"/>
      <c r="T183" s="54">
        <v>0</v>
      </c>
      <c r="U183" s="54">
        <v>0</v>
      </c>
      <c r="V183" s="54">
        <v>0</v>
      </c>
      <c r="W183" s="54">
        <v>0</v>
      </c>
      <c r="X183" s="55" t="s">
        <v>200</v>
      </c>
      <c r="Y183" s="56"/>
      <c r="Z183" s="56"/>
      <c r="AA183" s="56"/>
      <c r="AB183" s="56"/>
      <c r="AC183" s="56"/>
      <c r="AD183" s="56"/>
      <c r="AE183" s="56"/>
      <c r="AF183" s="56"/>
    </row>
    <row r="184" spans="1:32" s="57" customFormat="1" ht="63" x14ac:dyDescent="0.25">
      <c r="A184" s="134" t="s">
        <v>100</v>
      </c>
      <c r="B184" s="132"/>
      <c r="C184" s="51" t="s">
        <v>396</v>
      </c>
      <c r="D184" s="52">
        <v>2.3046776000000002</v>
      </c>
      <c r="E184" s="53">
        <f t="shared" si="42"/>
        <v>0</v>
      </c>
      <c r="F184" s="53">
        <f t="shared" si="42"/>
        <v>2.5370235999999999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2.5370235999999999</v>
      </c>
      <c r="O184" s="54">
        <f t="shared" si="43"/>
        <v>-0.23234599999999972</v>
      </c>
      <c r="P184" s="54">
        <f t="shared" si="44"/>
        <v>2.5370235999999999</v>
      </c>
      <c r="Q184" s="92"/>
      <c r="R184" s="54"/>
      <c r="S184" s="54"/>
      <c r="T184" s="54">
        <v>0</v>
      </c>
      <c r="U184" s="54">
        <v>0</v>
      </c>
      <c r="V184" s="54">
        <v>0</v>
      </c>
      <c r="W184" s="54">
        <v>0</v>
      </c>
      <c r="X184" s="55" t="s">
        <v>200</v>
      </c>
      <c r="Y184" s="56"/>
      <c r="Z184" s="56"/>
      <c r="AA184" s="56"/>
      <c r="AB184" s="56"/>
      <c r="AC184" s="56"/>
      <c r="AD184" s="56"/>
      <c r="AE184" s="56"/>
      <c r="AF184" s="56"/>
    </row>
    <row r="185" spans="1:32" s="57" customFormat="1" ht="63" x14ac:dyDescent="0.25">
      <c r="A185" s="134" t="s">
        <v>100</v>
      </c>
      <c r="B185" s="132"/>
      <c r="C185" s="51" t="s">
        <v>397</v>
      </c>
      <c r="D185" s="52">
        <v>6.7852600000000001</v>
      </c>
      <c r="E185" s="53">
        <f t="shared" si="42"/>
        <v>7.08</v>
      </c>
      <c r="F185" s="53">
        <f t="shared" si="42"/>
        <v>0.29407999999999995</v>
      </c>
      <c r="G185" s="54">
        <v>0.63719999999999999</v>
      </c>
      <c r="H185" s="54">
        <v>0</v>
      </c>
      <c r="I185" s="54">
        <v>0</v>
      </c>
      <c r="J185" s="54">
        <v>0.29407999999999995</v>
      </c>
      <c r="K185" s="54">
        <v>0</v>
      </c>
      <c r="L185" s="54">
        <v>0</v>
      </c>
      <c r="M185" s="54">
        <v>6.4428000000000001</v>
      </c>
      <c r="N185" s="54">
        <v>0</v>
      </c>
      <c r="O185" s="54">
        <f t="shared" si="43"/>
        <v>6.4911799999999999</v>
      </c>
      <c r="P185" s="54">
        <f t="shared" si="44"/>
        <v>-6.78592</v>
      </c>
      <c r="Q185" s="92">
        <f t="shared" si="32"/>
        <v>-0.95846327683615817</v>
      </c>
      <c r="R185" s="54"/>
      <c r="S185" s="54"/>
      <c r="T185" s="54">
        <v>0</v>
      </c>
      <c r="U185" s="54">
        <v>0</v>
      </c>
      <c r="V185" s="54">
        <v>0</v>
      </c>
      <c r="W185" s="54">
        <v>0</v>
      </c>
      <c r="X185" s="55" t="s">
        <v>204</v>
      </c>
      <c r="Y185" s="56"/>
      <c r="Z185" s="56"/>
      <c r="AA185" s="56"/>
      <c r="AB185" s="56"/>
      <c r="AC185" s="56"/>
      <c r="AD185" s="56"/>
      <c r="AE185" s="56"/>
      <c r="AF185" s="56"/>
    </row>
    <row r="186" spans="1:32" s="57" customFormat="1" ht="63" x14ac:dyDescent="0.25">
      <c r="A186" s="134" t="s">
        <v>100</v>
      </c>
      <c r="B186" s="132"/>
      <c r="C186" s="51" t="s">
        <v>398</v>
      </c>
      <c r="D186" s="52">
        <v>6.7852600000000001</v>
      </c>
      <c r="E186" s="53">
        <f t="shared" si="42"/>
        <v>7.0799999999999992</v>
      </c>
      <c r="F186" s="53">
        <f t="shared" si="42"/>
        <v>0.29407999999999995</v>
      </c>
      <c r="G186" s="54">
        <v>0.63719999999999999</v>
      </c>
      <c r="H186" s="54">
        <v>0</v>
      </c>
      <c r="I186" s="54">
        <v>0</v>
      </c>
      <c r="J186" s="54">
        <v>0.29407999999999995</v>
      </c>
      <c r="K186" s="54">
        <v>0</v>
      </c>
      <c r="L186" s="54">
        <v>0</v>
      </c>
      <c r="M186" s="54">
        <v>6.4427999999999992</v>
      </c>
      <c r="N186" s="54">
        <v>0</v>
      </c>
      <c r="O186" s="54">
        <f t="shared" si="43"/>
        <v>6.4911799999999999</v>
      </c>
      <c r="P186" s="54">
        <f t="shared" si="44"/>
        <v>-6.7859199999999991</v>
      </c>
      <c r="Q186" s="92">
        <f t="shared" si="32"/>
        <v>-0.95846327683615817</v>
      </c>
      <c r="R186" s="54"/>
      <c r="S186" s="54"/>
      <c r="T186" s="54">
        <v>0</v>
      </c>
      <c r="U186" s="54">
        <v>0</v>
      </c>
      <c r="V186" s="54">
        <v>0</v>
      </c>
      <c r="W186" s="54">
        <v>0</v>
      </c>
      <c r="X186" s="55" t="s">
        <v>204</v>
      </c>
      <c r="Y186" s="56"/>
      <c r="Z186" s="56"/>
      <c r="AA186" s="56"/>
      <c r="AB186" s="56"/>
      <c r="AC186" s="56"/>
      <c r="AD186" s="56"/>
      <c r="AE186" s="56"/>
      <c r="AF186" s="56"/>
    </row>
    <row r="187" spans="1:32" s="57" customFormat="1" ht="63" x14ac:dyDescent="0.25">
      <c r="A187" s="134" t="s">
        <v>100</v>
      </c>
      <c r="B187" s="132"/>
      <c r="C187" s="51" t="s">
        <v>399</v>
      </c>
      <c r="D187" s="52">
        <v>7.08</v>
      </c>
      <c r="E187" s="53">
        <f t="shared" si="42"/>
        <v>7.08</v>
      </c>
      <c r="F187" s="53">
        <f t="shared" si="42"/>
        <v>0</v>
      </c>
      <c r="G187" s="54">
        <v>0</v>
      </c>
      <c r="H187" s="54">
        <v>0</v>
      </c>
      <c r="I187" s="54">
        <v>0</v>
      </c>
      <c r="J187" s="54">
        <v>0</v>
      </c>
      <c r="K187" s="54">
        <v>0</v>
      </c>
      <c r="L187" s="54">
        <v>0</v>
      </c>
      <c r="M187" s="54">
        <v>7.08</v>
      </c>
      <c r="N187" s="54">
        <v>0</v>
      </c>
      <c r="O187" s="54">
        <f t="shared" si="43"/>
        <v>7.08</v>
      </c>
      <c r="P187" s="54">
        <f t="shared" si="44"/>
        <v>-7.08</v>
      </c>
      <c r="Q187" s="92">
        <f t="shared" si="32"/>
        <v>-1</v>
      </c>
      <c r="R187" s="54"/>
      <c r="S187" s="54"/>
      <c r="T187" s="54">
        <v>0</v>
      </c>
      <c r="U187" s="54">
        <v>0</v>
      </c>
      <c r="V187" s="54">
        <v>0</v>
      </c>
      <c r="W187" s="54">
        <v>0</v>
      </c>
      <c r="X187" s="55" t="s">
        <v>204</v>
      </c>
      <c r="Y187" s="56"/>
      <c r="Z187" s="56"/>
      <c r="AA187" s="56"/>
      <c r="AB187" s="56"/>
      <c r="AC187" s="56"/>
      <c r="AD187" s="56"/>
      <c r="AE187" s="56"/>
      <c r="AF187" s="56"/>
    </row>
    <row r="188" spans="1:32" s="57" customFormat="1" ht="63" x14ac:dyDescent="0.25">
      <c r="A188" s="134" t="s">
        <v>100</v>
      </c>
      <c r="B188" s="132"/>
      <c r="C188" s="51" t="s">
        <v>400</v>
      </c>
      <c r="D188" s="52">
        <v>7.08</v>
      </c>
      <c r="E188" s="53">
        <f t="shared" si="42"/>
        <v>7.08</v>
      </c>
      <c r="F188" s="53">
        <f t="shared" si="42"/>
        <v>6.726</v>
      </c>
      <c r="G188" s="54">
        <v>0</v>
      </c>
      <c r="H188" s="54">
        <v>0</v>
      </c>
      <c r="I188" s="54">
        <v>0</v>
      </c>
      <c r="J188" s="54">
        <v>0</v>
      </c>
      <c r="K188" s="54">
        <v>0</v>
      </c>
      <c r="L188" s="54">
        <v>0</v>
      </c>
      <c r="M188" s="54">
        <v>7.08</v>
      </c>
      <c r="N188" s="54">
        <v>6.726</v>
      </c>
      <c r="O188" s="54">
        <f t="shared" si="43"/>
        <v>0.35400000000000009</v>
      </c>
      <c r="P188" s="54">
        <f t="shared" si="44"/>
        <v>-0.35400000000000009</v>
      </c>
      <c r="Q188" s="92">
        <f t="shared" si="32"/>
        <v>-5.0000000000000044E-2</v>
      </c>
      <c r="R188" s="54"/>
      <c r="S188" s="54"/>
      <c r="T188" s="54">
        <v>0</v>
      </c>
      <c r="U188" s="54">
        <v>0</v>
      </c>
      <c r="V188" s="54">
        <v>0</v>
      </c>
      <c r="W188" s="54">
        <v>0</v>
      </c>
      <c r="X188" s="55" t="s">
        <v>204</v>
      </c>
      <c r="Y188" s="56"/>
      <c r="Z188" s="56"/>
      <c r="AA188" s="56"/>
      <c r="AB188" s="56"/>
      <c r="AC188" s="56"/>
      <c r="AD188" s="56"/>
      <c r="AE188" s="56"/>
      <c r="AF188" s="56"/>
    </row>
    <row r="189" spans="1:32" s="57" customFormat="1" ht="31.5" x14ac:dyDescent="0.25">
      <c r="A189" s="134" t="s">
        <v>176</v>
      </c>
      <c r="B189" s="132"/>
      <c r="C189" s="51" t="s">
        <v>401</v>
      </c>
      <c r="D189" s="52">
        <v>6.4003199999999998</v>
      </c>
      <c r="E189" s="53">
        <f t="shared" si="42"/>
        <v>6.4002999999999997</v>
      </c>
      <c r="F189" s="53">
        <f t="shared" si="42"/>
        <v>6.3956</v>
      </c>
      <c r="G189" s="54">
        <v>1.45</v>
      </c>
      <c r="H189" s="54">
        <v>0</v>
      </c>
      <c r="I189" s="54">
        <v>0</v>
      </c>
      <c r="J189" s="54">
        <v>0</v>
      </c>
      <c r="K189" s="54">
        <v>0</v>
      </c>
      <c r="L189" s="54">
        <v>0</v>
      </c>
      <c r="M189" s="54">
        <v>4.9502999999999995</v>
      </c>
      <c r="N189" s="54">
        <v>6.3956</v>
      </c>
      <c r="O189" s="54">
        <f t="shared" si="43"/>
        <v>4.7199999999998354E-3</v>
      </c>
      <c r="P189" s="54">
        <f t="shared" si="44"/>
        <v>-4.6999999999997044E-3</v>
      </c>
      <c r="Q189" s="92">
        <f t="shared" si="32"/>
        <v>-7.3434057778531958E-4</v>
      </c>
      <c r="R189" s="54"/>
      <c r="S189" s="54"/>
      <c r="T189" s="54">
        <v>0</v>
      </c>
      <c r="U189" s="54">
        <v>0</v>
      </c>
      <c r="V189" s="54">
        <v>0</v>
      </c>
      <c r="W189" s="54">
        <v>0</v>
      </c>
      <c r="X189" s="55"/>
      <c r="Y189" s="56"/>
      <c r="Z189" s="56"/>
      <c r="AA189" s="56"/>
      <c r="AB189" s="56"/>
      <c r="AC189" s="56"/>
      <c r="AD189" s="56"/>
      <c r="AE189" s="56"/>
      <c r="AF189" s="56"/>
    </row>
    <row r="190" spans="1:32" s="57" customFormat="1" ht="63" x14ac:dyDescent="0.25">
      <c r="A190" s="134" t="s">
        <v>176</v>
      </c>
      <c r="B190" s="132"/>
      <c r="C190" s="51" t="s">
        <v>402</v>
      </c>
      <c r="D190" s="52">
        <v>0</v>
      </c>
      <c r="E190" s="53">
        <f t="shared" si="42"/>
        <v>4.4367999999999999</v>
      </c>
      <c r="F190" s="53">
        <f t="shared" si="42"/>
        <v>0</v>
      </c>
      <c r="G190" s="54">
        <v>0</v>
      </c>
      <c r="H190" s="54">
        <v>0</v>
      </c>
      <c r="I190" s="54">
        <v>4.4367999999999999</v>
      </c>
      <c r="J190" s="54">
        <v>0</v>
      </c>
      <c r="K190" s="54">
        <v>0</v>
      </c>
      <c r="L190" s="54">
        <v>0</v>
      </c>
      <c r="M190" s="54">
        <v>0</v>
      </c>
      <c r="N190" s="54">
        <v>0</v>
      </c>
      <c r="O190" s="54">
        <f t="shared" si="43"/>
        <v>0</v>
      </c>
      <c r="P190" s="54">
        <f t="shared" si="44"/>
        <v>-4.4367999999999999</v>
      </c>
      <c r="Q190" s="92">
        <f t="shared" si="32"/>
        <v>-1</v>
      </c>
      <c r="R190" s="54"/>
      <c r="S190" s="54"/>
      <c r="T190" s="54">
        <v>0</v>
      </c>
      <c r="U190" s="54">
        <v>0</v>
      </c>
      <c r="V190" s="54">
        <v>0</v>
      </c>
      <c r="W190" s="54">
        <v>0</v>
      </c>
      <c r="X190" s="55" t="s">
        <v>203</v>
      </c>
      <c r="Y190" s="56"/>
      <c r="Z190" s="56"/>
      <c r="AA190" s="56"/>
      <c r="AB190" s="56"/>
      <c r="AC190" s="56"/>
      <c r="AD190" s="56"/>
      <c r="AE190" s="56"/>
      <c r="AF190" s="56"/>
    </row>
    <row r="191" spans="1:32" s="57" customFormat="1" x14ac:dyDescent="0.25">
      <c r="A191" s="134"/>
      <c r="B191" s="132"/>
      <c r="C191" s="51"/>
      <c r="D191" s="52"/>
      <c r="E191" s="53"/>
      <c r="F191" s="53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92"/>
      <c r="R191" s="54"/>
      <c r="S191" s="54"/>
      <c r="T191" s="54"/>
      <c r="U191" s="54"/>
      <c r="V191" s="54"/>
      <c r="W191" s="54"/>
      <c r="X191" s="55"/>
      <c r="Y191" s="56"/>
      <c r="Z191" s="56"/>
      <c r="AA191" s="56"/>
      <c r="AB191" s="56"/>
      <c r="AC191" s="56"/>
      <c r="AD191" s="56"/>
      <c r="AE191" s="56"/>
      <c r="AF191" s="56"/>
    </row>
    <row r="192" spans="1:32" s="57" customFormat="1" ht="31.5" x14ac:dyDescent="0.25">
      <c r="A192" s="135" t="s">
        <v>21</v>
      </c>
      <c r="B192" s="60" t="s">
        <v>89</v>
      </c>
      <c r="C192" s="60" t="s">
        <v>90</v>
      </c>
      <c r="D192" s="53">
        <f t="shared" ref="D192:P192" si="45">SUM(D193:D211)</f>
        <v>1066.1831343914</v>
      </c>
      <c r="E192" s="53">
        <f t="shared" si="45"/>
        <v>195.98946000000004</v>
      </c>
      <c r="F192" s="53">
        <f t="shared" si="45"/>
        <v>136.93952995000001</v>
      </c>
      <c r="G192" s="53">
        <f t="shared" si="45"/>
        <v>39.340000000000003</v>
      </c>
      <c r="H192" s="53">
        <f t="shared" si="45"/>
        <v>44.115929949999995</v>
      </c>
      <c r="I192" s="53">
        <f t="shared" si="45"/>
        <v>13.989799999999999</v>
      </c>
      <c r="J192" s="53">
        <f t="shared" si="45"/>
        <v>25.2746</v>
      </c>
      <c r="K192" s="53">
        <f t="shared" si="45"/>
        <v>34.224599999999995</v>
      </c>
      <c r="L192" s="53">
        <f t="shared" si="45"/>
        <v>33.969000000000001</v>
      </c>
      <c r="M192" s="53">
        <f t="shared" si="45"/>
        <v>108.43506000000001</v>
      </c>
      <c r="N192" s="53">
        <f t="shared" si="45"/>
        <v>33.58</v>
      </c>
      <c r="O192" s="53">
        <f t="shared" si="45"/>
        <v>929.24360444140007</v>
      </c>
      <c r="P192" s="53">
        <f t="shared" si="45"/>
        <v>-59.04993005</v>
      </c>
      <c r="Q192" s="92">
        <f t="shared" si="32"/>
        <v>-0.30129135541268404</v>
      </c>
      <c r="R192" s="53">
        <f t="shared" ref="R192:W192" si="46">SUM(R193:R193)</f>
        <v>0</v>
      </c>
      <c r="S192" s="53">
        <f t="shared" si="46"/>
        <v>0</v>
      </c>
      <c r="T192" s="53">
        <f t="shared" si="46"/>
        <v>0</v>
      </c>
      <c r="U192" s="53">
        <f t="shared" si="46"/>
        <v>0</v>
      </c>
      <c r="V192" s="53">
        <f t="shared" si="46"/>
        <v>0</v>
      </c>
      <c r="W192" s="53">
        <f t="shared" si="46"/>
        <v>0</v>
      </c>
      <c r="X192" s="55"/>
      <c r="Y192" s="56"/>
      <c r="Z192" s="56"/>
      <c r="AA192" s="56"/>
      <c r="AB192" s="56"/>
      <c r="AC192" s="56"/>
      <c r="AD192" s="56"/>
      <c r="AE192" s="56"/>
      <c r="AF192" s="56"/>
    </row>
    <row r="193" spans="1:32" s="57" customFormat="1" ht="141.75" x14ac:dyDescent="0.25">
      <c r="A193" s="134" t="s">
        <v>171</v>
      </c>
      <c r="B193" s="132"/>
      <c r="C193" s="51" t="s">
        <v>403</v>
      </c>
      <c r="D193" s="52">
        <v>211.56939235000002</v>
      </c>
      <c r="E193" s="53">
        <f t="shared" ref="E193:F208" si="47">G193+I193+K193+M193</f>
        <v>23.6</v>
      </c>
      <c r="F193" s="53">
        <f t="shared" si="47"/>
        <v>23.001329949999999</v>
      </c>
      <c r="G193" s="54">
        <v>0</v>
      </c>
      <c r="H193" s="54">
        <v>1.4013299499999992</v>
      </c>
      <c r="I193" s="54">
        <v>0</v>
      </c>
      <c r="J193" s="54">
        <v>0</v>
      </c>
      <c r="K193" s="54">
        <v>8.6</v>
      </c>
      <c r="L193" s="54">
        <v>5.8999999999999995</v>
      </c>
      <c r="M193" s="54">
        <v>15</v>
      </c>
      <c r="N193" s="54">
        <v>15.7</v>
      </c>
      <c r="O193" s="54">
        <f t="shared" ref="O193:O210" si="48">D193-F193</f>
        <v>188.56806240000003</v>
      </c>
      <c r="P193" s="54">
        <f t="shared" ref="P193:P210" si="49">F193-E193</f>
        <v>-0.59867005000000262</v>
      </c>
      <c r="Q193" s="92">
        <f t="shared" si="32"/>
        <v>-2.5367375000000081E-2</v>
      </c>
      <c r="R193" s="54"/>
      <c r="S193" s="54"/>
      <c r="T193" s="54">
        <v>0</v>
      </c>
      <c r="U193" s="54">
        <v>0</v>
      </c>
      <c r="V193" s="54">
        <v>0</v>
      </c>
      <c r="W193" s="54">
        <v>0</v>
      </c>
      <c r="X193" s="55" t="s">
        <v>204</v>
      </c>
      <c r="Y193" s="56"/>
      <c r="Z193" s="56"/>
      <c r="AA193" s="56"/>
      <c r="AB193" s="56"/>
      <c r="AC193" s="56"/>
      <c r="AD193" s="56"/>
      <c r="AE193" s="56"/>
      <c r="AF193" s="56"/>
    </row>
    <row r="194" spans="1:32" s="57" customFormat="1" ht="78.75" x14ac:dyDescent="0.25">
      <c r="A194" s="134" t="s">
        <v>171</v>
      </c>
      <c r="B194" s="132"/>
      <c r="C194" s="51" t="s">
        <v>404</v>
      </c>
      <c r="D194" s="52">
        <v>0</v>
      </c>
      <c r="E194" s="53">
        <f t="shared" si="47"/>
        <v>0</v>
      </c>
      <c r="F194" s="53">
        <f t="shared" si="47"/>
        <v>36.688000000000002</v>
      </c>
      <c r="G194" s="54">
        <v>0</v>
      </c>
      <c r="H194" s="54">
        <v>36.688000000000002</v>
      </c>
      <c r="I194" s="54">
        <v>0</v>
      </c>
      <c r="J194" s="54">
        <v>0</v>
      </c>
      <c r="K194" s="54">
        <v>0</v>
      </c>
      <c r="L194" s="54">
        <v>0</v>
      </c>
      <c r="M194" s="54">
        <v>0</v>
      </c>
      <c r="N194" s="54">
        <v>0</v>
      </c>
      <c r="O194" s="54">
        <f t="shared" si="48"/>
        <v>-36.688000000000002</v>
      </c>
      <c r="P194" s="54">
        <f t="shared" si="49"/>
        <v>36.688000000000002</v>
      </c>
      <c r="Q194" s="92"/>
      <c r="R194" s="54"/>
      <c r="S194" s="54"/>
      <c r="T194" s="54">
        <v>0</v>
      </c>
      <c r="U194" s="54">
        <v>0</v>
      </c>
      <c r="V194" s="54">
        <v>0</v>
      </c>
      <c r="W194" s="54">
        <v>0</v>
      </c>
      <c r="X194" s="55" t="s">
        <v>200</v>
      </c>
      <c r="Y194" s="56"/>
      <c r="Z194" s="56"/>
      <c r="AA194" s="56"/>
      <c r="AB194" s="56"/>
      <c r="AC194" s="56"/>
      <c r="AD194" s="56"/>
      <c r="AE194" s="56"/>
      <c r="AF194" s="56"/>
    </row>
    <row r="195" spans="1:32" s="57" customFormat="1" ht="31.5" x14ac:dyDescent="0.25">
      <c r="A195" s="134" t="s">
        <v>171</v>
      </c>
      <c r="B195" s="132"/>
      <c r="C195" s="51" t="s">
        <v>92</v>
      </c>
      <c r="D195" s="52">
        <v>35.4</v>
      </c>
      <c r="E195" s="53">
        <f t="shared" si="47"/>
        <v>1.18</v>
      </c>
      <c r="F195" s="53">
        <f t="shared" si="47"/>
        <v>1.18</v>
      </c>
      <c r="G195" s="54">
        <v>0</v>
      </c>
      <c r="H195" s="54">
        <v>0</v>
      </c>
      <c r="I195" s="54">
        <v>0</v>
      </c>
      <c r="J195" s="54">
        <v>0</v>
      </c>
      <c r="K195" s="54">
        <v>1.18</v>
      </c>
      <c r="L195" s="54">
        <v>1.18</v>
      </c>
      <c r="M195" s="54">
        <v>0</v>
      </c>
      <c r="N195" s="54">
        <v>0</v>
      </c>
      <c r="O195" s="54">
        <f t="shared" si="48"/>
        <v>34.22</v>
      </c>
      <c r="P195" s="54">
        <f t="shared" si="49"/>
        <v>0</v>
      </c>
      <c r="Q195" s="92"/>
      <c r="R195" s="54"/>
      <c r="S195" s="54"/>
      <c r="T195" s="54">
        <v>0</v>
      </c>
      <c r="U195" s="54">
        <v>0</v>
      </c>
      <c r="V195" s="54">
        <v>0</v>
      </c>
      <c r="W195" s="54">
        <v>0</v>
      </c>
      <c r="X195" s="55"/>
      <c r="Y195" s="56"/>
      <c r="Z195" s="56"/>
      <c r="AA195" s="56"/>
      <c r="AB195" s="56"/>
      <c r="AC195" s="56"/>
      <c r="AD195" s="56"/>
      <c r="AE195" s="56"/>
      <c r="AF195" s="56"/>
    </row>
    <row r="196" spans="1:32" s="57" customFormat="1" ht="63" x14ac:dyDescent="0.25">
      <c r="A196" s="134" t="s">
        <v>171</v>
      </c>
      <c r="B196" s="132"/>
      <c r="C196" s="51" t="s">
        <v>405</v>
      </c>
      <c r="D196" s="52">
        <v>2.8508847199999998</v>
      </c>
      <c r="E196" s="53">
        <f t="shared" si="47"/>
        <v>0</v>
      </c>
      <c r="F196" s="53">
        <f t="shared" si="47"/>
        <v>0.34219999999999995</v>
      </c>
      <c r="G196" s="54">
        <v>0</v>
      </c>
      <c r="H196" s="54">
        <v>0.34219999999999995</v>
      </c>
      <c r="I196" s="54">
        <v>0</v>
      </c>
      <c r="J196" s="54">
        <v>0</v>
      </c>
      <c r="K196" s="54">
        <v>0</v>
      </c>
      <c r="L196" s="54">
        <v>0</v>
      </c>
      <c r="M196" s="54">
        <v>0</v>
      </c>
      <c r="N196" s="54">
        <v>0</v>
      </c>
      <c r="O196" s="54">
        <f t="shared" si="48"/>
        <v>2.5086847199999998</v>
      </c>
      <c r="P196" s="54">
        <f t="shared" si="49"/>
        <v>0.34219999999999995</v>
      </c>
      <c r="Q196" s="92"/>
      <c r="R196" s="54"/>
      <c r="S196" s="54"/>
      <c r="T196" s="54">
        <v>0</v>
      </c>
      <c r="U196" s="54">
        <v>0</v>
      </c>
      <c r="V196" s="54">
        <v>0</v>
      </c>
      <c r="W196" s="54">
        <v>0</v>
      </c>
      <c r="X196" s="55" t="s">
        <v>200</v>
      </c>
      <c r="Y196" s="56"/>
      <c r="Z196" s="56"/>
      <c r="AA196" s="56"/>
      <c r="AB196" s="56"/>
      <c r="AC196" s="56"/>
      <c r="AD196" s="56"/>
      <c r="AE196" s="56"/>
      <c r="AF196" s="56"/>
    </row>
    <row r="197" spans="1:32" s="57" customFormat="1" ht="63" x14ac:dyDescent="0.25">
      <c r="A197" s="134" t="s">
        <v>171</v>
      </c>
      <c r="B197" s="132"/>
      <c r="C197" s="51" t="s">
        <v>406</v>
      </c>
      <c r="D197" s="52">
        <v>2.8508847199999998</v>
      </c>
      <c r="E197" s="53">
        <f t="shared" si="47"/>
        <v>0</v>
      </c>
      <c r="F197" s="53">
        <f t="shared" si="47"/>
        <v>0.34219999999999995</v>
      </c>
      <c r="G197" s="54">
        <v>0</v>
      </c>
      <c r="H197" s="54">
        <v>0.34219999999999995</v>
      </c>
      <c r="I197" s="54">
        <v>0</v>
      </c>
      <c r="J197" s="54">
        <v>0</v>
      </c>
      <c r="K197" s="54">
        <v>0</v>
      </c>
      <c r="L197" s="54">
        <v>0</v>
      </c>
      <c r="M197" s="54">
        <v>0</v>
      </c>
      <c r="N197" s="54">
        <v>0</v>
      </c>
      <c r="O197" s="54">
        <f t="shared" si="48"/>
        <v>2.5086847199999998</v>
      </c>
      <c r="P197" s="54">
        <f t="shared" si="49"/>
        <v>0.34219999999999995</v>
      </c>
      <c r="Q197" s="92"/>
      <c r="R197" s="54"/>
      <c r="S197" s="54"/>
      <c r="T197" s="54">
        <v>0</v>
      </c>
      <c r="U197" s="54">
        <v>0</v>
      </c>
      <c r="V197" s="54">
        <v>0</v>
      </c>
      <c r="W197" s="54">
        <v>0</v>
      </c>
      <c r="X197" s="55" t="s">
        <v>200</v>
      </c>
      <c r="Y197" s="56"/>
      <c r="Z197" s="56"/>
      <c r="AA197" s="56"/>
      <c r="AB197" s="56"/>
      <c r="AC197" s="56"/>
      <c r="AD197" s="56"/>
      <c r="AE197" s="56"/>
      <c r="AF197" s="56"/>
    </row>
    <row r="198" spans="1:32" s="57" customFormat="1" ht="157.5" x14ac:dyDescent="0.25">
      <c r="A198" s="134" t="s">
        <v>171</v>
      </c>
      <c r="B198" s="132"/>
      <c r="C198" s="51" t="s">
        <v>407</v>
      </c>
      <c r="D198" s="52">
        <v>2.5086847199999998</v>
      </c>
      <c r="E198" s="53">
        <f t="shared" si="47"/>
        <v>0</v>
      </c>
      <c r="F198" s="53">
        <f t="shared" si="47"/>
        <v>4.2480000000000002</v>
      </c>
      <c r="G198" s="54">
        <v>0</v>
      </c>
      <c r="H198" s="54">
        <v>0</v>
      </c>
      <c r="I198" s="54">
        <v>0</v>
      </c>
      <c r="J198" s="54">
        <v>0</v>
      </c>
      <c r="K198" s="54">
        <v>0</v>
      </c>
      <c r="L198" s="54">
        <v>4.2480000000000002</v>
      </c>
      <c r="M198" s="54">
        <v>0</v>
      </c>
      <c r="N198" s="54">
        <v>0</v>
      </c>
      <c r="O198" s="54">
        <f t="shared" si="48"/>
        <v>-1.7393152800000005</v>
      </c>
      <c r="P198" s="54">
        <f t="shared" si="49"/>
        <v>4.2480000000000002</v>
      </c>
      <c r="Q198" s="92"/>
      <c r="R198" s="54"/>
      <c r="S198" s="54"/>
      <c r="T198" s="54">
        <v>0</v>
      </c>
      <c r="U198" s="54">
        <v>0</v>
      </c>
      <c r="V198" s="54">
        <v>0</v>
      </c>
      <c r="W198" s="54">
        <v>0</v>
      </c>
      <c r="X198" s="55" t="s">
        <v>200</v>
      </c>
      <c r="Y198" s="56"/>
      <c r="Z198" s="56"/>
      <c r="AA198" s="56"/>
      <c r="AB198" s="56"/>
      <c r="AC198" s="56"/>
      <c r="AD198" s="56"/>
      <c r="AE198" s="56"/>
      <c r="AF198" s="56"/>
    </row>
    <row r="199" spans="1:32" s="57" customFormat="1" ht="126" x14ac:dyDescent="0.25">
      <c r="A199" s="134" t="s">
        <v>171</v>
      </c>
      <c r="B199" s="132"/>
      <c r="C199" s="51" t="s">
        <v>408</v>
      </c>
      <c r="D199" s="52">
        <v>36.720160399999997</v>
      </c>
      <c r="E199" s="53">
        <f t="shared" si="47"/>
        <v>0</v>
      </c>
      <c r="F199" s="53">
        <f t="shared" si="47"/>
        <v>2.36</v>
      </c>
      <c r="G199" s="54">
        <v>0</v>
      </c>
      <c r="H199" s="54">
        <v>0</v>
      </c>
      <c r="I199" s="54">
        <v>0</v>
      </c>
      <c r="J199" s="54">
        <v>2.36</v>
      </c>
      <c r="K199" s="54">
        <v>0</v>
      </c>
      <c r="L199" s="54">
        <v>0</v>
      </c>
      <c r="M199" s="54">
        <v>0</v>
      </c>
      <c r="N199" s="54">
        <v>0</v>
      </c>
      <c r="O199" s="54">
        <f t="shared" si="48"/>
        <v>34.360160399999998</v>
      </c>
      <c r="P199" s="54">
        <f t="shared" si="49"/>
        <v>2.36</v>
      </c>
      <c r="Q199" s="92"/>
      <c r="R199" s="54"/>
      <c r="S199" s="54"/>
      <c r="T199" s="54">
        <v>0</v>
      </c>
      <c r="U199" s="54">
        <v>0</v>
      </c>
      <c r="V199" s="54">
        <v>0</v>
      </c>
      <c r="W199" s="54">
        <v>0</v>
      </c>
      <c r="X199" s="55" t="s">
        <v>200</v>
      </c>
      <c r="Y199" s="56"/>
      <c r="Z199" s="56"/>
      <c r="AA199" s="56"/>
      <c r="AB199" s="56"/>
      <c r="AC199" s="56"/>
      <c r="AD199" s="56"/>
      <c r="AE199" s="56"/>
      <c r="AF199" s="56"/>
    </row>
    <row r="200" spans="1:32" s="57" customFormat="1" ht="63" x14ac:dyDescent="0.25">
      <c r="A200" s="134" t="s">
        <v>171</v>
      </c>
      <c r="B200" s="132"/>
      <c r="C200" s="51" t="s">
        <v>409</v>
      </c>
      <c r="D200" s="52">
        <v>24.235394599999999</v>
      </c>
      <c r="E200" s="53">
        <f t="shared" si="47"/>
        <v>0</v>
      </c>
      <c r="F200" s="53">
        <f t="shared" si="47"/>
        <v>0.34219999999999995</v>
      </c>
      <c r="G200" s="54">
        <v>0</v>
      </c>
      <c r="H200" s="54">
        <v>0.34219999999999995</v>
      </c>
      <c r="I200" s="54">
        <v>0</v>
      </c>
      <c r="J200" s="54">
        <v>0</v>
      </c>
      <c r="K200" s="54">
        <v>0</v>
      </c>
      <c r="L200" s="54">
        <v>0</v>
      </c>
      <c r="M200" s="54">
        <v>0</v>
      </c>
      <c r="N200" s="54">
        <v>0</v>
      </c>
      <c r="O200" s="54">
        <f t="shared" si="48"/>
        <v>23.893194600000001</v>
      </c>
      <c r="P200" s="54">
        <f t="shared" si="49"/>
        <v>0.34219999999999995</v>
      </c>
      <c r="Q200" s="92"/>
      <c r="R200" s="54"/>
      <c r="S200" s="54"/>
      <c r="T200" s="54">
        <v>0</v>
      </c>
      <c r="U200" s="54">
        <v>0</v>
      </c>
      <c r="V200" s="54">
        <v>0</v>
      </c>
      <c r="W200" s="54">
        <v>0</v>
      </c>
      <c r="X200" s="55" t="s">
        <v>200</v>
      </c>
      <c r="Y200" s="56"/>
      <c r="Z200" s="56"/>
      <c r="AA200" s="56"/>
      <c r="AB200" s="56"/>
      <c r="AC200" s="56"/>
      <c r="AD200" s="56"/>
      <c r="AE200" s="56"/>
      <c r="AF200" s="56"/>
    </row>
    <row r="201" spans="1:32" s="57" customFormat="1" ht="141.75" x14ac:dyDescent="0.25">
      <c r="A201" s="134" t="s">
        <v>98</v>
      </c>
      <c r="B201" s="132"/>
      <c r="C201" s="51" t="s">
        <v>410</v>
      </c>
      <c r="D201" s="52">
        <v>31.040114476799999</v>
      </c>
      <c r="E201" s="53">
        <f t="shared" si="47"/>
        <v>28.611000000000004</v>
      </c>
      <c r="F201" s="53">
        <f t="shared" si="47"/>
        <v>2.4285999999999999</v>
      </c>
      <c r="G201" s="54">
        <v>10.33</v>
      </c>
      <c r="H201" s="54">
        <v>0</v>
      </c>
      <c r="I201" s="54">
        <v>0</v>
      </c>
      <c r="J201" s="54">
        <v>2.4285999999999999</v>
      </c>
      <c r="K201" s="54">
        <v>0</v>
      </c>
      <c r="L201" s="54">
        <v>0</v>
      </c>
      <c r="M201" s="54">
        <v>18.281000000000002</v>
      </c>
      <c r="N201" s="54">
        <v>0</v>
      </c>
      <c r="O201" s="54">
        <f t="shared" si="48"/>
        <v>28.6115144768</v>
      </c>
      <c r="P201" s="54">
        <f t="shared" si="49"/>
        <v>-26.182400000000005</v>
      </c>
      <c r="Q201" s="92">
        <f t="shared" si="32"/>
        <v>-0.91511656355947013</v>
      </c>
      <c r="R201" s="54"/>
      <c r="S201" s="54"/>
      <c r="T201" s="54">
        <v>0</v>
      </c>
      <c r="U201" s="54">
        <v>0</v>
      </c>
      <c r="V201" s="54">
        <v>0</v>
      </c>
      <c r="W201" s="54">
        <v>0</v>
      </c>
      <c r="X201" s="55" t="s">
        <v>199</v>
      </c>
      <c r="Y201" s="56"/>
      <c r="Z201" s="56"/>
      <c r="AA201" s="56"/>
      <c r="AB201" s="56"/>
      <c r="AC201" s="56"/>
      <c r="AD201" s="56"/>
      <c r="AE201" s="56"/>
      <c r="AF201" s="56"/>
    </row>
    <row r="202" spans="1:32" s="57" customFormat="1" ht="141.75" x14ac:dyDescent="0.25">
      <c r="A202" s="134" t="s">
        <v>98</v>
      </c>
      <c r="B202" s="132"/>
      <c r="C202" s="51" t="s">
        <v>410</v>
      </c>
      <c r="D202" s="52">
        <v>177</v>
      </c>
      <c r="E202" s="53">
        <f t="shared" si="47"/>
        <v>6.7889999999999997</v>
      </c>
      <c r="F202" s="53">
        <f t="shared" si="47"/>
        <v>0</v>
      </c>
      <c r="G202" s="54">
        <v>3.9</v>
      </c>
      <c r="H202" s="54">
        <v>0</v>
      </c>
      <c r="I202" s="54">
        <v>0</v>
      </c>
      <c r="J202" s="54">
        <v>0</v>
      </c>
      <c r="K202" s="54">
        <v>0</v>
      </c>
      <c r="L202" s="54">
        <v>0</v>
      </c>
      <c r="M202" s="54">
        <v>2.8889999999999998</v>
      </c>
      <c r="N202" s="54">
        <v>0</v>
      </c>
      <c r="O202" s="54">
        <f t="shared" si="48"/>
        <v>177</v>
      </c>
      <c r="P202" s="54">
        <f t="shared" si="49"/>
        <v>-6.7889999999999997</v>
      </c>
      <c r="Q202" s="92">
        <f t="shared" si="32"/>
        <v>-1</v>
      </c>
      <c r="R202" s="54"/>
      <c r="S202" s="54"/>
      <c r="T202" s="54">
        <v>0</v>
      </c>
      <c r="U202" s="54">
        <v>0</v>
      </c>
      <c r="V202" s="54">
        <v>0</v>
      </c>
      <c r="W202" s="54">
        <v>0</v>
      </c>
      <c r="X202" s="55" t="s">
        <v>207</v>
      </c>
      <c r="Y202" s="56"/>
      <c r="Z202" s="56"/>
      <c r="AA202" s="56"/>
      <c r="AB202" s="56"/>
      <c r="AC202" s="56"/>
      <c r="AD202" s="56"/>
      <c r="AE202" s="56"/>
      <c r="AF202" s="56"/>
    </row>
    <row r="203" spans="1:32" s="57" customFormat="1" ht="47.25" x14ac:dyDescent="0.25">
      <c r="A203" s="134" t="s">
        <v>98</v>
      </c>
      <c r="B203" s="132"/>
      <c r="C203" s="51" t="s">
        <v>92</v>
      </c>
      <c r="D203" s="52">
        <v>35.4</v>
      </c>
      <c r="E203" s="53">
        <f t="shared" si="47"/>
        <v>1.18</v>
      </c>
      <c r="F203" s="53">
        <f t="shared" si="47"/>
        <v>0</v>
      </c>
      <c r="G203" s="54">
        <v>0</v>
      </c>
      <c r="H203" s="54">
        <v>0</v>
      </c>
      <c r="I203" s="54">
        <v>0</v>
      </c>
      <c r="J203" s="54">
        <v>0</v>
      </c>
      <c r="K203" s="54">
        <v>0</v>
      </c>
      <c r="L203" s="54">
        <v>0</v>
      </c>
      <c r="M203" s="54">
        <v>1.18</v>
      </c>
      <c r="N203" s="54">
        <v>0</v>
      </c>
      <c r="O203" s="54">
        <f t="shared" si="48"/>
        <v>35.4</v>
      </c>
      <c r="P203" s="54">
        <f t="shared" si="49"/>
        <v>-1.18</v>
      </c>
      <c r="Q203" s="92">
        <f t="shared" si="32"/>
        <v>-1</v>
      </c>
      <c r="R203" s="54"/>
      <c r="S203" s="54"/>
      <c r="T203" s="54">
        <v>0</v>
      </c>
      <c r="U203" s="54">
        <v>0</v>
      </c>
      <c r="V203" s="54">
        <v>0</v>
      </c>
      <c r="W203" s="54">
        <v>0</v>
      </c>
      <c r="X203" s="55" t="s">
        <v>199</v>
      </c>
      <c r="Y203" s="56"/>
      <c r="Z203" s="56"/>
      <c r="AA203" s="56"/>
      <c r="AB203" s="56"/>
      <c r="AC203" s="56"/>
      <c r="AD203" s="56"/>
      <c r="AE203" s="56"/>
      <c r="AF203" s="56"/>
    </row>
    <row r="204" spans="1:32" s="57" customFormat="1" ht="63" x14ac:dyDescent="0.25">
      <c r="A204" s="134" t="s">
        <v>100</v>
      </c>
      <c r="B204" s="132"/>
      <c r="C204" s="51" t="s">
        <v>91</v>
      </c>
      <c r="D204" s="52">
        <v>113.85641840459998</v>
      </c>
      <c r="E204" s="53">
        <f t="shared" si="47"/>
        <v>58.999999999999993</v>
      </c>
      <c r="F204" s="53">
        <f t="shared" si="47"/>
        <v>16.147999999999996</v>
      </c>
      <c r="G204" s="54">
        <v>10.029999999999999</v>
      </c>
      <c r="H204" s="54">
        <v>4.9999999999999991</v>
      </c>
      <c r="I204" s="54">
        <v>11.799999999999999</v>
      </c>
      <c r="J204" s="54">
        <v>5.8999999999999995</v>
      </c>
      <c r="K204" s="54">
        <v>10.62</v>
      </c>
      <c r="L204" s="54">
        <v>5.2479999999999993</v>
      </c>
      <c r="M204" s="54">
        <v>26.549999999999997</v>
      </c>
      <c r="N204" s="54">
        <v>0</v>
      </c>
      <c r="O204" s="54">
        <f t="shared" si="48"/>
        <v>97.708418404599982</v>
      </c>
      <c r="P204" s="54">
        <f t="shared" si="49"/>
        <v>-42.851999999999997</v>
      </c>
      <c r="Q204" s="92">
        <f t="shared" si="32"/>
        <v>-0.72630508474576272</v>
      </c>
      <c r="R204" s="54"/>
      <c r="S204" s="54"/>
      <c r="T204" s="54">
        <v>0</v>
      </c>
      <c r="U204" s="54">
        <v>0</v>
      </c>
      <c r="V204" s="54">
        <v>0</v>
      </c>
      <c r="W204" s="54">
        <v>0</v>
      </c>
      <c r="X204" s="55" t="s">
        <v>204</v>
      </c>
      <c r="Y204" s="56"/>
      <c r="Z204" s="56"/>
      <c r="AA204" s="56"/>
      <c r="AB204" s="56"/>
      <c r="AC204" s="56"/>
      <c r="AD204" s="56"/>
      <c r="AE204" s="56"/>
      <c r="AF204" s="56"/>
    </row>
    <row r="205" spans="1:32" s="57" customFormat="1" ht="47.25" x14ac:dyDescent="0.25">
      <c r="A205" s="134" t="s">
        <v>100</v>
      </c>
      <c r="B205" s="132"/>
      <c r="C205" s="51" t="s">
        <v>92</v>
      </c>
      <c r="D205" s="52">
        <v>35.4</v>
      </c>
      <c r="E205" s="53">
        <f t="shared" si="47"/>
        <v>1.18</v>
      </c>
      <c r="F205" s="53">
        <f t="shared" si="47"/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1.18</v>
      </c>
      <c r="L205" s="54">
        <v>0</v>
      </c>
      <c r="M205" s="54">
        <v>0</v>
      </c>
      <c r="N205" s="54">
        <v>0</v>
      </c>
      <c r="O205" s="54">
        <f t="shared" si="48"/>
        <v>35.4</v>
      </c>
      <c r="P205" s="54">
        <f t="shared" si="49"/>
        <v>-1.18</v>
      </c>
      <c r="Q205" s="92">
        <f t="shared" si="32"/>
        <v>-1</v>
      </c>
      <c r="R205" s="54"/>
      <c r="S205" s="54"/>
      <c r="T205" s="54">
        <v>0</v>
      </c>
      <c r="U205" s="54">
        <v>0</v>
      </c>
      <c r="V205" s="54">
        <v>0</v>
      </c>
      <c r="W205" s="54">
        <v>0</v>
      </c>
      <c r="X205" s="55" t="s">
        <v>199</v>
      </c>
      <c r="Y205" s="56"/>
      <c r="Z205" s="56"/>
      <c r="AA205" s="56"/>
      <c r="AB205" s="56"/>
      <c r="AC205" s="56"/>
      <c r="AD205" s="56"/>
      <c r="AE205" s="56"/>
      <c r="AF205" s="56"/>
    </row>
    <row r="206" spans="1:32" s="57" customFormat="1" ht="63" x14ac:dyDescent="0.25">
      <c r="A206" s="134" t="s">
        <v>176</v>
      </c>
      <c r="B206" s="132"/>
      <c r="C206" s="51" t="s">
        <v>91</v>
      </c>
      <c r="D206" s="52">
        <v>141.26724000000002</v>
      </c>
      <c r="E206" s="53">
        <f t="shared" si="47"/>
        <v>22.03886</v>
      </c>
      <c r="F206" s="53">
        <f t="shared" si="47"/>
        <v>14.7</v>
      </c>
      <c r="G206" s="54">
        <v>3.28</v>
      </c>
      <c r="H206" s="54">
        <v>0</v>
      </c>
      <c r="I206" s="54">
        <v>0</v>
      </c>
      <c r="J206" s="54">
        <v>4.8999999999999995</v>
      </c>
      <c r="K206" s="54">
        <v>0</v>
      </c>
      <c r="L206" s="54">
        <v>4.8999999999999995</v>
      </c>
      <c r="M206" s="54">
        <v>18.758859999999999</v>
      </c>
      <c r="N206" s="54">
        <v>4.8999999999999995</v>
      </c>
      <c r="O206" s="54">
        <f t="shared" si="48"/>
        <v>126.56724000000001</v>
      </c>
      <c r="P206" s="54">
        <f t="shared" si="49"/>
        <v>-7.3388600000000004</v>
      </c>
      <c r="Q206" s="92">
        <f t="shared" si="32"/>
        <v>-0.33299635280590745</v>
      </c>
      <c r="R206" s="54"/>
      <c r="S206" s="54"/>
      <c r="T206" s="54">
        <v>0</v>
      </c>
      <c r="U206" s="54">
        <v>0</v>
      </c>
      <c r="V206" s="54">
        <v>0</v>
      </c>
      <c r="W206" s="54">
        <v>0</v>
      </c>
      <c r="X206" s="55" t="s">
        <v>204</v>
      </c>
      <c r="Y206" s="56"/>
      <c r="Z206" s="56"/>
      <c r="AA206" s="56"/>
      <c r="AB206" s="56"/>
      <c r="AC206" s="56"/>
      <c r="AD206" s="56"/>
      <c r="AE206" s="56"/>
      <c r="AF206" s="56"/>
    </row>
    <row r="207" spans="1:32" s="57" customFormat="1" ht="31.5" x14ac:dyDescent="0.25">
      <c r="A207" s="134" t="s">
        <v>176</v>
      </c>
      <c r="B207" s="132"/>
      <c r="C207" s="51" t="s">
        <v>92</v>
      </c>
      <c r="D207" s="52">
        <v>35.4</v>
      </c>
      <c r="E207" s="53">
        <f t="shared" si="47"/>
        <v>1.18</v>
      </c>
      <c r="F207" s="53">
        <f t="shared" si="47"/>
        <v>1.18</v>
      </c>
      <c r="G207" s="54">
        <v>0</v>
      </c>
      <c r="H207" s="54">
        <v>0</v>
      </c>
      <c r="I207" s="54">
        <v>0</v>
      </c>
      <c r="J207" s="54">
        <v>0</v>
      </c>
      <c r="K207" s="54">
        <v>0</v>
      </c>
      <c r="L207" s="54">
        <v>0</v>
      </c>
      <c r="M207" s="54">
        <v>1.18</v>
      </c>
      <c r="N207" s="54">
        <v>1.18</v>
      </c>
      <c r="O207" s="54">
        <f t="shared" si="48"/>
        <v>34.22</v>
      </c>
      <c r="P207" s="54">
        <f t="shared" si="49"/>
        <v>0</v>
      </c>
      <c r="Q207" s="92">
        <f t="shared" si="32"/>
        <v>0</v>
      </c>
      <c r="R207" s="54"/>
      <c r="S207" s="54"/>
      <c r="T207" s="54">
        <v>0</v>
      </c>
      <c r="U207" s="54">
        <v>0</v>
      </c>
      <c r="V207" s="54">
        <v>0</v>
      </c>
      <c r="W207" s="54">
        <v>0</v>
      </c>
      <c r="X207" s="55"/>
      <c r="Y207" s="56"/>
      <c r="Z207" s="56"/>
      <c r="AA207" s="56"/>
      <c r="AB207" s="56"/>
      <c r="AC207" s="56"/>
      <c r="AD207" s="56"/>
      <c r="AE207" s="56"/>
      <c r="AF207" s="56"/>
    </row>
    <row r="208" spans="1:32" s="57" customFormat="1" ht="63" x14ac:dyDescent="0.25">
      <c r="A208" s="134" t="s">
        <v>24</v>
      </c>
      <c r="B208" s="132"/>
      <c r="C208" s="51" t="s">
        <v>91</v>
      </c>
      <c r="D208" s="52">
        <v>0</v>
      </c>
      <c r="E208" s="53">
        <f t="shared" si="47"/>
        <v>35.4</v>
      </c>
      <c r="F208" s="53">
        <f t="shared" si="47"/>
        <v>23.113</v>
      </c>
      <c r="G208" s="54">
        <v>11.8</v>
      </c>
      <c r="H208" s="54">
        <v>0</v>
      </c>
      <c r="I208" s="54">
        <v>0</v>
      </c>
      <c r="J208" s="54">
        <v>0</v>
      </c>
      <c r="K208" s="54">
        <v>5.6</v>
      </c>
      <c r="L208" s="54">
        <v>11.312999999999999</v>
      </c>
      <c r="M208" s="54">
        <v>18</v>
      </c>
      <c r="N208" s="54">
        <v>11.799999999999999</v>
      </c>
      <c r="O208" s="54">
        <f t="shared" si="48"/>
        <v>-23.113</v>
      </c>
      <c r="P208" s="54">
        <f t="shared" si="49"/>
        <v>-12.286999999999999</v>
      </c>
      <c r="Q208" s="92">
        <f t="shared" si="32"/>
        <v>-0.34709039548022602</v>
      </c>
      <c r="R208" s="54"/>
      <c r="S208" s="54"/>
      <c r="T208" s="54">
        <v>0</v>
      </c>
      <c r="U208" s="54">
        <v>0</v>
      </c>
      <c r="V208" s="54">
        <v>0</v>
      </c>
      <c r="W208" s="54">
        <v>0</v>
      </c>
      <c r="X208" s="55" t="s">
        <v>204</v>
      </c>
      <c r="Y208" s="56"/>
      <c r="Z208" s="56"/>
      <c r="AA208" s="56"/>
      <c r="AB208" s="56"/>
      <c r="AC208" s="56"/>
      <c r="AD208" s="56"/>
      <c r="AE208" s="56"/>
      <c r="AF208" s="56"/>
    </row>
    <row r="209" spans="1:32" s="57" customFormat="1" ht="31.5" x14ac:dyDescent="0.25">
      <c r="A209" s="134" t="s">
        <v>24</v>
      </c>
      <c r="B209" s="132"/>
      <c r="C209" s="51" t="s">
        <v>92</v>
      </c>
      <c r="D209" s="52">
        <v>0</v>
      </c>
      <c r="E209" s="53">
        <f t="shared" ref="E209:F211" si="50">G209+I209+K209+M209</f>
        <v>1.18</v>
      </c>
      <c r="F209" s="53">
        <f t="shared" si="50"/>
        <v>1.18</v>
      </c>
      <c r="G209" s="54">
        <v>0</v>
      </c>
      <c r="H209" s="54">
        <v>0</v>
      </c>
      <c r="I209" s="54">
        <v>0</v>
      </c>
      <c r="J209" s="54">
        <v>0</v>
      </c>
      <c r="K209" s="54">
        <v>1.18</v>
      </c>
      <c r="L209" s="54">
        <v>1.18</v>
      </c>
      <c r="M209" s="54">
        <v>0</v>
      </c>
      <c r="N209" s="54">
        <v>0</v>
      </c>
      <c r="O209" s="54">
        <f t="shared" si="48"/>
        <v>-1.18</v>
      </c>
      <c r="P209" s="54">
        <f t="shared" si="49"/>
        <v>0</v>
      </c>
      <c r="Q209" s="92"/>
      <c r="R209" s="54"/>
      <c r="S209" s="54"/>
      <c r="T209" s="54">
        <v>0</v>
      </c>
      <c r="U209" s="54">
        <v>0</v>
      </c>
      <c r="V209" s="54">
        <v>0</v>
      </c>
      <c r="W209" s="54">
        <v>0</v>
      </c>
      <c r="X209" s="55"/>
      <c r="Y209" s="56"/>
      <c r="Z209" s="56"/>
      <c r="AA209" s="56"/>
      <c r="AB209" s="56"/>
      <c r="AC209" s="56"/>
      <c r="AD209" s="56"/>
      <c r="AE209" s="56"/>
      <c r="AF209" s="56"/>
    </row>
    <row r="210" spans="1:32" s="57" customFormat="1" ht="63" x14ac:dyDescent="0.25">
      <c r="A210" s="134" t="s">
        <v>179</v>
      </c>
      <c r="B210" s="132"/>
      <c r="C210" s="51" t="s">
        <v>411</v>
      </c>
      <c r="D210" s="52">
        <v>180.68395999999998</v>
      </c>
      <c r="E210" s="53">
        <f t="shared" si="50"/>
        <v>14.650599999999999</v>
      </c>
      <c r="F210" s="53">
        <f t="shared" si="50"/>
        <v>9.6859999999999999</v>
      </c>
      <c r="G210" s="54">
        <v>0</v>
      </c>
      <c r="H210" s="54">
        <v>0</v>
      </c>
      <c r="I210" s="54">
        <v>2.1898</v>
      </c>
      <c r="J210" s="54">
        <v>9.6859999999999999</v>
      </c>
      <c r="K210" s="54">
        <v>5.8645999999999994</v>
      </c>
      <c r="L210" s="54">
        <v>0</v>
      </c>
      <c r="M210" s="54">
        <v>6.5961999999999996</v>
      </c>
      <c r="N210" s="54">
        <v>0</v>
      </c>
      <c r="O210" s="54">
        <f t="shared" si="48"/>
        <v>170.99795999999998</v>
      </c>
      <c r="P210" s="54">
        <f t="shared" si="49"/>
        <v>-4.964599999999999</v>
      </c>
      <c r="Q210" s="92">
        <f t="shared" si="32"/>
        <v>-0.33886666757675454</v>
      </c>
      <c r="R210" s="54"/>
      <c r="S210" s="54"/>
      <c r="T210" s="54">
        <v>0</v>
      </c>
      <c r="U210" s="54">
        <v>0</v>
      </c>
      <c r="V210" s="54">
        <v>0</v>
      </c>
      <c r="W210" s="54">
        <v>0</v>
      </c>
      <c r="X210" s="55" t="s">
        <v>199</v>
      </c>
      <c r="Y210" s="56"/>
      <c r="Z210" s="56"/>
      <c r="AA210" s="56"/>
      <c r="AB210" s="56"/>
      <c r="AC210" s="56"/>
      <c r="AD210" s="56"/>
      <c r="AE210" s="56"/>
      <c r="AF210" s="56"/>
    </row>
    <row r="211" spans="1:32" s="57" customFormat="1" x14ac:dyDescent="0.25">
      <c r="A211" s="134"/>
      <c r="B211" s="132"/>
      <c r="C211" s="51"/>
      <c r="D211" s="52"/>
      <c r="E211" s="53">
        <f t="shared" si="50"/>
        <v>0</v>
      </c>
      <c r="F211" s="53">
        <f t="shared" si="50"/>
        <v>0</v>
      </c>
      <c r="G211" s="54"/>
      <c r="H211" s="52"/>
      <c r="I211" s="54"/>
      <c r="J211" s="54"/>
      <c r="K211" s="54"/>
      <c r="L211" s="54"/>
      <c r="M211" s="54"/>
      <c r="N211" s="54"/>
      <c r="O211" s="54">
        <f t="shared" si="35"/>
        <v>0</v>
      </c>
      <c r="P211" s="54">
        <f t="shared" si="36"/>
        <v>0</v>
      </c>
      <c r="Q211" s="92"/>
      <c r="R211" s="54"/>
      <c r="S211" s="54"/>
      <c r="T211" s="54"/>
      <c r="U211" s="54"/>
      <c r="V211" s="54"/>
      <c r="W211" s="54"/>
      <c r="X211" s="55"/>
      <c r="Y211" s="56"/>
      <c r="Z211" s="56"/>
      <c r="AA211" s="56"/>
      <c r="AB211" s="56"/>
      <c r="AC211" s="56"/>
      <c r="AD211" s="56"/>
      <c r="AE211" s="56"/>
      <c r="AF211" s="56"/>
    </row>
    <row r="212" spans="1:32" s="57" customFormat="1" x14ac:dyDescent="0.25">
      <c r="A212" s="135"/>
      <c r="B212" s="132"/>
      <c r="C212" s="59"/>
      <c r="D212" s="54"/>
      <c r="E212" s="53"/>
      <c r="F212" s="53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92"/>
      <c r="R212" s="54"/>
      <c r="S212" s="54"/>
      <c r="T212" s="54"/>
      <c r="U212" s="54"/>
      <c r="V212" s="54"/>
      <c r="W212" s="54"/>
      <c r="X212" s="55"/>
      <c r="Y212" s="56"/>
      <c r="Z212" s="56"/>
      <c r="AA212" s="56"/>
      <c r="AB212" s="56"/>
      <c r="AC212" s="56"/>
      <c r="AD212" s="56"/>
      <c r="AE212" s="56"/>
      <c r="AF212" s="56"/>
    </row>
    <row r="213" spans="1:32" s="57" customFormat="1" ht="47.25" x14ac:dyDescent="0.25">
      <c r="A213" s="135" t="s">
        <v>21</v>
      </c>
      <c r="B213" s="60" t="s">
        <v>93</v>
      </c>
      <c r="C213" s="60" t="s">
        <v>94</v>
      </c>
      <c r="D213" s="54"/>
      <c r="E213" s="53">
        <f t="shared" ref="E213:F213" si="51">G213+I213+K213+M213</f>
        <v>0</v>
      </c>
      <c r="F213" s="53">
        <f t="shared" si="51"/>
        <v>0</v>
      </c>
      <c r="G213" s="54"/>
      <c r="H213" s="54"/>
      <c r="I213" s="54"/>
      <c r="J213" s="54"/>
      <c r="K213" s="54"/>
      <c r="L213" s="54"/>
      <c r="M213" s="54"/>
      <c r="N213" s="54"/>
      <c r="O213" s="54"/>
      <c r="P213" s="53">
        <f>F213-E213</f>
        <v>0</v>
      </c>
      <c r="Q213" s="92"/>
      <c r="R213" s="54"/>
      <c r="S213" s="54"/>
      <c r="T213" s="54"/>
      <c r="U213" s="54"/>
      <c r="V213" s="54"/>
      <c r="W213" s="54"/>
      <c r="X213" s="55"/>
      <c r="Y213" s="56"/>
      <c r="Z213" s="56"/>
      <c r="AA213" s="56"/>
      <c r="AB213" s="56"/>
      <c r="AC213" s="56"/>
      <c r="AD213" s="56"/>
      <c r="AE213" s="56"/>
      <c r="AF213" s="56"/>
    </row>
    <row r="214" spans="1:32" s="57" customFormat="1" x14ac:dyDescent="0.25">
      <c r="A214" s="135"/>
      <c r="B214" s="132"/>
      <c r="C214" s="59"/>
      <c r="D214" s="54"/>
      <c r="E214" s="53"/>
      <c r="F214" s="53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92"/>
      <c r="R214" s="54"/>
      <c r="S214" s="54"/>
      <c r="T214" s="54"/>
      <c r="U214" s="54"/>
      <c r="V214" s="54"/>
      <c r="W214" s="54"/>
      <c r="X214" s="55"/>
      <c r="Y214" s="56"/>
      <c r="Z214" s="56"/>
      <c r="AA214" s="56"/>
      <c r="AB214" s="56"/>
      <c r="AC214" s="56"/>
      <c r="AD214" s="56"/>
      <c r="AE214" s="56"/>
      <c r="AF214" s="56"/>
    </row>
    <row r="215" spans="1:32" s="57" customFormat="1" x14ac:dyDescent="0.25">
      <c r="A215" s="135" t="s">
        <v>21</v>
      </c>
      <c r="B215" s="60" t="s">
        <v>95</v>
      </c>
      <c r="C215" s="60" t="s">
        <v>184</v>
      </c>
      <c r="D215" s="53">
        <f t="shared" ref="D215:P215" si="52">SUM(D216:D732)</f>
        <v>3117.1981925744844</v>
      </c>
      <c r="E215" s="53">
        <f t="shared" si="52"/>
        <v>1737.6865714535354</v>
      </c>
      <c r="F215" s="53">
        <f t="shared" si="52"/>
        <v>1193.8537207247989</v>
      </c>
      <c r="G215" s="53">
        <f t="shared" si="52"/>
        <v>337.95054331273116</v>
      </c>
      <c r="H215" s="53">
        <f t="shared" si="52"/>
        <v>152.58390768759995</v>
      </c>
      <c r="I215" s="53">
        <f t="shared" si="52"/>
        <v>157.29517524832613</v>
      </c>
      <c r="J215" s="53">
        <f t="shared" si="52"/>
        <v>212.33046259459999</v>
      </c>
      <c r="K215" s="53">
        <f t="shared" si="52"/>
        <v>341.60333854393303</v>
      </c>
      <c r="L215" s="53">
        <f t="shared" si="52"/>
        <v>328.82619041000004</v>
      </c>
      <c r="M215" s="53">
        <f t="shared" si="52"/>
        <v>900.83751434854457</v>
      </c>
      <c r="N215" s="53">
        <f t="shared" si="52"/>
        <v>500.1131600325985</v>
      </c>
      <c r="O215" s="53">
        <f t="shared" si="52"/>
        <v>1923.3444718496876</v>
      </c>
      <c r="P215" s="53">
        <f t="shared" si="52"/>
        <v>-543.83285072873639</v>
      </c>
      <c r="Q215" s="92">
        <f t="shared" ref="Q215:Q276" si="53">F215/E215-1</f>
        <v>-0.31296371834987058</v>
      </c>
      <c r="R215" s="53"/>
      <c r="S215" s="53"/>
      <c r="T215" s="53">
        <f>SUM(T216:T732)</f>
        <v>18.330000000000005</v>
      </c>
      <c r="U215" s="53">
        <f>SUM(U216:U732)</f>
        <v>236.02600000000001</v>
      </c>
      <c r="V215" s="53">
        <f>SUM(V216:V732)</f>
        <v>37.762999999999998</v>
      </c>
      <c r="W215" s="53">
        <f>SUM(W216:W732)</f>
        <v>113.34200000000003</v>
      </c>
      <c r="X215" s="55"/>
      <c r="Y215" s="56"/>
      <c r="Z215" s="56"/>
      <c r="AA215" s="56"/>
      <c r="AB215" s="56"/>
      <c r="AC215" s="56"/>
      <c r="AD215" s="56"/>
      <c r="AE215" s="56"/>
      <c r="AF215" s="56"/>
    </row>
    <row r="216" spans="1:32" s="57" customFormat="1" ht="63" x14ac:dyDescent="0.25">
      <c r="A216" s="134" t="s">
        <v>171</v>
      </c>
      <c r="B216" s="132"/>
      <c r="C216" s="51" t="s">
        <v>412</v>
      </c>
      <c r="D216" s="52">
        <v>1.8267143399999997</v>
      </c>
      <c r="E216" s="53">
        <f t="shared" ref="E216:F231" si="54">G216+I216+K216+M216</f>
        <v>0.8054</v>
      </c>
      <c r="F216" s="53">
        <f t="shared" si="54"/>
        <v>1.77</v>
      </c>
      <c r="G216" s="54">
        <v>0</v>
      </c>
      <c r="H216" s="54">
        <v>0</v>
      </c>
      <c r="I216" s="54">
        <v>0</v>
      </c>
      <c r="J216" s="54">
        <v>0</v>
      </c>
      <c r="K216" s="54">
        <v>0.8054</v>
      </c>
      <c r="L216" s="54">
        <v>1.32</v>
      </c>
      <c r="M216" s="54">
        <v>0</v>
      </c>
      <c r="N216" s="54">
        <v>0.45</v>
      </c>
      <c r="O216" s="54">
        <f t="shared" ref="O216:O279" si="55">D216-F216</f>
        <v>5.6714339999999641E-2</v>
      </c>
      <c r="P216" s="54">
        <f t="shared" ref="P216:P279" si="56">F216-E216</f>
        <v>0.96460000000000001</v>
      </c>
      <c r="Q216" s="92">
        <f t="shared" si="53"/>
        <v>1.1976657561460144</v>
      </c>
      <c r="R216" s="54">
        <f>P216</f>
        <v>0.96460000000000001</v>
      </c>
      <c r="S216" s="54"/>
      <c r="T216" s="54">
        <v>0</v>
      </c>
      <c r="U216" s="54">
        <v>0</v>
      </c>
      <c r="V216" s="54">
        <v>0</v>
      </c>
      <c r="W216" s="54">
        <v>0</v>
      </c>
      <c r="X216" s="55" t="s">
        <v>205</v>
      </c>
      <c r="Y216" s="56"/>
      <c r="Z216" s="56"/>
      <c r="AA216" s="56"/>
      <c r="AB216" s="56"/>
      <c r="AC216" s="56"/>
      <c r="AD216" s="56"/>
      <c r="AE216" s="56"/>
      <c r="AF216" s="56"/>
    </row>
    <row r="217" spans="1:32" s="57" customFormat="1" ht="94.5" x14ac:dyDescent="0.25">
      <c r="A217" s="134" t="s">
        <v>171</v>
      </c>
      <c r="B217" s="132"/>
      <c r="C217" s="51" t="s">
        <v>413</v>
      </c>
      <c r="D217" s="52">
        <v>27.533305799999994</v>
      </c>
      <c r="E217" s="53">
        <f t="shared" si="54"/>
        <v>0</v>
      </c>
      <c r="F217" s="53">
        <f t="shared" si="54"/>
        <v>1.2389999999999999</v>
      </c>
      <c r="G217" s="54">
        <v>0</v>
      </c>
      <c r="H217" s="54">
        <v>0</v>
      </c>
      <c r="I217" s="54">
        <v>0</v>
      </c>
      <c r="J217" s="54">
        <v>1.2389999999999999</v>
      </c>
      <c r="K217" s="54">
        <v>0</v>
      </c>
      <c r="L217" s="54">
        <v>0</v>
      </c>
      <c r="M217" s="54">
        <v>0</v>
      </c>
      <c r="N217" s="54">
        <v>0</v>
      </c>
      <c r="O217" s="54">
        <f t="shared" si="55"/>
        <v>26.294305799999993</v>
      </c>
      <c r="P217" s="54">
        <f t="shared" si="56"/>
        <v>1.2389999999999999</v>
      </c>
      <c r="Q217" s="92"/>
      <c r="R217" s="54"/>
      <c r="S217" s="54"/>
      <c r="T217" s="54">
        <v>0</v>
      </c>
      <c r="U217" s="54">
        <v>0</v>
      </c>
      <c r="V217" s="54">
        <v>0</v>
      </c>
      <c r="W217" s="54">
        <v>0</v>
      </c>
      <c r="X217" s="55" t="s">
        <v>200</v>
      </c>
      <c r="Y217" s="56"/>
      <c r="Z217" s="56"/>
      <c r="AA217" s="56"/>
      <c r="AB217" s="56"/>
      <c r="AC217" s="56"/>
      <c r="AD217" s="56"/>
      <c r="AE217" s="56"/>
      <c r="AF217" s="56"/>
    </row>
    <row r="218" spans="1:32" s="57" customFormat="1" ht="78.75" x14ac:dyDescent="0.25">
      <c r="A218" s="134" t="s">
        <v>171</v>
      </c>
      <c r="B218" s="132"/>
      <c r="C218" s="51" t="s">
        <v>414</v>
      </c>
      <c r="D218" s="52">
        <v>114.13852602575558</v>
      </c>
      <c r="E218" s="53">
        <f t="shared" si="54"/>
        <v>55.416299999999993</v>
      </c>
      <c r="F218" s="53">
        <f t="shared" si="54"/>
        <v>20.269999999999996</v>
      </c>
      <c r="G218" s="54">
        <v>10.36</v>
      </c>
      <c r="H218" s="54">
        <v>0</v>
      </c>
      <c r="I218" s="54">
        <v>0</v>
      </c>
      <c r="J218" s="54">
        <v>11.95</v>
      </c>
      <c r="K218" s="54">
        <v>0</v>
      </c>
      <c r="L218" s="54">
        <v>5.0599999999999996</v>
      </c>
      <c r="M218" s="54">
        <v>45.056299999999993</v>
      </c>
      <c r="N218" s="54">
        <v>3.26</v>
      </c>
      <c r="O218" s="54">
        <f t="shared" si="55"/>
        <v>93.868526025755585</v>
      </c>
      <c r="P218" s="54">
        <f t="shared" si="56"/>
        <v>-35.146299999999997</v>
      </c>
      <c r="Q218" s="92">
        <f t="shared" si="53"/>
        <v>-0.63422314373207889</v>
      </c>
      <c r="R218" s="54"/>
      <c r="S218" s="54"/>
      <c r="T218" s="54">
        <v>0</v>
      </c>
      <c r="U218" s="54">
        <v>0</v>
      </c>
      <c r="V218" s="54">
        <v>0</v>
      </c>
      <c r="W218" s="54">
        <v>0</v>
      </c>
      <c r="X218" s="55" t="s">
        <v>204</v>
      </c>
      <c r="Y218" s="56"/>
      <c r="Z218" s="56"/>
      <c r="AA218" s="56"/>
      <c r="AB218" s="56"/>
      <c r="AC218" s="56"/>
      <c r="AD218" s="56"/>
      <c r="AE218" s="56"/>
      <c r="AF218" s="56"/>
    </row>
    <row r="219" spans="1:32" s="57" customFormat="1" ht="78.75" x14ac:dyDescent="0.25">
      <c r="A219" s="134" t="s">
        <v>171</v>
      </c>
      <c r="B219" s="132"/>
      <c r="C219" s="51" t="s">
        <v>415</v>
      </c>
      <c r="D219" s="52">
        <v>192.08809360000001</v>
      </c>
      <c r="E219" s="53">
        <f t="shared" si="54"/>
        <v>0</v>
      </c>
      <c r="F219" s="53">
        <f t="shared" si="54"/>
        <v>0</v>
      </c>
      <c r="G219" s="54">
        <v>0</v>
      </c>
      <c r="H219" s="54">
        <v>0</v>
      </c>
      <c r="I219" s="54">
        <v>0</v>
      </c>
      <c r="J219" s="54">
        <v>0</v>
      </c>
      <c r="K219" s="54">
        <v>0</v>
      </c>
      <c r="L219" s="54">
        <v>0</v>
      </c>
      <c r="M219" s="54">
        <v>0</v>
      </c>
      <c r="N219" s="54">
        <v>0</v>
      </c>
      <c r="O219" s="54">
        <f t="shared" si="55"/>
        <v>192.08809360000001</v>
      </c>
      <c r="P219" s="54">
        <f t="shared" si="56"/>
        <v>0</v>
      </c>
      <c r="Q219" s="92"/>
      <c r="R219" s="54"/>
      <c r="S219" s="54"/>
      <c r="T219" s="54">
        <v>0</v>
      </c>
      <c r="U219" s="54">
        <v>0</v>
      </c>
      <c r="V219" s="54">
        <v>0</v>
      </c>
      <c r="W219" s="54">
        <v>0</v>
      </c>
      <c r="X219" s="55"/>
      <c r="Y219" s="56"/>
      <c r="Z219" s="56"/>
      <c r="AA219" s="56"/>
      <c r="AB219" s="56"/>
      <c r="AC219" s="56"/>
      <c r="AD219" s="56"/>
      <c r="AE219" s="56"/>
      <c r="AF219" s="56"/>
    </row>
    <row r="220" spans="1:32" s="57" customFormat="1" ht="78.75" x14ac:dyDescent="0.25">
      <c r="A220" s="134" t="s">
        <v>171</v>
      </c>
      <c r="B220" s="132"/>
      <c r="C220" s="51" t="s">
        <v>275</v>
      </c>
      <c r="D220" s="52">
        <v>0</v>
      </c>
      <c r="E220" s="53">
        <f t="shared" si="54"/>
        <v>0.88500000000000001</v>
      </c>
      <c r="F220" s="58">
        <f t="shared" si="54"/>
        <v>0</v>
      </c>
      <c r="G220" s="54">
        <v>0</v>
      </c>
      <c r="H220" s="54">
        <v>0</v>
      </c>
      <c r="I220" s="54">
        <v>0.49913999999999997</v>
      </c>
      <c r="J220" s="54">
        <v>0</v>
      </c>
      <c r="K220" s="54">
        <v>0</v>
      </c>
      <c r="L220" s="54">
        <v>0</v>
      </c>
      <c r="M220" s="54">
        <v>0.38585999999999998</v>
      </c>
      <c r="N220" s="54">
        <v>0</v>
      </c>
      <c r="O220" s="54">
        <f t="shared" si="55"/>
        <v>0</v>
      </c>
      <c r="P220" s="54">
        <f t="shared" si="56"/>
        <v>-0.88500000000000001</v>
      </c>
      <c r="Q220" s="92">
        <f t="shared" si="53"/>
        <v>-1</v>
      </c>
      <c r="R220" s="54"/>
      <c r="S220" s="54"/>
      <c r="T220" s="54">
        <v>0</v>
      </c>
      <c r="U220" s="54">
        <v>0</v>
      </c>
      <c r="V220" s="54">
        <v>0</v>
      </c>
      <c r="W220" s="54">
        <v>0</v>
      </c>
      <c r="X220" s="55" t="s">
        <v>207</v>
      </c>
      <c r="Y220" s="56"/>
      <c r="Z220" s="56"/>
      <c r="AA220" s="56"/>
      <c r="AB220" s="56"/>
      <c r="AC220" s="56"/>
      <c r="AD220" s="56"/>
      <c r="AE220" s="56"/>
      <c r="AF220" s="56"/>
    </row>
    <row r="221" spans="1:32" s="57" customFormat="1" ht="94.5" x14ac:dyDescent="0.25">
      <c r="A221" s="134" t="s">
        <v>171</v>
      </c>
      <c r="B221" s="132"/>
      <c r="C221" s="51" t="s">
        <v>413</v>
      </c>
      <c r="D221" s="52">
        <v>0</v>
      </c>
      <c r="E221" s="53">
        <f t="shared" si="54"/>
        <v>1.2389999999999999</v>
      </c>
      <c r="F221" s="58">
        <f t="shared" si="54"/>
        <v>0</v>
      </c>
      <c r="G221" s="54">
        <v>0</v>
      </c>
      <c r="H221" s="54">
        <v>0</v>
      </c>
      <c r="I221" s="54">
        <v>1.2389999999999999</v>
      </c>
      <c r="J221" s="54">
        <v>0</v>
      </c>
      <c r="K221" s="54">
        <v>0</v>
      </c>
      <c r="L221" s="54">
        <v>0</v>
      </c>
      <c r="M221" s="54">
        <v>0</v>
      </c>
      <c r="N221" s="54">
        <v>0</v>
      </c>
      <c r="O221" s="54">
        <f t="shared" si="55"/>
        <v>0</v>
      </c>
      <c r="P221" s="54">
        <f t="shared" si="56"/>
        <v>-1.2389999999999999</v>
      </c>
      <c r="Q221" s="92">
        <f t="shared" si="53"/>
        <v>-1</v>
      </c>
      <c r="R221" s="54"/>
      <c r="S221" s="54"/>
      <c r="T221" s="54">
        <v>0</v>
      </c>
      <c r="U221" s="54">
        <v>0</v>
      </c>
      <c r="V221" s="54">
        <v>0</v>
      </c>
      <c r="W221" s="54">
        <v>0</v>
      </c>
      <c r="X221" s="55" t="s">
        <v>207</v>
      </c>
      <c r="Y221" s="56"/>
      <c r="Z221" s="56"/>
      <c r="AA221" s="56"/>
      <c r="AB221" s="56"/>
      <c r="AC221" s="56"/>
      <c r="AD221" s="56"/>
      <c r="AE221" s="56"/>
      <c r="AF221" s="56"/>
    </row>
    <row r="222" spans="1:32" s="57" customFormat="1" ht="78.75" x14ac:dyDescent="0.25">
      <c r="A222" s="134" t="s">
        <v>171</v>
      </c>
      <c r="B222" s="132"/>
      <c r="C222" s="51" t="s">
        <v>416</v>
      </c>
      <c r="D222" s="52">
        <v>0</v>
      </c>
      <c r="E222" s="53">
        <f t="shared" si="54"/>
        <v>4.3659999999999997</v>
      </c>
      <c r="F222" s="58">
        <f t="shared" si="54"/>
        <v>0</v>
      </c>
      <c r="G222" s="54">
        <v>0</v>
      </c>
      <c r="H222" s="54">
        <v>0</v>
      </c>
      <c r="I222" s="54">
        <v>0</v>
      </c>
      <c r="J222" s="54">
        <v>0</v>
      </c>
      <c r="K222" s="54">
        <v>4.3659999999999997</v>
      </c>
      <c r="L222" s="54">
        <v>0</v>
      </c>
      <c r="M222" s="54">
        <v>0</v>
      </c>
      <c r="N222" s="54">
        <v>0</v>
      </c>
      <c r="O222" s="54">
        <f t="shared" si="55"/>
        <v>0</v>
      </c>
      <c r="P222" s="54">
        <f t="shared" si="56"/>
        <v>-4.3659999999999997</v>
      </c>
      <c r="Q222" s="92">
        <f t="shared" si="53"/>
        <v>-1</v>
      </c>
      <c r="R222" s="54"/>
      <c r="S222" s="54"/>
      <c r="T222" s="54">
        <v>0</v>
      </c>
      <c r="U222" s="54">
        <v>0</v>
      </c>
      <c r="V222" s="54">
        <v>0</v>
      </c>
      <c r="W222" s="54">
        <v>0</v>
      </c>
      <c r="X222" s="55" t="s">
        <v>207</v>
      </c>
      <c r="Y222" s="56"/>
      <c r="Z222" s="56"/>
      <c r="AA222" s="56"/>
      <c r="AB222" s="56"/>
      <c r="AC222" s="56"/>
      <c r="AD222" s="56"/>
      <c r="AE222" s="56"/>
      <c r="AF222" s="56"/>
    </row>
    <row r="223" spans="1:32" s="57" customFormat="1" ht="63" x14ac:dyDescent="0.25">
      <c r="A223" s="134" t="s">
        <v>171</v>
      </c>
      <c r="B223" s="132"/>
      <c r="C223" s="51" t="s">
        <v>417</v>
      </c>
      <c r="D223" s="52">
        <v>0</v>
      </c>
      <c r="E223" s="53">
        <f t="shared" si="54"/>
        <v>10.62</v>
      </c>
      <c r="F223" s="58">
        <f t="shared" si="54"/>
        <v>0</v>
      </c>
      <c r="G223" s="54">
        <v>0</v>
      </c>
      <c r="H223" s="54">
        <v>0</v>
      </c>
      <c r="I223" s="54">
        <v>0</v>
      </c>
      <c r="J223" s="54">
        <v>0</v>
      </c>
      <c r="K223" s="54">
        <v>10.62</v>
      </c>
      <c r="L223" s="54">
        <v>0</v>
      </c>
      <c r="M223" s="54">
        <v>0</v>
      </c>
      <c r="N223" s="54">
        <v>0</v>
      </c>
      <c r="O223" s="54">
        <f t="shared" si="55"/>
        <v>0</v>
      </c>
      <c r="P223" s="54">
        <f t="shared" si="56"/>
        <v>-10.62</v>
      </c>
      <c r="Q223" s="92">
        <f t="shared" si="53"/>
        <v>-1</v>
      </c>
      <c r="R223" s="54"/>
      <c r="S223" s="54"/>
      <c r="T223" s="54">
        <v>0</v>
      </c>
      <c r="U223" s="54">
        <v>0</v>
      </c>
      <c r="V223" s="54">
        <v>0</v>
      </c>
      <c r="W223" s="54">
        <v>0</v>
      </c>
      <c r="X223" s="55" t="s">
        <v>207</v>
      </c>
      <c r="Y223" s="56"/>
      <c r="Z223" s="56"/>
      <c r="AA223" s="56"/>
      <c r="AB223" s="56"/>
      <c r="AC223" s="56"/>
      <c r="AD223" s="56"/>
      <c r="AE223" s="56"/>
      <c r="AF223" s="56"/>
    </row>
    <row r="224" spans="1:32" s="57" customFormat="1" ht="63" x14ac:dyDescent="0.25">
      <c r="A224" s="134" t="s">
        <v>171</v>
      </c>
      <c r="B224" s="132"/>
      <c r="C224" s="51" t="s">
        <v>282</v>
      </c>
      <c r="D224" s="52">
        <v>0</v>
      </c>
      <c r="E224" s="53">
        <f t="shared" si="54"/>
        <v>0.50149999999999995</v>
      </c>
      <c r="F224" s="58">
        <f t="shared" si="54"/>
        <v>0</v>
      </c>
      <c r="G224" s="54">
        <v>0</v>
      </c>
      <c r="H224" s="54">
        <v>0</v>
      </c>
      <c r="I224" s="54">
        <v>0</v>
      </c>
      <c r="J224" s="54">
        <v>0</v>
      </c>
      <c r="K224" s="54">
        <v>0.50149999999999995</v>
      </c>
      <c r="L224" s="54">
        <v>0</v>
      </c>
      <c r="M224" s="54">
        <v>0</v>
      </c>
      <c r="N224" s="54">
        <v>0</v>
      </c>
      <c r="O224" s="54">
        <f t="shared" si="55"/>
        <v>0</v>
      </c>
      <c r="P224" s="54">
        <f t="shared" si="56"/>
        <v>-0.50149999999999995</v>
      </c>
      <c r="Q224" s="92">
        <f t="shared" si="53"/>
        <v>-1</v>
      </c>
      <c r="R224" s="54"/>
      <c r="S224" s="54"/>
      <c r="T224" s="54">
        <v>0</v>
      </c>
      <c r="U224" s="54">
        <v>0</v>
      </c>
      <c r="V224" s="54">
        <v>0</v>
      </c>
      <c r="W224" s="54">
        <v>0</v>
      </c>
      <c r="X224" s="55" t="s">
        <v>207</v>
      </c>
      <c r="Y224" s="56"/>
      <c r="Z224" s="56"/>
      <c r="AA224" s="56"/>
      <c r="AB224" s="56"/>
      <c r="AC224" s="56"/>
      <c r="AD224" s="56"/>
      <c r="AE224" s="56"/>
      <c r="AF224" s="56"/>
    </row>
    <row r="225" spans="1:32" s="57" customFormat="1" ht="126" x14ac:dyDescent="0.25">
      <c r="A225" s="134" t="s">
        <v>171</v>
      </c>
      <c r="B225" s="132"/>
      <c r="C225" s="51" t="s">
        <v>418</v>
      </c>
      <c r="D225" s="52">
        <v>0</v>
      </c>
      <c r="E225" s="53">
        <f t="shared" si="54"/>
        <v>5.8999999999999995</v>
      </c>
      <c r="F225" s="58">
        <f t="shared" si="54"/>
        <v>0</v>
      </c>
      <c r="G225" s="54">
        <v>0</v>
      </c>
      <c r="H225" s="54">
        <v>0</v>
      </c>
      <c r="I225" s="54">
        <v>0</v>
      </c>
      <c r="J225" s="54">
        <v>0</v>
      </c>
      <c r="K225" s="54">
        <v>0</v>
      </c>
      <c r="L225" s="54">
        <v>0</v>
      </c>
      <c r="M225" s="54">
        <v>5.8999999999999995</v>
      </c>
      <c r="N225" s="54">
        <v>0</v>
      </c>
      <c r="O225" s="54">
        <f t="shared" si="55"/>
        <v>0</v>
      </c>
      <c r="P225" s="54">
        <f t="shared" si="56"/>
        <v>-5.8999999999999995</v>
      </c>
      <c r="Q225" s="92">
        <f t="shared" si="53"/>
        <v>-1</v>
      </c>
      <c r="R225" s="54"/>
      <c r="S225" s="54"/>
      <c r="T225" s="54">
        <v>0</v>
      </c>
      <c r="U225" s="54">
        <v>0</v>
      </c>
      <c r="V225" s="54">
        <v>0</v>
      </c>
      <c r="W225" s="54">
        <v>0</v>
      </c>
      <c r="X225" s="55" t="s">
        <v>207</v>
      </c>
      <c r="Y225" s="56"/>
      <c r="Z225" s="56"/>
      <c r="AA225" s="56"/>
      <c r="AB225" s="56"/>
      <c r="AC225" s="56"/>
      <c r="AD225" s="56"/>
      <c r="AE225" s="56"/>
      <c r="AF225" s="56"/>
    </row>
    <row r="226" spans="1:32" s="57" customFormat="1" ht="47.25" x14ac:dyDescent="0.25">
      <c r="A226" s="134" t="s">
        <v>171</v>
      </c>
      <c r="B226" s="132"/>
      <c r="C226" s="51" t="s">
        <v>419</v>
      </c>
      <c r="D226" s="52">
        <v>0</v>
      </c>
      <c r="E226" s="53">
        <f t="shared" si="54"/>
        <v>0.89685999999999999</v>
      </c>
      <c r="F226" s="53">
        <f t="shared" si="54"/>
        <v>4.7155689999999945E-2</v>
      </c>
      <c r="G226" s="54">
        <v>0.89685999999999999</v>
      </c>
      <c r="H226" s="54">
        <v>4.7155689999999945E-2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f t="shared" si="55"/>
        <v>-4.7155689999999945E-2</v>
      </c>
      <c r="P226" s="54">
        <f t="shared" si="56"/>
        <v>-0.84970431000000002</v>
      </c>
      <c r="Q226" s="92">
        <f t="shared" si="53"/>
        <v>-0.94742134781348264</v>
      </c>
      <c r="R226" s="54"/>
      <c r="S226" s="54"/>
      <c r="T226" s="54">
        <v>0</v>
      </c>
      <c r="U226" s="54">
        <v>0</v>
      </c>
      <c r="V226" s="54">
        <v>0</v>
      </c>
      <c r="W226" s="54">
        <v>0</v>
      </c>
      <c r="X226" s="55" t="s">
        <v>198</v>
      </c>
      <c r="Y226" s="56"/>
      <c r="Z226" s="56"/>
      <c r="AA226" s="56"/>
      <c r="AB226" s="56"/>
      <c r="AC226" s="56"/>
      <c r="AD226" s="56"/>
      <c r="AE226" s="56"/>
      <c r="AF226" s="56"/>
    </row>
    <row r="227" spans="1:32" s="57" customFormat="1" ht="94.5" x14ac:dyDescent="0.25">
      <c r="A227" s="134" t="s">
        <v>171</v>
      </c>
      <c r="B227" s="132"/>
      <c r="C227" s="51" t="s">
        <v>420</v>
      </c>
      <c r="D227" s="52">
        <v>0</v>
      </c>
      <c r="E227" s="53">
        <f t="shared" si="54"/>
        <v>0</v>
      </c>
      <c r="F227" s="53">
        <f t="shared" si="54"/>
        <v>0.32498278999999908</v>
      </c>
      <c r="G227" s="54">
        <v>0</v>
      </c>
      <c r="H227" s="54">
        <v>0.32498278999999908</v>
      </c>
      <c r="I227" s="54">
        <v>0</v>
      </c>
      <c r="J227" s="54">
        <v>0</v>
      </c>
      <c r="K227" s="54">
        <v>0</v>
      </c>
      <c r="L227" s="54">
        <v>0</v>
      </c>
      <c r="M227" s="54">
        <v>0</v>
      </c>
      <c r="N227" s="54">
        <v>0</v>
      </c>
      <c r="O227" s="54">
        <f t="shared" si="55"/>
        <v>-0.32498278999999908</v>
      </c>
      <c r="P227" s="54">
        <f t="shared" si="56"/>
        <v>0.32498278999999908</v>
      </c>
      <c r="Q227" s="92"/>
      <c r="R227" s="54"/>
      <c r="S227" s="54"/>
      <c r="T227" s="54">
        <v>0</v>
      </c>
      <c r="U227" s="54">
        <v>0</v>
      </c>
      <c r="V227" s="54">
        <v>0</v>
      </c>
      <c r="W227" s="54">
        <v>0</v>
      </c>
      <c r="X227" s="55" t="s">
        <v>198</v>
      </c>
      <c r="Y227" s="56"/>
      <c r="Z227" s="56"/>
      <c r="AA227" s="56"/>
      <c r="AB227" s="56"/>
      <c r="AC227" s="56"/>
      <c r="AD227" s="56"/>
      <c r="AE227" s="56"/>
      <c r="AF227" s="56"/>
    </row>
    <row r="228" spans="1:32" s="57" customFormat="1" ht="63" x14ac:dyDescent="0.25">
      <c r="A228" s="134" t="s">
        <v>171</v>
      </c>
      <c r="B228" s="132"/>
      <c r="C228" s="51" t="s">
        <v>421</v>
      </c>
      <c r="D228" s="52">
        <v>2.33</v>
      </c>
      <c r="E228" s="53">
        <f t="shared" si="54"/>
        <v>0</v>
      </c>
      <c r="F228" s="53">
        <f t="shared" si="54"/>
        <v>0.29499999999999998</v>
      </c>
      <c r="G228" s="54">
        <v>0</v>
      </c>
      <c r="H228" s="54">
        <v>0</v>
      </c>
      <c r="I228" s="54">
        <v>0</v>
      </c>
      <c r="J228" s="54">
        <v>0.29499999999999998</v>
      </c>
      <c r="K228" s="54">
        <v>0</v>
      </c>
      <c r="L228" s="54">
        <v>0</v>
      </c>
      <c r="M228" s="54">
        <v>0</v>
      </c>
      <c r="N228" s="54">
        <v>0</v>
      </c>
      <c r="O228" s="54">
        <f t="shared" si="55"/>
        <v>2.0350000000000001</v>
      </c>
      <c r="P228" s="54">
        <f t="shared" si="56"/>
        <v>0.29499999999999998</v>
      </c>
      <c r="Q228" s="92"/>
      <c r="R228" s="54"/>
      <c r="S228" s="54"/>
      <c r="T228" s="54">
        <v>0</v>
      </c>
      <c r="U228" s="54">
        <v>0</v>
      </c>
      <c r="V228" s="54">
        <v>0</v>
      </c>
      <c r="W228" s="54">
        <v>0</v>
      </c>
      <c r="X228" s="55" t="s">
        <v>200</v>
      </c>
      <c r="Y228" s="56"/>
      <c r="Z228" s="56"/>
      <c r="AA228" s="56"/>
      <c r="AB228" s="56"/>
      <c r="AC228" s="56"/>
      <c r="AD228" s="56"/>
      <c r="AE228" s="56"/>
      <c r="AF228" s="56"/>
    </row>
    <row r="229" spans="1:32" s="57" customFormat="1" ht="47.25" x14ac:dyDescent="0.25">
      <c r="A229" s="134" t="s">
        <v>171</v>
      </c>
      <c r="B229" s="132"/>
      <c r="C229" s="51" t="s">
        <v>422</v>
      </c>
      <c r="D229" s="52">
        <v>0</v>
      </c>
      <c r="E229" s="53">
        <f t="shared" si="54"/>
        <v>0</v>
      </c>
      <c r="F229" s="53">
        <f t="shared" si="54"/>
        <v>-10.66952324</v>
      </c>
      <c r="G229" s="54">
        <v>0</v>
      </c>
      <c r="H229" s="54">
        <v>0</v>
      </c>
      <c r="I229" s="54">
        <v>0</v>
      </c>
      <c r="J229" s="54">
        <v>-10.66952324</v>
      </c>
      <c r="K229" s="54">
        <v>0</v>
      </c>
      <c r="L229" s="54">
        <v>0</v>
      </c>
      <c r="M229" s="54">
        <v>0</v>
      </c>
      <c r="N229" s="54">
        <v>0</v>
      </c>
      <c r="O229" s="54">
        <f t="shared" si="55"/>
        <v>10.66952324</v>
      </c>
      <c r="P229" s="54">
        <f t="shared" si="56"/>
        <v>-10.66952324</v>
      </c>
      <c r="Q229" s="92"/>
      <c r="R229" s="54"/>
      <c r="S229" s="54"/>
      <c r="T229" s="54">
        <v>0</v>
      </c>
      <c r="U229" s="54">
        <v>0</v>
      </c>
      <c r="V229" s="54">
        <v>0</v>
      </c>
      <c r="W229" s="54">
        <v>0</v>
      </c>
      <c r="X229" s="55" t="s">
        <v>209</v>
      </c>
      <c r="Y229" s="56"/>
      <c r="Z229" s="56"/>
      <c r="AA229" s="56"/>
      <c r="AB229" s="56"/>
      <c r="AC229" s="56"/>
      <c r="AD229" s="56"/>
      <c r="AE229" s="56"/>
      <c r="AF229" s="56"/>
    </row>
    <row r="230" spans="1:32" s="57" customFormat="1" ht="63" x14ac:dyDescent="0.25">
      <c r="A230" s="134" t="s">
        <v>171</v>
      </c>
      <c r="B230" s="132"/>
      <c r="C230" s="51" t="s">
        <v>423</v>
      </c>
      <c r="D230" s="52">
        <v>140.70360119999998</v>
      </c>
      <c r="E230" s="53">
        <f t="shared" si="54"/>
        <v>0</v>
      </c>
      <c r="F230" s="53">
        <f t="shared" si="54"/>
        <v>2.95</v>
      </c>
      <c r="G230" s="54">
        <v>0</v>
      </c>
      <c r="H230" s="54">
        <v>0</v>
      </c>
      <c r="I230" s="54">
        <v>0</v>
      </c>
      <c r="J230" s="54">
        <v>0</v>
      </c>
      <c r="K230" s="54">
        <v>0</v>
      </c>
      <c r="L230" s="54">
        <v>0</v>
      </c>
      <c r="M230" s="54">
        <v>0</v>
      </c>
      <c r="N230" s="54">
        <v>2.95</v>
      </c>
      <c r="O230" s="54">
        <f t="shared" si="55"/>
        <v>137.75360119999999</v>
      </c>
      <c r="P230" s="54">
        <f t="shared" si="56"/>
        <v>2.95</v>
      </c>
      <c r="Q230" s="92"/>
      <c r="R230" s="54"/>
      <c r="S230" s="54"/>
      <c r="T230" s="54">
        <v>0</v>
      </c>
      <c r="U230" s="54">
        <v>0</v>
      </c>
      <c r="V230" s="54">
        <v>0</v>
      </c>
      <c r="W230" s="54">
        <v>0</v>
      </c>
      <c r="X230" s="55" t="s">
        <v>200</v>
      </c>
      <c r="Y230" s="56"/>
      <c r="Z230" s="56"/>
      <c r="AA230" s="56"/>
      <c r="AB230" s="56"/>
      <c r="AC230" s="56"/>
      <c r="AD230" s="56"/>
      <c r="AE230" s="56"/>
      <c r="AF230" s="56"/>
    </row>
    <row r="231" spans="1:32" s="57" customFormat="1" ht="63" x14ac:dyDescent="0.25">
      <c r="A231" s="134" t="s">
        <v>171</v>
      </c>
      <c r="B231" s="132"/>
      <c r="C231" s="51" t="s">
        <v>424</v>
      </c>
      <c r="D231" s="52">
        <v>2.3422999999999998</v>
      </c>
      <c r="E231" s="53">
        <f t="shared" si="54"/>
        <v>0</v>
      </c>
      <c r="F231" s="53">
        <f t="shared" si="54"/>
        <v>0.29499999999999998</v>
      </c>
      <c r="G231" s="54">
        <v>0</v>
      </c>
      <c r="H231" s="54">
        <v>0.29499999999999998</v>
      </c>
      <c r="I231" s="54">
        <v>0</v>
      </c>
      <c r="J231" s="54">
        <v>0</v>
      </c>
      <c r="K231" s="54">
        <v>0</v>
      </c>
      <c r="L231" s="54">
        <v>0</v>
      </c>
      <c r="M231" s="54">
        <v>0</v>
      </c>
      <c r="N231" s="54">
        <v>0</v>
      </c>
      <c r="O231" s="54">
        <f t="shared" si="55"/>
        <v>2.0472999999999999</v>
      </c>
      <c r="P231" s="54">
        <f t="shared" si="56"/>
        <v>0.29499999999999998</v>
      </c>
      <c r="Q231" s="92"/>
      <c r="R231" s="54"/>
      <c r="S231" s="54"/>
      <c r="T231" s="54">
        <v>0</v>
      </c>
      <c r="U231" s="54">
        <v>0</v>
      </c>
      <c r="V231" s="54">
        <v>0</v>
      </c>
      <c r="W231" s="54">
        <v>0</v>
      </c>
      <c r="X231" s="55" t="s">
        <v>200</v>
      </c>
      <c r="Y231" s="56"/>
      <c r="Z231" s="56"/>
      <c r="AA231" s="56"/>
      <c r="AB231" s="56"/>
      <c r="AC231" s="56"/>
      <c r="AD231" s="56"/>
      <c r="AE231" s="56"/>
      <c r="AF231" s="56"/>
    </row>
    <row r="232" spans="1:32" s="57" customFormat="1" ht="63" x14ac:dyDescent="0.25">
      <c r="A232" s="134" t="s">
        <v>171</v>
      </c>
      <c r="B232" s="132"/>
      <c r="C232" s="51" t="s">
        <v>425</v>
      </c>
      <c r="D232" s="52">
        <v>4.7057279799999989</v>
      </c>
      <c r="E232" s="53">
        <f t="shared" ref="E232:F247" si="57">G232+I232+K232+M232</f>
        <v>2.3788999999999998</v>
      </c>
      <c r="F232" s="53">
        <f t="shared" si="57"/>
        <v>4.26</v>
      </c>
      <c r="G232" s="54">
        <v>0</v>
      </c>
      <c r="H232" s="54">
        <v>0</v>
      </c>
      <c r="I232" s="54">
        <v>0</v>
      </c>
      <c r="J232" s="54">
        <v>0.73</v>
      </c>
      <c r="K232" s="54">
        <v>2.3788999999999998</v>
      </c>
      <c r="L232" s="54">
        <v>2.35</v>
      </c>
      <c r="M232" s="54">
        <v>0</v>
      </c>
      <c r="N232" s="54">
        <v>1.18</v>
      </c>
      <c r="O232" s="54">
        <f t="shared" si="55"/>
        <v>0.44572797999999914</v>
      </c>
      <c r="P232" s="54">
        <f t="shared" si="56"/>
        <v>1.8811</v>
      </c>
      <c r="Q232" s="92">
        <f t="shared" si="53"/>
        <v>0.79074362100130324</v>
      </c>
      <c r="R232" s="54">
        <f>P232</f>
        <v>1.8811</v>
      </c>
      <c r="S232" s="54"/>
      <c r="T232" s="54">
        <v>0</v>
      </c>
      <c r="U232" s="54">
        <v>0</v>
      </c>
      <c r="V232" s="54">
        <v>0</v>
      </c>
      <c r="W232" s="54">
        <v>0</v>
      </c>
      <c r="X232" s="55" t="s">
        <v>205</v>
      </c>
      <c r="Y232" s="56"/>
      <c r="Z232" s="56"/>
      <c r="AA232" s="56"/>
      <c r="AB232" s="56"/>
      <c r="AC232" s="56"/>
      <c r="AD232" s="56"/>
      <c r="AE232" s="56"/>
      <c r="AF232" s="56"/>
    </row>
    <row r="233" spans="1:32" s="57" customFormat="1" ht="58.5" customHeight="1" x14ac:dyDescent="0.25">
      <c r="A233" s="134" t="s">
        <v>171</v>
      </c>
      <c r="B233" s="132"/>
      <c r="C233" s="51" t="s">
        <v>426</v>
      </c>
      <c r="D233" s="52">
        <v>0</v>
      </c>
      <c r="E233" s="53">
        <f t="shared" si="57"/>
        <v>1.18</v>
      </c>
      <c r="F233" s="53">
        <f t="shared" si="57"/>
        <v>0</v>
      </c>
      <c r="G233" s="54">
        <v>0</v>
      </c>
      <c r="H233" s="54">
        <v>0</v>
      </c>
      <c r="I233" s="54">
        <v>0</v>
      </c>
      <c r="J233" s="54">
        <v>0</v>
      </c>
      <c r="K233" s="54">
        <v>1.18</v>
      </c>
      <c r="L233" s="54">
        <v>0</v>
      </c>
      <c r="M233" s="54">
        <v>0</v>
      </c>
      <c r="N233" s="54">
        <v>0</v>
      </c>
      <c r="O233" s="54">
        <f t="shared" si="55"/>
        <v>0</v>
      </c>
      <c r="P233" s="54">
        <f t="shared" si="56"/>
        <v>-1.18</v>
      </c>
      <c r="Q233" s="92">
        <f t="shared" si="53"/>
        <v>-1</v>
      </c>
      <c r="R233" s="54"/>
      <c r="S233" s="54"/>
      <c r="T233" s="54">
        <v>0</v>
      </c>
      <c r="U233" s="54">
        <v>0</v>
      </c>
      <c r="V233" s="54">
        <v>0</v>
      </c>
      <c r="W233" s="54">
        <v>0</v>
      </c>
      <c r="X233" s="55" t="s">
        <v>200</v>
      </c>
      <c r="Y233" s="56"/>
      <c r="Z233" s="56"/>
      <c r="AA233" s="56"/>
      <c r="AB233" s="56"/>
      <c r="AC233" s="56"/>
      <c r="AD233" s="56"/>
      <c r="AE233" s="56"/>
      <c r="AF233" s="56"/>
    </row>
    <row r="234" spans="1:32" s="57" customFormat="1" ht="126" x14ac:dyDescent="0.25">
      <c r="A234" s="134" t="s">
        <v>171</v>
      </c>
      <c r="B234" s="132"/>
      <c r="C234" s="51" t="s">
        <v>427</v>
      </c>
      <c r="D234" s="52">
        <v>46.428279999999994</v>
      </c>
      <c r="E234" s="53">
        <f t="shared" si="57"/>
        <v>0</v>
      </c>
      <c r="F234" s="53">
        <f t="shared" si="57"/>
        <v>5.6049999999999995</v>
      </c>
      <c r="G234" s="54">
        <v>0</v>
      </c>
      <c r="H234" s="54">
        <v>0</v>
      </c>
      <c r="I234" s="54">
        <v>0</v>
      </c>
      <c r="J234" s="54">
        <v>0</v>
      </c>
      <c r="K234" s="54">
        <v>0</v>
      </c>
      <c r="L234" s="54">
        <v>0</v>
      </c>
      <c r="M234" s="54">
        <v>0</v>
      </c>
      <c r="N234" s="54">
        <v>5.6049999999999995</v>
      </c>
      <c r="O234" s="54">
        <f t="shared" si="55"/>
        <v>40.823279999999997</v>
      </c>
      <c r="P234" s="54">
        <f t="shared" si="56"/>
        <v>5.6049999999999995</v>
      </c>
      <c r="Q234" s="92"/>
      <c r="R234" s="54"/>
      <c r="S234" s="54"/>
      <c r="T234" s="54">
        <v>0</v>
      </c>
      <c r="U234" s="54">
        <v>0</v>
      </c>
      <c r="V234" s="54">
        <v>0</v>
      </c>
      <c r="W234" s="54">
        <v>0</v>
      </c>
      <c r="X234" s="55" t="s">
        <v>200</v>
      </c>
      <c r="Y234" s="56"/>
      <c r="Z234" s="56"/>
      <c r="AA234" s="56"/>
      <c r="AB234" s="56"/>
      <c r="AC234" s="56"/>
      <c r="AD234" s="56"/>
      <c r="AE234" s="56"/>
      <c r="AF234" s="56"/>
    </row>
    <row r="235" spans="1:32" s="57" customFormat="1" ht="78.75" x14ac:dyDescent="0.25">
      <c r="A235" s="134" t="s">
        <v>171</v>
      </c>
      <c r="B235" s="132"/>
      <c r="C235" s="51" t="s">
        <v>428</v>
      </c>
      <c r="D235" s="52">
        <v>0</v>
      </c>
      <c r="E235" s="53">
        <f t="shared" si="57"/>
        <v>0.33123244999999812</v>
      </c>
      <c r="F235" s="53">
        <f t="shared" si="57"/>
        <v>0</v>
      </c>
      <c r="G235" s="54">
        <v>0.33123244999999812</v>
      </c>
      <c r="H235" s="54">
        <v>0</v>
      </c>
      <c r="I235" s="54">
        <v>0</v>
      </c>
      <c r="J235" s="54">
        <v>0</v>
      </c>
      <c r="K235" s="54">
        <v>0</v>
      </c>
      <c r="L235" s="54">
        <v>0</v>
      </c>
      <c r="M235" s="54">
        <v>0</v>
      </c>
      <c r="N235" s="54">
        <v>0</v>
      </c>
      <c r="O235" s="54">
        <f t="shared" si="55"/>
        <v>0</v>
      </c>
      <c r="P235" s="54">
        <f t="shared" si="56"/>
        <v>-0.33123244999999812</v>
      </c>
      <c r="Q235" s="92">
        <f t="shared" si="53"/>
        <v>-1</v>
      </c>
      <c r="R235" s="54"/>
      <c r="S235" s="54"/>
      <c r="T235" s="54">
        <v>0</v>
      </c>
      <c r="U235" s="54">
        <v>0</v>
      </c>
      <c r="V235" s="54">
        <v>0</v>
      </c>
      <c r="W235" s="54">
        <v>0</v>
      </c>
      <c r="X235" s="55" t="s">
        <v>210</v>
      </c>
      <c r="Y235" s="56"/>
      <c r="Z235" s="56"/>
      <c r="AA235" s="56"/>
      <c r="AB235" s="56"/>
      <c r="AC235" s="56"/>
      <c r="AD235" s="56"/>
      <c r="AE235" s="56"/>
      <c r="AF235" s="56"/>
    </row>
    <row r="236" spans="1:32" s="57" customFormat="1" ht="78.75" x14ac:dyDescent="0.25">
      <c r="A236" s="134" t="s">
        <v>171</v>
      </c>
      <c r="B236" s="132"/>
      <c r="C236" s="51" t="s">
        <v>429</v>
      </c>
      <c r="D236" s="52">
        <v>0</v>
      </c>
      <c r="E236" s="53">
        <f t="shared" si="57"/>
        <v>0.21986806999999953</v>
      </c>
      <c r="F236" s="53">
        <f t="shared" si="57"/>
        <v>0</v>
      </c>
      <c r="G236" s="54">
        <v>0.21986806999999953</v>
      </c>
      <c r="H236" s="54">
        <v>0</v>
      </c>
      <c r="I236" s="54">
        <v>0</v>
      </c>
      <c r="J236" s="54">
        <v>0</v>
      </c>
      <c r="K236" s="54">
        <v>0</v>
      </c>
      <c r="L236" s="54">
        <v>0</v>
      </c>
      <c r="M236" s="54">
        <v>0</v>
      </c>
      <c r="N236" s="54">
        <v>0</v>
      </c>
      <c r="O236" s="54">
        <f t="shared" si="55"/>
        <v>0</v>
      </c>
      <c r="P236" s="54">
        <f t="shared" si="56"/>
        <v>-0.21986806999999953</v>
      </c>
      <c r="Q236" s="92">
        <f t="shared" si="53"/>
        <v>-1</v>
      </c>
      <c r="R236" s="54"/>
      <c r="S236" s="54"/>
      <c r="T236" s="54">
        <v>0</v>
      </c>
      <c r="U236" s="54">
        <v>0</v>
      </c>
      <c r="V236" s="54">
        <v>0</v>
      </c>
      <c r="W236" s="54">
        <v>0</v>
      </c>
      <c r="X236" s="55" t="s">
        <v>210</v>
      </c>
      <c r="Y236" s="56"/>
      <c r="Z236" s="56"/>
      <c r="AA236" s="56"/>
      <c r="AB236" s="56"/>
      <c r="AC236" s="56"/>
      <c r="AD236" s="56"/>
      <c r="AE236" s="56"/>
      <c r="AF236" s="56"/>
    </row>
    <row r="237" spans="1:32" s="57" customFormat="1" ht="78.75" x14ac:dyDescent="0.25">
      <c r="A237" s="134" t="s">
        <v>171</v>
      </c>
      <c r="B237" s="132"/>
      <c r="C237" s="51" t="s">
        <v>430</v>
      </c>
      <c r="D237" s="52">
        <v>0</v>
      </c>
      <c r="E237" s="53">
        <f t="shared" si="57"/>
        <v>0</v>
      </c>
      <c r="F237" s="53">
        <f t="shared" si="57"/>
        <v>1.0029999999999999</v>
      </c>
      <c r="G237" s="54">
        <v>0</v>
      </c>
      <c r="H237" s="54">
        <v>1.0029999999999999</v>
      </c>
      <c r="I237" s="54">
        <v>0</v>
      </c>
      <c r="J237" s="54">
        <v>0</v>
      </c>
      <c r="K237" s="54">
        <v>0</v>
      </c>
      <c r="L237" s="54">
        <v>0</v>
      </c>
      <c r="M237" s="54">
        <v>0</v>
      </c>
      <c r="N237" s="54">
        <v>0</v>
      </c>
      <c r="O237" s="54">
        <f t="shared" si="55"/>
        <v>-1.0029999999999999</v>
      </c>
      <c r="P237" s="54">
        <f t="shared" si="56"/>
        <v>1.0029999999999999</v>
      </c>
      <c r="Q237" s="92"/>
      <c r="R237" s="54"/>
      <c r="S237" s="54"/>
      <c r="T237" s="54">
        <v>0</v>
      </c>
      <c r="U237" s="54">
        <v>0</v>
      </c>
      <c r="V237" s="54">
        <v>0</v>
      </c>
      <c r="W237" s="54">
        <v>9.6300000000000008</v>
      </c>
      <c r="X237" s="55" t="s">
        <v>198</v>
      </c>
      <c r="Y237" s="56"/>
      <c r="Z237" s="56"/>
      <c r="AA237" s="56"/>
      <c r="AB237" s="56"/>
      <c r="AC237" s="56"/>
      <c r="AD237" s="56"/>
      <c r="AE237" s="56"/>
      <c r="AF237" s="56"/>
    </row>
    <row r="238" spans="1:32" s="57" customFormat="1" ht="78.75" x14ac:dyDescent="0.25">
      <c r="A238" s="134" t="s">
        <v>171</v>
      </c>
      <c r="B238" s="132"/>
      <c r="C238" s="51" t="s">
        <v>431</v>
      </c>
      <c r="D238" s="52">
        <v>0</v>
      </c>
      <c r="E238" s="53">
        <f t="shared" si="57"/>
        <v>0</v>
      </c>
      <c r="F238" s="53">
        <f t="shared" si="57"/>
        <v>1.022</v>
      </c>
      <c r="G238" s="54">
        <v>0</v>
      </c>
      <c r="H238" s="54">
        <v>1.022</v>
      </c>
      <c r="I238" s="54">
        <v>0</v>
      </c>
      <c r="J238" s="54">
        <v>0</v>
      </c>
      <c r="K238" s="54">
        <v>0</v>
      </c>
      <c r="L238" s="54">
        <v>0</v>
      </c>
      <c r="M238" s="54">
        <v>0</v>
      </c>
      <c r="N238" s="54">
        <v>0</v>
      </c>
      <c r="O238" s="54">
        <f t="shared" si="55"/>
        <v>-1.022</v>
      </c>
      <c r="P238" s="54">
        <f t="shared" si="56"/>
        <v>1.022</v>
      </c>
      <c r="Q238" s="92"/>
      <c r="R238" s="54"/>
      <c r="S238" s="54"/>
      <c r="T238" s="54">
        <v>0</v>
      </c>
      <c r="U238" s="54">
        <v>0</v>
      </c>
      <c r="V238" s="54">
        <v>0</v>
      </c>
      <c r="W238" s="54">
        <v>2.95</v>
      </c>
      <c r="X238" s="55" t="s">
        <v>198</v>
      </c>
      <c r="Y238" s="56"/>
      <c r="Z238" s="56"/>
      <c r="AA238" s="56"/>
      <c r="AB238" s="56"/>
      <c r="AC238" s="56"/>
      <c r="AD238" s="56"/>
      <c r="AE238" s="56"/>
      <c r="AF238" s="56"/>
    </row>
    <row r="239" spans="1:32" s="57" customFormat="1" ht="63" x14ac:dyDescent="0.25">
      <c r="A239" s="134" t="s">
        <v>171</v>
      </c>
      <c r="B239" s="132"/>
      <c r="C239" s="51" t="s">
        <v>432</v>
      </c>
      <c r="D239" s="52">
        <v>17.148824319999999</v>
      </c>
      <c r="E239" s="53">
        <f t="shared" si="57"/>
        <v>6.552405000000002</v>
      </c>
      <c r="F239" s="53">
        <f t="shared" si="57"/>
        <v>17.85615409</v>
      </c>
      <c r="G239" s="54">
        <v>6.552405000000002</v>
      </c>
      <c r="H239" s="54">
        <v>15.38</v>
      </c>
      <c r="I239" s="54">
        <v>0</v>
      </c>
      <c r="J239" s="54">
        <v>2.4761540900000001</v>
      </c>
      <c r="K239" s="54">
        <v>0</v>
      </c>
      <c r="L239" s="54">
        <v>0</v>
      </c>
      <c r="M239" s="54">
        <v>0</v>
      </c>
      <c r="N239" s="54">
        <v>0</v>
      </c>
      <c r="O239" s="54">
        <f t="shared" si="55"/>
        <v>-0.70732977000000119</v>
      </c>
      <c r="P239" s="54">
        <f t="shared" si="56"/>
        <v>11.303749089999998</v>
      </c>
      <c r="Q239" s="92">
        <f t="shared" si="53"/>
        <v>1.7251297943274255</v>
      </c>
      <c r="R239" s="54"/>
      <c r="S239" s="54"/>
      <c r="T239" s="54">
        <v>0</v>
      </c>
      <c r="U239" s="54">
        <v>0</v>
      </c>
      <c r="V239" s="54">
        <v>0</v>
      </c>
      <c r="W239" s="54">
        <v>0</v>
      </c>
      <c r="X239" s="55" t="s">
        <v>205</v>
      </c>
      <c r="Y239" s="56"/>
      <c r="Z239" s="56"/>
      <c r="AA239" s="56"/>
      <c r="AB239" s="56"/>
      <c r="AC239" s="56"/>
      <c r="AD239" s="56"/>
      <c r="AE239" s="56"/>
      <c r="AF239" s="56"/>
    </row>
    <row r="240" spans="1:32" s="57" customFormat="1" ht="126" x14ac:dyDescent="0.25">
      <c r="A240" s="134" t="s">
        <v>171</v>
      </c>
      <c r="B240" s="132"/>
      <c r="C240" s="51" t="s">
        <v>433</v>
      </c>
      <c r="D240" s="52">
        <v>144.40086452</v>
      </c>
      <c r="E240" s="53">
        <f t="shared" si="57"/>
        <v>0</v>
      </c>
      <c r="F240" s="53">
        <f t="shared" si="57"/>
        <v>30.805288940000004</v>
      </c>
      <c r="G240" s="54">
        <v>0</v>
      </c>
      <c r="H240" s="54">
        <v>19.161263120000001</v>
      </c>
      <c r="I240" s="54">
        <v>0</v>
      </c>
      <c r="J240" s="54">
        <v>4.1991858779999998</v>
      </c>
      <c r="K240" s="54">
        <v>0</v>
      </c>
      <c r="L240" s="54">
        <v>3.4837848000000005</v>
      </c>
      <c r="M240" s="54">
        <v>0</v>
      </c>
      <c r="N240" s="54">
        <v>3.9610551419999993</v>
      </c>
      <c r="O240" s="54">
        <f t="shared" si="55"/>
        <v>113.59557558</v>
      </c>
      <c r="P240" s="54">
        <f t="shared" si="56"/>
        <v>30.805288940000004</v>
      </c>
      <c r="Q240" s="92"/>
      <c r="R240" s="54"/>
      <c r="S240" s="54"/>
      <c r="T240" s="54">
        <v>0</v>
      </c>
      <c r="U240" s="54">
        <v>0</v>
      </c>
      <c r="V240" s="54">
        <v>0</v>
      </c>
      <c r="W240" s="54">
        <v>0</v>
      </c>
      <c r="X240" s="55" t="s">
        <v>200</v>
      </c>
      <c r="Y240" s="56"/>
      <c r="Z240" s="56"/>
      <c r="AA240" s="56"/>
      <c r="AB240" s="56"/>
      <c r="AC240" s="56"/>
      <c r="AD240" s="56"/>
      <c r="AE240" s="56"/>
      <c r="AF240" s="56"/>
    </row>
    <row r="241" spans="1:32" s="57" customFormat="1" ht="47.25" x14ac:dyDescent="0.25">
      <c r="A241" s="134" t="s">
        <v>171</v>
      </c>
      <c r="B241" s="132"/>
      <c r="C241" s="51" t="s">
        <v>434</v>
      </c>
      <c r="D241" s="52">
        <v>0</v>
      </c>
      <c r="E241" s="53">
        <f t="shared" si="57"/>
        <v>-0.37</v>
      </c>
      <c r="F241" s="53">
        <f t="shared" si="57"/>
        <v>0.25043360000000053</v>
      </c>
      <c r="G241" s="54">
        <v>-0.37</v>
      </c>
      <c r="H241" s="54">
        <v>0.25043360000000053</v>
      </c>
      <c r="I241" s="54">
        <v>0</v>
      </c>
      <c r="J241" s="54">
        <v>0</v>
      </c>
      <c r="K241" s="54">
        <v>0</v>
      </c>
      <c r="L241" s="54">
        <v>0</v>
      </c>
      <c r="M241" s="54">
        <v>0</v>
      </c>
      <c r="N241" s="54">
        <v>0</v>
      </c>
      <c r="O241" s="54">
        <f t="shared" si="55"/>
        <v>-0.25043360000000053</v>
      </c>
      <c r="P241" s="54">
        <f t="shared" si="56"/>
        <v>0.62043360000000058</v>
      </c>
      <c r="Q241" s="92">
        <f t="shared" si="53"/>
        <v>-1.6768475675675689</v>
      </c>
      <c r="R241" s="54"/>
      <c r="S241" s="54"/>
      <c r="T241" s="54">
        <v>0</v>
      </c>
      <c r="U241" s="54">
        <v>0</v>
      </c>
      <c r="V241" s="54">
        <v>0</v>
      </c>
      <c r="W241" s="54">
        <v>0</v>
      </c>
      <c r="X241" s="55" t="s">
        <v>198</v>
      </c>
      <c r="Y241" s="56"/>
      <c r="Z241" s="56"/>
      <c r="AA241" s="56"/>
      <c r="AB241" s="56"/>
      <c r="AC241" s="56"/>
      <c r="AD241" s="56"/>
      <c r="AE241" s="56"/>
      <c r="AF241" s="56"/>
    </row>
    <row r="242" spans="1:32" s="57" customFormat="1" ht="110.25" x14ac:dyDescent="0.25">
      <c r="A242" s="134" t="s">
        <v>171</v>
      </c>
      <c r="B242" s="132"/>
      <c r="C242" s="51" t="s">
        <v>435</v>
      </c>
      <c r="D242" s="52">
        <v>1.2281670500000001</v>
      </c>
      <c r="E242" s="53">
        <f t="shared" si="57"/>
        <v>0</v>
      </c>
      <c r="F242" s="53">
        <f t="shared" si="57"/>
        <v>1.2274140499999999</v>
      </c>
      <c r="G242" s="54">
        <v>0</v>
      </c>
      <c r="H242" s="54">
        <v>0</v>
      </c>
      <c r="I242" s="54">
        <v>0</v>
      </c>
      <c r="J242" s="54">
        <v>0</v>
      </c>
      <c r="K242" s="54">
        <v>0</v>
      </c>
      <c r="L242" s="54">
        <v>1.2274140499999999</v>
      </c>
      <c r="M242" s="54">
        <v>0</v>
      </c>
      <c r="N242" s="54">
        <v>0</v>
      </c>
      <c r="O242" s="54">
        <f t="shared" si="55"/>
        <v>7.5300000000022571E-4</v>
      </c>
      <c r="P242" s="54">
        <f t="shared" si="56"/>
        <v>1.2274140499999999</v>
      </c>
      <c r="Q242" s="92"/>
      <c r="R242" s="54"/>
      <c r="S242" s="54"/>
      <c r="T242" s="54">
        <v>0</v>
      </c>
      <c r="U242" s="54">
        <v>0</v>
      </c>
      <c r="V242" s="54">
        <v>0</v>
      </c>
      <c r="W242" s="54">
        <v>0</v>
      </c>
      <c r="X242" s="55" t="s">
        <v>200</v>
      </c>
      <c r="Y242" s="56"/>
      <c r="Z242" s="56"/>
      <c r="AA242" s="56"/>
      <c r="AB242" s="56"/>
      <c r="AC242" s="56"/>
      <c r="AD242" s="56"/>
      <c r="AE242" s="56"/>
      <c r="AF242" s="56"/>
    </row>
    <row r="243" spans="1:32" s="57" customFormat="1" ht="78.75" x14ac:dyDescent="0.25">
      <c r="A243" s="134" t="s">
        <v>171</v>
      </c>
      <c r="B243" s="132"/>
      <c r="C243" s="51" t="s">
        <v>436</v>
      </c>
      <c r="D243" s="52">
        <v>1.4337</v>
      </c>
      <c r="E243" s="53">
        <f t="shared" si="57"/>
        <v>0</v>
      </c>
      <c r="F243" s="53">
        <f t="shared" si="57"/>
        <v>1.4337</v>
      </c>
      <c r="G243" s="54">
        <v>0</v>
      </c>
      <c r="H243" s="54">
        <v>0</v>
      </c>
      <c r="I243" s="54">
        <v>0</v>
      </c>
      <c r="J243" s="54">
        <v>0</v>
      </c>
      <c r="K243" s="54">
        <v>0</v>
      </c>
      <c r="L243" s="54">
        <v>0</v>
      </c>
      <c r="M243" s="54">
        <v>0</v>
      </c>
      <c r="N243" s="54">
        <v>1.4337</v>
      </c>
      <c r="O243" s="54">
        <f t="shared" si="55"/>
        <v>0</v>
      </c>
      <c r="P243" s="54">
        <f t="shared" si="56"/>
        <v>1.4337</v>
      </c>
      <c r="Q243" s="92"/>
      <c r="R243" s="54"/>
      <c r="S243" s="54"/>
      <c r="T243" s="54">
        <v>0</v>
      </c>
      <c r="U243" s="54">
        <v>0</v>
      </c>
      <c r="V243" s="54">
        <v>0</v>
      </c>
      <c r="W243" s="54">
        <v>0</v>
      </c>
      <c r="X243" s="55" t="s">
        <v>200</v>
      </c>
      <c r="Y243" s="56"/>
      <c r="Z243" s="56"/>
      <c r="AA243" s="56"/>
      <c r="AB243" s="56"/>
      <c r="AC243" s="56"/>
      <c r="AD243" s="56"/>
      <c r="AE243" s="56"/>
      <c r="AF243" s="56"/>
    </row>
    <row r="244" spans="1:32" s="57" customFormat="1" ht="78.75" x14ac:dyDescent="0.25">
      <c r="A244" s="134" t="s">
        <v>171</v>
      </c>
      <c r="B244" s="132"/>
      <c r="C244" s="51" t="s">
        <v>437</v>
      </c>
      <c r="D244" s="52">
        <v>1.4337</v>
      </c>
      <c r="E244" s="53">
        <f t="shared" si="57"/>
        <v>0</v>
      </c>
      <c r="F244" s="53">
        <f t="shared" si="57"/>
        <v>1.4337</v>
      </c>
      <c r="G244" s="54">
        <v>0</v>
      </c>
      <c r="H244" s="54">
        <v>0</v>
      </c>
      <c r="I244" s="54">
        <v>0</v>
      </c>
      <c r="J244" s="54">
        <v>0</v>
      </c>
      <c r="K244" s="54">
        <v>0</v>
      </c>
      <c r="L244" s="54">
        <v>0</v>
      </c>
      <c r="M244" s="54">
        <v>0</v>
      </c>
      <c r="N244" s="54">
        <v>1.4337</v>
      </c>
      <c r="O244" s="54">
        <f t="shared" si="55"/>
        <v>0</v>
      </c>
      <c r="P244" s="54">
        <f t="shared" si="56"/>
        <v>1.4337</v>
      </c>
      <c r="Q244" s="92"/>
      <c r="R244" s="54"/>
      <c r="S244" s="54"/>
      <c r="T244" s="54">
        <v>0</v>
      </c>
      <c r="U244" s="54">
        <v>0</v>
      </c>
      <c r="V244" s="54">
        <v>0</v>
      </c>
      <c r="W244" s="54">
        <v>0</v>
      </c>
      <c r="X244" s="55" t="s">
        <v>200</v>
      </c>
      <c r="Y244" s="56"/>
      <c r="Z244" s="56"/>
      <c r="AA244" s="56"/>
      <c r="AB244" s="56"/>
      <c r="AC244" s="56"/>
      <c r="AD244" s="56"/>
      <c r="AE244" s="56"/>
      <c r="AF244" s="56"/>
    </row>
    <row r="245" spans="1:32" s="57" customFormat="1" ht="110.25" x14ac:dyDescent="0.25">
      <c r="A245" s="134" t="s">
        <v>171</v>
      </c>
      <c r="B245" s="132"/>
      <c r="C245" s="51" t="s">
        <v>438</v>
      </c>
      <c r="D245" s="52">
        <v>0</v>
      </c>
      <c r="E245" s="53">
        <f t="shared" si="57"/>
        <v>0</v>
      </c>
      <c r="F245" s="53">
        <f t="shared" si="57"/>
        <v>5.5105359999999999E-2</v>
      </c>
      <c r="G245" s="54">
        <v>0</v>
      </c>
      <c r="H245" s="54">
        <v>5.5105359999999999E-2</v>
      </c>
      <c r="I245" s="54">
        <v>0</v>
      </c>
      <c r="J245" s="54">
        <v>0</v>
      </c>
      <c r="K245" s="54">
        <v>0</v>
      </c>
      <c r="L245" s="54">
        <v>0</v>
      </c>
      <c r="M245" s="54">
        <v>0</v>
      </c>
      <c r="N245" s="54">
        <v>0</v>
      </c>
      <c r="O245" s="54">
        <f t="shared" si="55"/>
        <v>-5.5105359999999999E-2</v>
      </c>
      <c r="P245" s="54">
        <f t="shared" si="56"/>
        <v>5.5105359999999999E-2</v>
      </c>
      <c r="Q245" s="92"/>
      <c r="R245" s="54"/>
      <c r="S245" s="54"/>
      <c r="T245" s="54">
        <v>0</v>
      </c>
      <c r="U245" s="54">
        <v>0</v>
      </c>
      <c r="V245" s="54">
        <v>0</v>
      </c>
      <c r="W245" s="54">
        <v>0</v>
      </c>
      <c r="X245" s="55" t="s">
        <v>200</v>
      </c>
      <c r="Y245" s="56"/>
      <c r="Z245" s="56"/>
      <c r="AA245" s="56"/>
      <c r="AB245" s="56"/>
      <c r="AC245" s="56"/>
      <c r="AD245" s="56"/>
      <c r="AE245" s="56"/>
      <c r="AF245" s="56"/>
    </row>
    <row r="246" spans="1:32" s="57" customFormat="1" ht="78.75" x14ac:dyDescent="0.25">
      <c r="A246" s="134" t="s">
        <v>171</v>
      </c>
      <c r="B246" s="132"/>
      <c r="C246" s="51" t="s">
        <v>439</v>
      </c>
      <c r="D246" s="52">
        <v>0.37058999759999994</v>
      </c>
      <c r="E246" s="53">
        <f t="shared" si="57"/>
        <v>0</v>
      </c>
      <c r="F246" s="53">
        <f t="shared" si="57"/>
        <v>0.37058999759999994</v>
      </c>
      <c r="G246" s="54">
        <v>0</v>
      </c>
      <c r="H246" s="54">
        <v>0.37058999759999994</v>
      </c>
      <c r="I246" s="54">
        <v>0</v>
      </c>
      <c r="J246" s="54">
        <v>0</v>
      </c>
      <c r="K246" s="54">
        <v>0</v>
      </c>
      <c r="L246" s="54">
        <v>0</v>
      </c>
      <c r="M246" s="54">
        <v>0</v>
      </c>
      <c r="N246" s="54">
        <v>0</v>
      </c>
      <c r="O246" s="54">
        <f t="shared" si="55"/>
        <v>0</v>
      </c>
      <c r="P246" s="54">
        <f t="shared" si="56"/>
        <v>0.37058999759999994</v>
      </c>
      <c r="Q246" s="92"/>
      <c r="R246" s="54"/>
      <c r="S246" s="54"/>
      <c r="T246" s="54">
        <v>0</v>
      </c>
      <c r="U246" s="54">
        <v>0</v>
      </c>
      <c r="V246" s="54">
        <v>0.16</v>
      </c>
      <c r="W246" s="54">
        <v>0.01</v>
      </c>
      <c r="X246" s="55" t="s">
        <v>200</v>
      </c>
      <c r="Y246" s="56"/>
      <c r="Z246" s="56"/>
      <c r="AA246" s="56"/>
      <c r="AB246" s="56"/>
      <c r="AC246" s="56"/>
      <c r="AD246" s="56"/>
      <c r="AE246" s="56"/>
      <c r="AF246" s="56"/>
    </row>
    <row r="247" spans="1:32" s="57" customFormat="1" ht="94.5" x14ac:dyDescent="0.25">
      <c r="A247" s="134" t="s">
        <v>171</v>
      </c>
      <c r="B247" s="132"/>
      <c r="C247" s="51" t="s">
        <v>440</v>
      </c>
      <c r="D247" s="52">
        <v>0.4193366</v>
      </c>
      <c r="E247" s="53">
        <f t="shared" si="57"/>
        <v>0</v>
      </c>
      <c r="F247" s="53">
        <f t="shared" si="57"/>
        <v>0.4193366</v>
      </c>
      <c r="G247" s="54">
        <v>0</v>
      </c>
      <c r="H247" s="54">
        <v>6.7094799999999996E-2</v>
      </c>
      <c r="I247" s="54">
        <v>0</v>
      </c>
      <c r="J247" s="54">
        <v>0</v>
      </c>
      <c r="K247" s="54">
        <v>0</v>
      </c>
      <c r="L247" s="54">
        <v>0.35224179999999999</v>
      </c>
      <c r="M247" s="54">
        <v>0</v>
      </c>
      <c r="N247" s="54">
        <v>0</v>
      </c>
      <c r="O247" s="54">
        <f t="shared" si="55"/>
        <v>0</v>
      </c>
      <c r="P247" s="54">
        <f t="shared" si="56"/>
        <v>0.4193366</v>
      </c>
      <c r="Q247" s="92"/>
      <c r="R247" s="54"/>
      <c r="S247" s="54"/>
      <c r="T247" s="54">
        <v>0</v>
      </c>
      <c r="U247" s="54">
        <v>0</v>
      </c>
      <c r="V247" s="54">
        <v>6.3E-2</v>
      </c>
      <c r="W247" s="54">
        <v>0</v>
      </c>
      <c r="X247" s="55" t="s">
        <v>200</v>
      </c>
      <c r="Y247" s="56"/>
      <c r="Z247" s="56"/>
      <c r="AA247" s="56"/>
      <c r="AB247" s="56"/>
      <c r="AC247" s="56"/>
      <c r="AD247" s="56"/>
      <c r="AE247" s="56"/>
      <c r="AF247" s="56"/>
    </row>
    <row r="248" spans="1:32" s="57" customFormat="1" ht="78.75" x14ac:dyDescent="0.25">
      <c r="A248" s="134" t="s">
        <v>171</v>
      </c>
      <c r="B248" s="132"/>
      <c r="C248" s="51" t="s">
        <v>441</v>
      </c>
      <c r="D248" s="52">
        <v>0</v>
      </c>
      <c r="E248" s="53">
        <f t="shared" ref="E248:F263" si="58">G248+I248+K248+M248</f>
        <v>0</v>
      </c>
      <c r="F248" s="53">
        <f t="shared" si="58"/>
        <v>2.4590239999999999E-2</v>
      </c>
      <c r="G248" s="54">
        <v>0</v>
      </c>
      <c r="H248" s="54">
        <v>2.4590239999999999E-2</v>
      </c>
      <c r="I248" s="54">
        <v>0</v>
      </c>
      <c r="J248" s="54">
        <v>0</v>
      </c>
      <c r="K248" s="54">
        <v>0</v>
      </c>
      <c r="L248" s="54">
        <v>0</v>
      </c>
      <c r="M248" s="54">
        <v>0</v>
      </c>
      <c r="N248" s="54">
        <v>0</v>
      </c>
      <c r="O248" s="54">
        <f t="shared" si="55"/>
        <v>-2.4590239999999999E-2</v>
      </c>
      <c r="P248" s="54">
        <f t="shared" si="56"/>
        <v>2.4590239999999999E-2</v>
      </c>
      <c r="Q248" s="92"/>
      <c r="R248" s="54"/>
      <c r="S248" s="54"/>
      <c r="T248" s="54">
        <v>0</v>
      </c>
      <c r="U248" s="54">
        <v>0</v>
      </c>
      <c r="V248" s="54">
        <v>0</v>
      </c>
      <c r="W248" s="54">
        <v>0</v>
      </c>
      <c r="X248" s="55" t="s">
        <v>200</v>
      </c>
      <c r="Y248" s="56"/>
      <c r="Z248" s="56"/>
      <c r="AA248" s="56"/>
      <c r="AB248" s="56"/>
      <c r="AC248" s="56"/>
      <c r="AD248" s="56"/>
      <c r="AE248" s="56"/>
      <c r="AF248" s="56"/>
    </row>
    <row r="249" spans="1:32" s="57" customFormat="1" ht="63" x14ac:dyDescent="0.25">
      <c r="A249" s="134" t="s">
        <v>171</v>
      </c>
      <c r="B249" s="132"/>
      <c r="C249" s="51" t="s">
        <v>442</v>
      </c>
      <c r="D249" s="52">
        <v>0</v>
      </c>
      <c r="E249" s="53">
        <f t="shared" si="58"/>
        <v>0</v>
      </c>
      <c r="F249" s="53">
        <f t="shared" si="58"/>
        <v>0.77265762000000004</v>
      </c>
      <c r="G249" s="54">
        <v>0</v>
      </c>
      <c r="H249" s="54">
        <v>0.77265762000000004</v>
      </c>
      <c r="I249" s="54">
        <v>0</v>
      </c>
      <c r="J249" s="54">
        <v>0</v>
      </c>
      <c r="K249" s="54">
        <v>0</v>
      </c>
      <c r="L249" s="54">
        <v>0</v>
      </c>
      <c r="M249" s="54">
        <v>0</v>
      </c>
      <c r="N249" s="54">
        <v>0</v>
      </c>
      <c r="O249" s="54">
        <f t="shared" si="55"/>
        <v>-0.77265762000000004</v>
      </c>
      <c r="P249" s="54">
        <f t="shared" si="56"/>
        <v>0.77265762000000004</v>
      </c>
      <c r="Q249" s="92"/>
      <c r="R249" s="54"/>
      <c r="S249" s="54"/>
      <c r="T249" s="54">
        <v>0</v>
      </c>
      <c r="U249" s="54">
        <v>0</v>
      </c>
      <c r="V249" s="54">
        <v>0</v>
      </c>
      <c r="W249" s="54">
        <v>0</v>
      </c>
      <c r="X249" s="55" t="s">
        <v>200</v>
      </c>
      <c r="Y249" s="56"/>
      <c r="Z249" s="56"/>
      <c r="AA249" s="56"/>
      <c r="AB249" s="56"/>
      <c r="AC249" s="56"/>
      <c r="AD249" s="56"/>
      <c r="AE249" s="56"/>
      <c r="AF249" s="56"/>
    </row>
    <row r="250" spans="1:32" s="57" customFormat="1" ht="94.5" x14ac:dyDescent="0.25">
      <c r="A250" s="134" t="s">
        <v>171</v>
      </c>
      <c r="B250" s="132"/>
      <c r="C250" s="51" t="s">
        <v>443</v>
      </c>
      <c r="D250" s="52">
        <v>8.6713996599999954E-2</v>
      </c>
      <c r="E250" s="53">
        <f t="shared" si="58"/>
        <v>0</v>
      </c>
      <c r="F250" s="53">
        <f t="shared" si="58"/>
        <v>8.5913996599999987E-2</v>
      </c>
      <c r="G250" s="54">
        <v>0</v>
      </c>
      <c r="H250" s="54">
        <v>-0.34365600000000002</v>
      </c>
      <c r="I250" s="54">
        <v>0</v>
      </c>
      <c r="J250" s="54">
        <v>0.4295699966</v>
      </c>
      <c r="K250" s="54">
        <v>0</v>
      </c>
      <c r="L250" s="54">
        <v>0</v>
      </c>
      <c r="M250" s="54">
        <v>0</v>
      </c>
      <c r="N250" s="54">
        <v>0</v>
      </c>
      <c r="O250" s="54">
        <f t="shared" si="55"/>
        <v>7.999999999999674E-4</v>
      </c>
      <c r="P250" s="54">
        <f t="shared" si="56"/>
        <v>8.5913996599999987E-2</v>
      </c>
      <c r="Q250" s="92"/>
      <c r="R250" s="54"/>
      <c r="S250" s="54"/>
      <c r="T250" s="54">
        <v>0</v>
      </c>
      <c r="U250" s="54">
        <v>0</v>
      </c>
      <c r="V250" s="54">
        <v>0.16</v>
      </c>
      <c r="W250" s="54">
        <v>0.09</v>
      </c>
      <c r="X250" s="55" t="s">
        <v>200</v>
      </c>
      <c r="Y250" s="56"/>
      <c r="Z250" s="56"/>
      <c r="AA250" s="56"/>
      <c r="AB250" s="56"/>
      <c r="AC250" s="56"/>
      <c r="AD250" s="56"/>
      <c r="AE250" s="56"/>
      <c r="AF250" s="56"/>
    </row>
    <row r="251" spans="1:32" s="57" customFormat="1" ht="63" x14ac:dyDescent="0.25">
      <c r="A251" s="134" t="s">
        <v>171</v>
      </c>
      <c r="B251" s="132"/>
      <c r="C251" s="51" t="s">
        <v>444</v>
      </c>
      <c r="D251" s="52">
        <v>0</v>
      </c>
      <c r="E251" s="53">
        <f t="shared" si="58"/>
        <v>0</v>
      </c>
      <c r="F251" s="53">
        <f t="shared" si="58"/>
        <v>2.455738E-2</v>
      </c>
      <c r="G251" s="54">
        <v>0</v>
      </c>
      <c r="H251" s="54">
        <v>2.455738E-2</v>
      </c>
      <c r="I251" s="54">
        <v>0</v>
      </c>
      <c r="J251" s="54">
        <v>0</v>
      </c>
      <c r="K251" s="54">
        <v>0</v>
      </c>
      <c r="L251" s="54">
        <v>0</v>
      </c>
      <c r="M251" s="54">
        <v>0</v>
      </c>
      <c r="N251" s="54">
        <v>0</v>
      </c>
      <c r="O251" s="54">
        <f t="shared" si="55"/>
        <v>-2.455738E-2</v>
      </c>
      <c r="P251" s="54">
        <f t="shared" si="56"/>
        <v>2.455738E-2</v>
      </c>
      <c r="Q251" s="92"/>
      <c r="R251" s="54"/>
      <c r="S251" s="54"/>
      <c r="T251" s="54">
        <v>0</v>
      </c>
      <c r="U251" s="54">
        <v>0</v>
      </c>
      <c r="V251" s="54">
        <v>0</v>
      </c>
      <c r="W251" s="54">
        <v>0</v>
      </c>
      <c r="X251" s="55" t="s">
        <v>200</v>
      </c>
      <c r="Y251" s="56"/>
      <c r="Z251" s="56"/>
      <c r="AA251" s="56"/>
      <c r="AB251" s="56"/>
      <c r="AC251" s="56"/>
      <c r="AD251" s="56"/>
      <c r="AE251" s="56"/>
      <c r="AF251" s="56"/>
    </row>
    <row r="252" spans="1:32" s="57" customFormat="1" ht="63" x14ac:dyDescent="0.25">
      <c r="A252" s="134" t="s">
        <v>171</v>
      </c>
      <c r="B252" s="132"/>
      <c r="C252" s="51" t="s">
        <v>445</v>
      </c>
      <c r="D252" s="52">
        <v>0</v>
      </c>
      <c r="E252" s="53">
        <f t="shared" si="58"/>
        <v>0</v>
      </c>
      <c r="F252" s="53">
        <f t="shared" si="58"/>
        <v>2.4313370000000001E-2</v>
      </c>
      <c r="G252" s="54">
        <v>0</v>
      </c>
      <c r="H252" s="54">
        <v>2.4313370000000001E-2</v>
      </c>
      <c r="I252" s="54">
        <v>0</v>
      </c>
      <c r="J252" s="54">
        <v>0</v>
      </c>
      <c r="K252" s="54">
        <v>0</v>
      </c>
      <c r="L252" s="54">
        <v>0</v>
      </c>
      <c r="M252" s="54">
        <v>0</v>
      </c>
      <c r="N252" s="54">
        <v>0</v>
      </c>
      <c r="O252" s="54">
        <f t="shared" si="55"/>
        <v>-2.4313370000000001E-2</v>
      </c>
      <c r="P252" s="54">
        <f t="shared" si="56"/>
        <v>2.4313370000000001E-2</v>
      </c>
      <c r="Q252" s="92"/>
      <c r="R252" s="54"/>
      <c r="S252" s="54"/>
      <c r="T252" s="54">
        <v>0</v>
      </c>
      <c r="U252" s="54">
        <v>0</v>
      </c>
      <c r="V252" s="54">
        <v>0</v>
      </c>
      <c r="W252" s="54">
        <v>0</v>
      </c>
      <c r="X252" s="55" t="s">
        <v>200</v>
      </c>
      <c r="Y252" s="56"/>
      <c r="Z252" s="56"/>
      <c r="AA252" s="56"/>
      <c r="AB252" s="56"/>
      <c r="AC252" s="56"/>
      <c r="AD252" s="56"/>
      <c r="AE252" s="56"/>
      <c r="AF252" s="56"/>
    </row>
    <row r="253" spans="1:32" s="57" customFormat="1" ht="63" x14ac:dyDescent="0.25">
      <c r="A253" s="134" t="s">
        <v>171</v>
      </c>
      <c r="B253" s="132"/>
      <c r="C253" s="51" t="s">
        <v>446</v>
      </c>
      <c r="D253" s="52">
        <v>1.6460999999999999</v>
      </c>
      <c r="E253" s="53">
        <f t="shared" si="58"/>
        <v>0</v>
      </c>
      <c r="F253" s="53">
        <f t="shared" si="58"/>
        <v>1.6459999999999999</v>
      </c>
      <c r="G253" s="54">
        <v>0</v>
      </c>
      <c r="H253" s="54">
        <v>0</v>
      </c>
      <c r="I253" s="54">
        <v>0</v>
      </c>
      <c r="J253" s="54">
        <v>0.36</v>
      </c>
      <c r="K253" s="54">
        <v>0</v>
      </c>
      <c r="L253" s="54">
        <v>0.82</v>
      </c>
      <c r="M253" s="54">
        <v>0</v>
      </c>
      <c r="N253" s="54">
        <v>0.46600000000000003</v>
      </c>
      <c r="O253" s="54">
        <f t="shared" si="55"/>
        <v>9.9999999999988987E-5</v>
      </c>
      <c r="P253" s="54">
        <f t="shared" si="56"/>
        <v>1.6459999999999999</v>
      </c>
      <c r="Q253" s="92"/>
      <c r="R253" s="54"/>
      <c r="S253" s="54"/>
      <c r="T253" s="54">
        <v>0</v>
      </c>
      <c r="U253" s="54">
        <v>0</v>
      </c>
      <c r="V253" s="54">
        <v>0</v>
      </c>
      <c r="W253" s="54">
        <v>0.66600000000000004</v>
      </c>
      <c r="X253" s="55" t="s">
        <v>200</v>
      </c>
      <c r="Y253" s="56"/>
      <c r="Z253" s="56"/>
      <c r="AA253" s="56"/>
      <c r="AB253" s="56"/>
      <c r="AC253" s="56"/>
      <c r="AD253" s="56"/>
      <c r="AE253" s="56"/>
      <c r="AF253" s="56"/>
    </row>
    <row r="254" spans="1:32" s="57" customFormat="1" ht="63" x14ac:dyDescent="0.25">
      <c r="A254" s="134" t="s">
        <v>171</v>
      </c>
      <c r="B254" s="132"/>
      <c r="C254" s="51" t="s">
        <v>447</v>
      </c>
      <c r="D254" s="52">
        <v>0.88305865999999988</v>
      </c>
      <c r="E254" s="53">
        <f t="shared" si="58"/>
        <v>0.15683745527840001</v>
      </c>
      <c r="F254" s="53">
        <f t="shared" si="58"/>
        <v>0.51500000000000001</v>
      </c>
      <c r="G254" s="54">
        <v>0</v>
      </c>
      <c r="H254" s="54">
        <v>0</v>
      </c>
      <c r="I254" s="54">
        <v>0</v>
      </c>
      <c r="J254" s="54">
        <v>0</v>
      </c>
      <c r="K254" s="54">
        <v>0</v>
      </c>
      <c r="L254" s="54">
        <v>0</v>
      </c>
      <c r="M254" s="54">
        <v>0.15683745527840001</v>
      </c>
      <c r="N254" s="54">
        <v>0.51500000000000001</v>
      </c>
      <c r="O254" s="54">
        <f t="shared" si="55"/>
        <v>0.36805865999999987</v>
      </c>
      <c r="P254" s="54">
        <f t="shared" si="56"/>
        <v>0.35816254472160003</v>
      </c>
      <c r="Q254" s="92">
        <f t="shared" si="53"/>
        <v>2.283654399300413</v>
      </c>
      <c r="R254" s="54"/>
      <c r="S254" s="54"/>
      <c r="T254" s="54">
        <v>0</v>
      </c>
      <c r="U254" s="54">
        <v>0.755</v>
      </c>
      <c r="V254" s="54">
        <v>0</v>
      </c>
      <c r="W254" s="54">
        <v>0.755</v>
      </c>
      <c r="X254" s="55" t="s">
        <v>201</v>
      </c>
      <c r="Y254" s="56"/>
      <c r="Z254" s="56"/>
      <c r="AA254" s="56"/>
      <c r="AB254" s="56"/>
      <c r="AC254" s="56"/>
      <c r="AD254" s="56"/>
      <c r="AE254" s="56"/>
      <c r="AF254" s="56"/>
    </row>
    <row r="255" spans="1:32" s="57" customFormat="1" ht="47.25" x14ac:dyDescent="0.25">
      <c r="A255" s="134" t="s">
        <v>171</v>
      </c>
      <c r="B255" s="132"/>
      <c r="C255" s="51" t="s">
        <v>448</v>
      </c>
      <c r="D255" s="52">
        <v>1.69178352</v>
      </c>
      <c r="E255" s="53">
        <f t="shared" si="58"/>
        <v>1.6847599999999998</v>
      </c>
      <c r="F255" s="53">
        <f t="shared" si="58"/>
        <v>0.58199999999999996</v>
      </c>
      <c r="G255" s="54">
        <v>0</v>
      </c>
      <c r="H255" s="54">
        <v>0</v>
      </c>
      <c r="I255" s="54">
        <v>0.29777124785339998</v>
      </c>
      <c r="J255" s="54">
        <v>0</v>
      </c>
      <c r="K255" s="54">
        <v>1.3869887521465998</v>
      </c>
      <c r="L255" s="54">
        <v>0.58199999999999996</v>
      </c>
      <c r="M255" s="54">
        <v>0</v>
      </c>
      <c r="N255" s="54">
        <v>0</v>
      </c>
      <c r="O255" s="54">
        <f t="shared" si="55"/>
        <v>1.1097835200000001</v>
      </c>
      <c r="P255" s="54">
        <f t="shared" si="56"/>
        <v>-1.10276</v>
      </c>
      <c r="Q255" s="92">
        <f t="shared" si="53"/>
        <v>-0.65455020299627242</v>
      </c>
      <c r="R255" s="54"/>
      <c r="S255" s="54"/>
      <c r="T255" s="54">
        <v>0</v>
      </c>
      <c r="U255" s="54">
        <v>1.1399999999999999</v>
      </c>
      <c r="V255" s="54">
        <v>0</v>
      </c>
      <c r="W255" s="54">
        <v>1.1399999999999999</v>
      </c>
      <c r="X255" s="55" t="s">
        <v>199</v>
      </c>
      <c r="Y255" s="56"/>
      <c r="Z255" s="56"/>
      <c r="AA255" s="56"/>
      <c r="AB255" s="56"/>
      <c r="AC255" s="56"/>
      <c r="AD255" s="56"/>
      <c r="AE255" s="56"/>
      <c r="AF255" s="56"/>
    </row>
    <row r="256" spans="1:32" s="57" customFormat="1" ht="63" x14ac:dyDescent="0.25">
      <c r="A256" s="134" t="s">
        <v>171</v>
      </c>
      <c r="B256" s="132"/>
      <c r="C256" s="51" t="s">
        <v>449</v>
      </c>
      <c r="D256" s="52">
        <v>2.3765648399999999</v>
      </c>
      <c r="E256" s="53">
        <f t="shared" si="58"/>
        <v>2.4198999999999997</v>
      </c>
      <c r="F256" s="53">
        <f t="shared" si="58"/>
        <v>2.3770000000000002</v>
      </c>
      <c r="G256" s="54">
        <v>0</v>
      </c>
      <c r="H256" s="54">
        <v>0</v>
      </c>
      <c r="I256" s="54">
        <v>0.78263261840206666</v>
      </c>
      <c r="J256" s="54">
        <v>0.95</v>
      </c>
      <c r="K256" s="54">
        <v>1.540404012518036</v>
      </c>
      <c r="L256" s="54">
        <v>0.88</v>
      </c>
      <c r="M256" s="54">
        <v>9.6863369079896788E-2</v>
      </c>
      <c r="N256" s="54">
        <v>0.54700000000000004</v>
      </c>
      <c r="O256" s="54">
        <f t="shared" si="55"/>
        <v>-4.3516000000032307E-4</v>
      </c>
      <c r="P256" s="54">
        <f t="shared" si="56"/>
        <v>-4.2899999999999494E-2</v>
      </c>
      <c r="Q256" s="92">
        <f t="shared" si="53"/>
        <v>-1.7728005289474602E-2</v>
      </c>
      <c r="R256" s="54"/>
      <c r="S256" s="54">
        <f t="shared" ref="S256" si="59">P256</f>
        <v>-4.2899999999999494E-2</v>
      </c>
      <c r="T256" s="54">
        <v>0</v>
      </c>
      <c r="U256" s="54">
        <v>1.47</v>
      </c>
      <c r="V256" s="54">
        <v>0</v>
      </c>
      <c r="W256" s="54">
        <v>1.47</v>
      </c>
      <c r="X256" s="55" t="s">
        <v>204</v>
      </c>
      <c r="Y256" s="56"/>
      <c r="Z256" s="56"/>
      <c r="AA256" s="56"/>
      <c r="AB256" s="56"/>
      <c r="AC256" s="56"/>
      <c r="AD256" s="56"/>
      <c r="AE256" s="56"/>
      <c r="AF256" s="56"/>
    </row>
    <row r="257" spans="1:32" s="57" customFormat="1" ht="63" x14ac:dyDescent="0.25">
      <c r="A257" s="134" t="s">
        <v>171</v>
      </c>
      <c r="B257" s="132"/>
      <c r="C257" s="51" t="s">
        <v>450</v>
      </c>
      <c r="D257" s="52">
        <v>0.88246890000000011</v>
      </c>
      <c r="E257" s="53">
        <f t="shared" si="58"/>
        <v>0.15721598109629997</v>
      </c>
      <c r="F257" s="53">
        <f t="shared" si="58"/>
        <v>0.8819999999999999</v>
      </c>
      <c r="G257" s="54">
        <v>0</v>
      </c>
      <c r="H257" s="54">
        <v>0</v>
      </c>
      <c r="I257" s="54">
        <v>0</v>
      </c>
      <c r="J257" s="54">
        <v>0</v>
      </c>
      <c r="K257" s="54">
        <v>0.15721598109629997</v>
      </c>
      <c r="L257" s="54">
        <v>0.57999999999999996</v>
      </c>
      <c r="M257" s="54">
        <v>0</v>
      </c>
      <c r="N257" s="54">
        <v>0.30199999999999999</v>
      </c>
      <c r="O257" s="54">
        <f t="shared" si="55"/>
        <v>4.6890000000021637E-4</v>
      </c>
      <c r="P257" s="54">
        <f t="shared" si="56"/>
        <v>0.72478401890369992</v>
      </c>
      <c r="Q257" s="92">
        <f t="shared" si="53"/>
        <v>4.6101166932879796</v>
      </c>
      <c r="R257" s="54"/>
      <c r="S257" s="54"/>
      <c r="T257" s="54">
        <v>0</v>
      </c>
      <c r="U257" s="54">
        <v>0.98499999999999999</v>
      </c>
      <c r="V257" s="54">
        <v>0</v>
      </c>
      <c r="W257" s="54">
        <v>0.98499999999999999</v>
      </c>
      <c r="X257" s="55" t="s">
        <v>201</v>
      </c>
      <c r="Y257" s="56"/>
      <c r="Z257" s="56"/>
      <c r="AA257" s="56"/>
      <c r="AB257" s="56"/>
      <c r="AC257" s="56"/>
      <c r="AD257" s="56"/>
      <c r="AE257" s="56"/>
      <c r="AF257" s="56"/>
    </row>
    <row r="258" spans="1:32" s="57" customFormat="1" ht="63" x14ac:dyDescent="0.25">
      <c r="A258" s="134" t="s">
        <v>171</v>
      </c>
      <c r="B258" s="132"/>
      <c r="C258" s="51" t="s">
        <v>451</v>
      </c>
      <c r="D258" s="52">
        <v>2.1182651999999997</v>
      </c>
      <c r="E258" s="53">
        <f t="shared" si="58"/>
        <v>0.44888453853639998</v>
      </c>
      <c r="F258" s="53">
        <f t="shared" si="58"/>
        <v>1.34</v>
      </c>
      <c r="G258" s="54">
        <v>0</v>
      </c>
      <c r="H258" s="54">
        <v>0</v>
      </c>
      <c r="I258" s="54">
        <v>0</v>
      </c>
      <c r="J258" s="54">
        <v>0</v>
      </c>
      <c r="K258" s="54">
        <v>0</v>
      </c>
      <c r="L258" s="54">
        <v>0</v>
      </c>
      <c r="M258" s="54">
        <v>0.44888453853639998</v>
      </c>
      <c r="N258" s="54">
        <v>1.34</v>
      </c>
      <c r="O258" s="54">
        <f t="shared" si="55"/>
        <v>0.77826519999999966</v>
      </c>
      <c r="P258" s="54">
        <f t="shared" si="56"/>
        <v>0.8911154614636001</v>
      </c>
      <c r="Q258" s="92">
        <f t="shared" si="53"/>
        <v>1.9851774453384068</v>
      </c>
      <c r="R258" s="54"/>
      <c r="S258" s="54"/>
      <c r="T258" s="54">
        <v>0</v>
      </c>
      <c r="U258" s="54">
        <v>1.7949999999999999</v>
      </c>
      <c r="V258" s="54">
        <v>0</v>
      </c>
      <c r="W258" s="54">
        <v>1.7949999999999999</v>
      </c>
      <c r="X258" s="55" t="s">
        <v>201</v>
      </c>
      <c r="Y258" s="56"/>
      <c r="Z258" s="56"/>
      <c r="AA258" s="56"/>
      <c r="AB258" s="56"/>
      <c r="AC258" s="56"/>
      <c r="AD258" s="56"/>
      <c r="AE258" s="56"/>
      <c r="AF258" s="56"/>
    </row>
    <row r="259" spans="1:32" s="57" customFormat="1" ht="63" x14ac:dyDescent="0.25">
      <c r="A259" s="134" t="s">
        <v>171</v>
      </c>
      <c r="B259" s="132"/>
      <c r="C259" s="51" t="s">
        <v>452</v>
      </c>
      <c r="D259" s="52">
        <v>2.2858806599999997</v>
      </c>
      <c r="E259" s="53">
        <f t="shared" si="58"/>
        <v>2.3438600000000003</v>
      </c>
      <c r="F259" s="53">
        <f t="shared" si="58"/>
        <v>1.3759999999999999</v>
      </c>
      <c r="G259" s="54">
        <v>0</v>
      </c>
      <c r="H259" s="54">
        <v>0</v>
      </c>
      <c r="I259" s="54">
        <v>0.77365091779966655</v>
      </c>
      <c r="J259" s="54">
        <v>0</v>
      </c>
      <c r="K259" s="54">
        <v>1.4727086280903168</v>
      </c>
      <c r="L259" s="54">
        <v>0.81</v>
      </c>
      <c r="M259" s="54">
        <v>9.7500454110016899E-2</v>
      </c>
      <c r="N259" s="54">
        <v>0.56599999999999995</v>
      </c>
      <c r="O259" s="54">
        <f t="shared" si="55"/>
        <v>0.90988065999999979</v>
      </c>
      <c r="P259" s="54">
        <f t="shared" si="56"/>
        <v>-0.96786000000000039</v>
      </c>
      <c r="Q259" s="92">
        <f t="shared" si="53"/>
        <v>-0.41293421962062593</v>
      </c>
      <c r="R259" s="54"/>
      <c r="S259" s="54">
        <f t="shared" ref="S259:S260" si="60">P259</f>
        <v>-0.96786000000000039</v>
      </c>
      <c r="T259" s="54">
        <v>0</v>
      </c>
      <c r="U259" s="54">
        <v>1.125</v>
      </c>
      <c r="V259" s="54">
        <v>0</v>
      </c>
      <c r="W259" s="54">
        <v>1.125</v>
      </c>
      <c r="X259" s="55" t="s">
        <v>204</v>
      </c>
      <c r="Y259" s="56"/>
      <c r="Z259" s="56"/>
      <c r="AA259" s="56"/>
      <c r="AB259" s="56"/>
      <c r="AC259" s="56"/>
      <c r="AD259" s="56"/>
      <c r="AE259" s="56"/>
      <c r="AF259" s="56"/>
    </row>
    <row r="260" spans="1:32" s="57" customFormat="1" ht="63" x14ac:dyDescent="0.25">
      <c r="A260" s="134" t="s">
        <v>171</v>
      </c>
      <c r="B260" s="132"/>
      <c r="C260" s="51" t="s">
        <v>453</v>
      </c>
      <c r="D260" s="52">
        <v>0.56854170000000015</v>
      </c>
      <c r="E260" s="53">
        <f t="shared" si="58"/>
        <v>0.66787999999999992</v>
      </c>
      <c r="F260" s="53">
        <f t="shared" si="58"/>
        <v>0.36</v>
      </c>
      <c r="G260" s="54">
        <v>0.10015035149730001</v>
      </c>
      <c r="H260" s="54">
        <v>0.36</v>
      </c>
      <c r="I260" s="54">
        <v>0.56772964850269991</v>
      </c>
      <c r="J260" s="54">
        <v>0</v>
      </c>
      <c r="K260" s="54">
        <v>0</v>
      </c>
      <c r="L260" s="54">
        <v>0</v>
      </c>
      <c r="M260" s="54">
        <v>0</v>
      </c>
      <c r="N260" s="54">
        <v>0</v>
      </c>
      <c r="O260" s="54">
        <f t="shared" si="55"/>
        <v>0.20854170000000016</v>
      </c>
      <c r="P260" s="54">
        <f t="shared" si="56"/>
        <v>-0.30787999999999993</v>
      </c>
      <c r="Q260" s="92">
        <f t="shared" si="53"/>
        <v>-0.46098101455351259</v>
      </c>
      <c r="R260" s="54"/>
      <c r="S260" s="54">
        <f t="shared" si="60"/>
        <v>-0.30787999999999993</v>
      </c>
      <c r="T260" s="54">
        <v>0</v>
      </c>
      <c r="U260" s="54">
        <v>0.92</v>
      </c>
      <c r="V260" s="54">
        <v>0</v>
      </c>
      <c r="W260" s="54">
        <v>0.92</v>
      </c>
      <c r="X260" s="55" t="s">
        <v>204</v>
      </c>
      <c r="Y260" s="56"/>
      <c r="Z260" s="56"/>
      <c r="AA260" s="56"/>
      <c r="AB260" s="56"/>
      <c r="AC260" s="56"/>
      <c r="AD260" s="56"/>
      <c r="AE260" s="56"/>
      <c r="AF260" s="56"/>
    </row>
    <row r="261" spans="1:32" s="57" customFormat="1" ht="63" x14ac:dyDescent="0.25">
      <c r="A261" s="134" t="s">
        <v>171</v>
      </c>
      <c r="B261" s="132"/>
      <c r="C261" s="51" t="s">
        <v>454</v>
      </c>
      <c r="D261" s="52">
        <v>1.0743248599999999</v>
      </c>
      <c r="E261" s="53">
        <f t="shared" si="58"/>
        <v>0.19007556910859999</v>
      </c>
      <c r="F261" s="53">
        <f t="shared" si="58"/>
        <v>1.0739999999999998</v>
      </c>
      <c r="G261" s="54">
        <v>0</v>
      </c>
      <c r="H261" s="54">
        <v>0</v>
      </c>
      <c r="I261" s="54">
        <v>0</v>
      </c>
      <c r="J261" s="54">
        <v>0</v>
      </c>
      <c r="K261" s="54">
        <v>0.19007556910859999</v>
      </c>
      <c r="L261" s="54">
        <v>0.69</v>
      </c>
      <c r="M261" s="54">
        <v>0</v>
      </c>
      <c r="N261" s="54">
        <v>0.38400000000000001</v>
      </c>
      <c r="O261" s="54">
        <f t="shared" si="55"/>
        <v>3.2486000000009341E-4</v>
      </c>
      <c r="P261" s="54">
        <f t="shared" si="56"/>
        <v>0.88392443089139983</v>
      </c>
      <c r="Q261" s="92">
        <f t="shared" si="53"/>
        <v>4.6503842394725021</v>
      </c>
      <c r="R261" s="54"/>
      <c r="S261" s="54"/>
      <c r="T261" s="54">
        <v>0</v>
      </c>
      <c r="U261" s="54">
        <v>0.73</v>
      </c>
      <c r="V261" s="54">
        <v>0</v>
      </c>
      <c r="W261" s="54">
        <v>0.73</v>
      </c>
      <c r="X261" s="55" t="s">
        <v>201</v>
      </c>
      <c r="Y261" s="56"/>
      <c r="Z261" s="56"/>
      <c r="AA261" s="56"/>
      <c r="AB261" s="56"/>
      <c r="AC261" s="56"/>
      <c r="AD261" s="56"/>
      <c r="AE261" s="56"/>
      <c r="AF261" s="56"/>
    </row>
    <row r="262" spans="1:32" s="57" customFormat="1" ht="63" x14ac:dyDescent="0.25">
      <c r="A262" s="134" t="s">
        <v>171</v>
      </c>
      <c r="B262" s="132"/>
      <c r="C262" s="51" t="s">
        <v>455</v>
      </c>
      <c r="D262" s="52">
        <v>2.888109</v>
      </c>
      <c r="E262" s="53">
        <f t="shared" si="58"/>
        <v>0.50889815388329995</v>
      </c>
      <c r="F262" s="53">
        <f t="shared" si="58"/>
        <v>2.1</v>
      </c>
      <c r="G262" s="54">
        <v>0</v>
      </c>
      <c r="H262" s="54">
        <v>0</v>
      </c>
      <c r="I262" s="54">
        <v>0</v>
      </c>
      <c r="J262" s="54">
        <v>0</v>
      </c>
      <c r="K262" s="54">
        <v>0.50889815388329995</v>
      </c>
      <c r="L262" s="54">
        <v>0.98</v>
      </c>
      <c r="M262" s="54">
        <v>0</v>
      </c>
      <c r="N262" s="54">
        <v>1.1200000000000001</v>
      </c>
      <c r="O262" s="54">
        <f t="shared" si="55"/>
        <v>0.78810899999999995</v>
      </c>
      <c r="P262" s="54">
        <f t="shared" si="56"/>
        <v>1.5911018461167001</v>
      </c>
      <c r="Q262" s="92">
        <f t="shared" si="53"/>
        <v>3.1265624250654485</v>
      </c>
      <c r="R262" s="54"/>
      <c r="S262" s="54"/>
      <c r="T262" s="54">
        <v>0</v>
      </c>
      <c r="U262" s="54">
        <v>1.73</v>
      </c>
      <c r="V262" s="54">
        <v>0</v>
      </c>
      <c r="W262" s="54">
        <v>1.73</v>
      </c>
      <c r="X262" s="55" t="s">
        <v>201</v>
      </c>
      <c r="Y262" s="56"/>
      <c r="Z262" s="56"/>
      <c r="AA262" s="56"/>
      <c r="AB262" s="56"/>
      <c r="AC262" s="56"/>
      <c r="AD262" s="56"/>
      <c r="AE262" s="56"/>
      <c r="AF262" s="56"/>
    </row>
    <row r="263" spans="1:32" s="57" customFormat="1" ht="63" x14ac:dyDescent="0.25">
      <c r="A263" s="134" t="s">
        <v>171</v>
      </c>
      <c r="B263" s="132"/>
      <c r="C263" s="51" t="s">
        <v>456</v>
      </c>
      <c r="D263" s="52">
        <v>0.88491149999999996</v>
      </c>
      <c r="E263" s="53">
        <f t="shared" si="58"/>
        <v>0.1554170943954</v>
      </c>
      <c r="F263" s="53">
        <f t="shared" si="58"/>
        <v>0.56000000000000005</v>
      </c>
      <c r="G263" s="54">
        <v>0</v>
      </c>
      <c r="H263" s="54">
        <v>0</v>
      </c>
      <c r="I263" s="54">
        <v>0</v>
      </c>
      <c r="J263" s="54">
        <v>0</v>
      </c>
      <c r="K263" s="54">
        <v>0</v>
      </c>
      <c r="L263" s="54">
        <v>0</v>
      </c>
      <c r="M263" s="54">
        <v>0.1554170943954</v>
      </c>
      <c r="N263" s="54">
        <v>0.56000000000000005</v>
      </c>
      <c r="O263" s="54">
        <f t="shared" si="55"/>
        <v>0.32491149999999991</v>
      </c>
      <c r="P263" s="54">
        <f t="shared" si="56"/>
        <v>0.40458290560460008</v>
      </c>
      <c r="Q263" s="92">
        <f t="shared" si="53"/>
        <v>2.6032072416390175</v>
      </c>
      <c r="R263" s="54"/>
      <c r="S263" s="54"/>
      <c r="T263" s="54">
        <v>0</v>
      </c>
      <c r="U263" s="54">
        <v>0.72499999999999998</v>
      </c>
      <c r="V263" s="54">
        <v>0</v>
      </c>
      <c r="W263" s="54">
        <v>0.72499999999999998</v>
      </c>
      <c r="X263" s="55" t="s">
        <v>201</v>
      </c>
      <c r="Y263" s="56"/>
      <c r="Z263" s="56"/>
      <c r="AA263" s="56"/>
      <c r="AB263" s="56"/>
      <c r="AC263" s="56"/>
      <c r="AD263" s="56"/>
      <c r="AE263" s="56"/>
      <c r="AF263" s="56"/>
    </row>
    <row r="264" spans="1:32" s="57" customFormat="1" ht="63" x14ac:dyDescent="0.25">
      <c r="A264" s="134" t="s">
        <v>171</v>
      </c>
      <c r="B264" s="132"/>
      <c r="C264" s="51" t="s">
        <v>457</v>
      </c>
      <c r="D264" s="52">
        <v>0.67931520000000012</v>
      </c>
      <c r="E264" s="53">
        <f t="shared" ref="E264:F321" si="61">G264+I264+K264+M264</f>
        <v>0.75443299999999991</v>
      </c>
      <c r="F264" s="53">
        <f t="shared" si="61"/>
        <v>0.67900000000000005</v>
      </c>
      <c r="G264" s="54">
        <v>0.75443299999999991</v>
      </c>
      <c r="H264" s="54">
        <v>0.46</v>
      </c>
      <c r="I264" s="54">
        <v>0</v>
      </c>
      <c r="J264" s="54">
        <v>0.219</v>
      </c>
      <c r="K264" s="54">
        <v>0</v>
      </c>
      <c r="L264" s="54">
        <v>0</v>
      </c>
      <c r="M264" s="54">
        <v>0</v>
      </c>
      <c r="N264" s="54">
        <v>0</v>
      </c>
      <c r="O264" s="54">
        <f t="shared" si="55"/>
        <v>3.1520000000007098E-4</v>
      </c>
      <c r="P264" s="54">
        <f t="shared" si="56"/>
        <v>-7.5432999999999861E-2</v>
      </c>
      <c r="Q264" s="92">
        <f t="shared" si="53"/>
        <v>-9.9986347362853834E-2</v>
      </c>
      <c r="R264" s="54"/>
      <c r="S264" s="54">
        <f t="shared" ref="S264:S266" si="62">P264</f>
        <v>-7.5432999999999861E-2</v>
      </c>
      <c r="T264" s="54">
        <v>0</v>
      </c>
      <c r="U264" s="54">
        <v>0.56999999999999995</v>
      </c>
      <c r="V264" s="54">
        <v>0</v>
      </c>
      <c r="W264" s="54">
        <v>0.56999999999999995</v>
      </c>
      <c r="X264" s="55" t="s">
        <v>204</v>
      </c>
      <c r="Y264" s="56"/>
      <c r="Z264" s="56"/>
      <c r="AA264" s="56"/>
      <c r="AB264" s="56"/>
      <c r="AC264" s="56"/>
      <c r="AD264" s="56"/>
      <c r="AE264" s="56"/>
      <c r="AF264" s="56"/>
    </row>
    <row r="265" spans="1:32" s="57" customFormat="1" ht="63" x14ac:dyDescent="0.25">
      <c r="A265" s="134" t="s">
        <v>171</v>
      </c>
      <c r="B265" s="132"/>
      <c r="C265" s="51" t="s">
        <v>458</v>
      </c>
      <c r="D265" s="52">
        <v>0.22367347999999992</v>
      </c>
      <c r="E265" s="53">
        <f t="shared" si="61"/>
        <v>0.26007200000000003</v>
      </c>
      <c r="F265" s="53">
        <f t="shared" si="61"/>
        <v>0.22400000000000003</v>
      </c>
      <c r="G265" s="54">
        <v>0.26007200000000003</v>
      </c>
      <c r="H265" s="54">
        <v>0.14000000000000001</v>
      </c>
      <c r="I265" s="54">
        <v>0</v>
      </c>
      <c r="J265" s="54">
        <v>8.4000000000000005E-2</v>
      </c>
      <c r="K265" s="54">
        <v>0</v>
      </c>
      <c r="L265" s="54">
        <v>0</v>
      </c>
      <c r="M265" s="54">
        <v>0</v>
      </c>
      <c r="N265" s="54">
        <v>0</v>
      </c>
      <c r="O265" s="54">
        <f t="shared" si="55"/>
        <v>-3.2652000000010784E-4</v>
      </c>
      <c r="P265" s="54">
        <f t="shared" si="56"/>
        <v>-3.6071999999999993E-2</v>
      </c>
      <c r="Q265" s="92">
        <f t="shared" si="53"/>
        <v>-0.13870005229321103</v>
      </c>
      <c r="R265" s="54"/>
      <c r="S265" s="54">
        <f t="shared" si="62"/>
        <v>-3.6071999999999993E-2</v>
      </c>
      <c r="T265" s="54">
        <v>0</v>
      </c>
      <c r="U265" s="54">
        <v>0.125</v>
      </c>
      <c r="V265" s="54">
        <v>0</v>
      </c>
      <c r="W265" s="54">
        <v>0.125</v>
      </c>
      <c r="X265" s="55" t="s">
        <v>204</v>
      </c>
      <c r="Y265" s="56"/>
      <c r="Z265" s="56"/>
      <c r="AA265" s="56"/>
      <c r="AB265" s="56"/>
      <c r="AC265" s="56"/>
      <c r="AD265" s="56"/>
      <c r="AE265" s="56"/>
      <c r="AF265" s="56"/>
    </row>
    <row r="266" spans="1:32" s="57" customFormat="1" ht="63" x14ac:dyDescent="0.25">
      <c r="A266" s="134" t="s">
        <v>171</v>
      </c>
      <c r="B266" s="132"/>
      <c r="C266" s="51" t="s">
        <v>459</v>
      </c>
      <c r="D266" s="52">
        <v>2.3099243399999998</v>
      </c>
      <c r="E266" s="53">
        <f t="shared" si="61"/>
        <v>2.4007199999999997</v>
      </c>
      <c r="F266" s="53">
        <f t="shared" si="61"/>
        <v>2.31</v>
      </c>
      <c r="G266" s="54">
        <v>0</v>
      </c>
      <c r="H266" s="54">
        <v>0</v>
      </c>
      <c r="I266" s="54">
        <v>0.84356138061706676</v>
      </c>
      <c r="J266" s="54">
        <v>1</v>
      </c>
      <c r="K266" s="54">
        <v>1.469300688413786</v>
      </c>
      <c r="L266" s="54">
        <v>0.86</v>
      </c>
      <c r="M266" s="54">
        <v>8.7857930969146736E-2</v>
      </c>
      <c r="N266" s="54">
        <v>0.45</v>
      </c>
      <c r="O266" s="54">
        <f t="shared" si="55"/>
        <v>-7.5660000000254968E-5</v>
      </c>
      <c r="P266" s="54">
        <f t="shared" si="56"/>
        <v>-9.071999999999969E-2</v>
      </c>
      <c r="Q266" s="92">
        <f t="shared" si="53"/>
        <v>-3.7788663400979527E-2</v>
      </c>
      <c r="R266" s="54"/>
      <c r="S266" s="54">
        <f t="shared" si="62"/>
        <v>-9.071999999999969E-2</v>
      </c>
      <c r="T266" s="54">
        <v>0</v>
      </c>
      <c r="U266" s="54">
        <v>1.9</v>
      </c>
      <c r="V266" s="54">
        <v>0</v>
      </c>
      <c r="W266" s="54">
        <v>1.9</v>
      </c>
      <c r="X266" s="55" t="s">
        <v>204</v>
      </c>
      <c r="Y266" s="56"/>
      <c r="Z266" s="56"/>
      <c r="AA266" s="56"/>
      <c r="AB266" s="56"/>
      <c r="AC266" s="56"/>
      <c r="AD266" s="56"/>
      <c r="AE266" s="56"/>
      <c r="AF266" s="56"/>
    </row>
    <row r="267" spans="1:32" s="57" customFormat="1" ht="63" x14ac:dyDescent="0.25">
      <c r="A267" s="134" t="s">
        <v>171</v>
      </c>
      <c r="B267" s="132"/>
      <c r="C267" s="51" t="s">
        <v>460</v>
      </c>
      <c r="D267" s="52">
        <v>1.6760129799999997</v>
      </c>
      <c r="E267" s="53">
        <f t="shared" si="61"/>
        <v>1.50332</v>
      </c>
      <c r="F267" s="53">
        <f t="shared" si="61"/>
        <v>1.6759999999999999</v>
      </c>
      <c r="G267" s="54">
        <v>0.22650558269520002</v>
      </c>
      <c r="H267" s="54">
        <v>0.61</v>
      </c>
      <c r="I267" s="54">
        <v>1.2129736964395599</v>
      </c>
      <c r="J267" s="54">
        <v>0.6</v>
      </c>
      <c r="K267" s="54">
        <v>6.3840720865240064E-2</v>
      </c>
      <c r="L267" s="54">
        <v>0.46600000000000003</v>
      </c>
      <c r="M267" s="54">
        <v>0</v>
      </c>
      <c r="N267" s="54">
        <v>0</v>
      </c>
      <c r="O267" s="54">
        <f t="shared" si="55"/>
        <v>1.2979999999718217E-5</v>
      </c>
      <c r="P267" s="54">
        <f t="shared" si="56"/>
        <v>0.17267999999999994</v>
      </c>
      <c r="Q267" s="92">
        <f t="shared" si="53"/>
        <v>0.11486576377617541</v>
      </c>
      <c r="R267" s="54">
        <f>P267</f>
        <v>0.17267999999999994</v>
      </c>
      <c r="S267" s="54"/>
      <c r="T267" s="54">
        <v>0</v>
      </c>
      <c r="U267" s="54">
        <v>1.135</v>
      </c>
      <c r="V267" s="54">
        <v>0</v>
      </c>
      <c r="W267" s="54">
        <v>1.135</v>
      </c>
      <c r="X267" s="55" t="s">
        <v>205</v>
      </c>
      <c r="Y267" s="56"/>
      <c r="Z267" s="56"/>
      <c r="AA267" s="56"/>
      <c r="AB267" s="56"/>
      <c r="AC267" s="56"/>
      <c r="AD267" s="56"/>
      <c r="AE267" s="56"/>
      <c r="AF267" s="56"/>
    </row>
    <row r="268" spans="1:32" s="57" customFormat="1" ht="63" x14ac:dyDescent="0.25">
      <c r="A268" s="134" t="s">
        <v>171</v>
      </c>
      <c r="B268" s="132"/>
      <c r="C268" s="51" t="s">
        <v>461</v>
      </c>
      <c r="D268" s="52">
        <v>2.8777651200000003</v>
      </c>
      <c r="E268" s="53">
        <f t="shared" si="61"/>
        <v>0.50665112859959993</v>
      </c>
      <c r="F268" s="53">
        <f t="shared" si="61"/>
        <v>2.1799999999999997</v>
      </c>
      <c r="G268" s="54">
        <v>0</v>
      </c>
      <c r="H268" s="54">
        <v>0</v>
      </c>
      <c r="I268" s="54">
        <v>0</v>
      </c>
      <c r="J268" s="54">
        <v>0</v>
      </c>
      <c r="K268" s="54">
        <v>0.50665112859959993</v>
      </c>
      <c r="L268" s="54">
        <v>0.74</v>
      </c>
      <c r="M268" s="54">
        <v>0</v>
      </c>
      <c r="N268" s="54">
        <v>1.44</v>
      </c>
      <c r="O268" s="54">
        <f t="shared" si="55"/>
        <v>0.69776512000000057</v>
      </c>
      <c r="P268" s="54">
        <f t="shared" si="56"/>
        <v>1.6733488714003997</v>
      </c>
      <c r="Q268" s="92">
        <f t="shared" si="53"/>
        <v>3.3027635328191023</v>
      </c>
      <c r="R268" s="54"/>
      <c r="S268" s="54"/>
      <c r="T268" s="54">
        <v>0</v>
      </c>
      <c r="U268" s="54">
        <v>2.54</v>
      </c>
      <c r="V268" s="54">
        <v>0</v>
      </c>
      <c r="W268" s="54">
        <v>2.54</v>
      </c>
      <c r="X268" s="55" t="s">
        <v>201</v>
      </c>
      <c r="Y268" s="56"/>
      <c r="Z268" s="56"/>
      <c r="AA268" s="56"/>
      <c r="AB268" s="56"/>
      <c r="AC268" s="56"/>
      <c r="AD268" s="56"/>
      <c r="AE268" s="56"/>
      <c r="AF268" s="56"/>
    </row>
    <row r="269" spans="1:32" s="57" customFormat="1" ht="63" x14ac:dyDescent="0.25">
      <c r="A269" s="134" t="s">
        <v>171</v>
      </c>
      <c r="B269" s="132"/>
      <c r="C269" s="51" t="s">
        <v>462</v>
      </c>
      <c r="D269" s="52">
        <v>4.8125929999999997</v>
      </c>
      <c r="E269" s="53">
        <f t="shared" si="61"/>
        <v>0</v>
      </c>
      <c r="F269" s="53">
        <f t="shared" si="61"/>
        <v>3.54</v>
      </c>
      <c r="G269" s="54">
        <v>0</v>
      </c>
      <c r="H269" s="54">
        <v>0</v>
      </c>
      <c r="I269" s="54">
        <v>0</v>
      </c>
      <c r="J269" s="54">
        <v>0</v>
      </c>
      <c r="K269" s="54">
        <v>0</v>
      </c>
      <c r="L269" s="54">
        <v>1.73</v>
      </c>
      <c r="M269" s="54">
        <v>0</v>
      </c>
      <c r="N269" s="54">
        <v>1.81</v>
      </c>
      <c r="O269" s="54">
        <f t="shared" si="55"/>
        <v>1.2725929999999996</v>
      </c>
      <c r="P269" s="54">
        <f t="shared" si="56"/>
        <v>3.54</v>
      </c>
      <c r="Q269" s="92"/>
      <c r="R269" s="54"/>
      <c r="S269" s="54"/>
      <c r="T269" s="54">
        <v>0</v>
      </c>
      <c r="U269" s="54">
        <v>2.1</v>
      </c>
      <c r="V269" s="54">
        <v>0</v>
      </c>
      <c r="W269" s="54">
        <v>2.1</v>
      </c>
      <c r="X269" s="55" t="s">
        <v>201</v>
      </c>
      <c r="Y269" s="56"/>
      <c r="Z269" s="56"/>
      <c r="AA269" s="56"/>
      <c r="AB269" s="56"/>
      <c r="AC269" s="56"/>
      <c r="AD269" s="56"/>
      <c r="AE269" s="56"/>
      <c r="AF269" s="56"/>
    </row>
    <row r="270" spans="1:32" s="57" customFormat="1" ht="63" x14ac:dyDescent="0.25">
      <c r="A270" s="134" t="s">
        <v>171</v>
      </c>
      <c r="B270" s="132"/>
      <c r="C270" s="51" t="s">
        <v>463</v>
      </c>
      <c r="D270" s="52">
        <v>3.6671955999999999</v>
      </c>
      <c r="E270" s="53">
        <f t="shared" si="61"/>
        <v>0</v>
      </c>
      <c r="F270" s="53">
        <f t="shared" si="61"/>
        <v>2.34</v>
      </c>
      <c r="G270" s="54">
        <v>0</v>
      </c>
      <c r="H270" s="54">
        <v>0</v>
      </c>
      <c r="I270" s="54">
        <v>0</v>
      </c>
      <c r="J270" s="54">
        <v>0</v>
      </c>
      <c r="K270" s="54">
        <v>0</v>
      </c>
      <c r="L270" s="54">
        <v>0.83</v>
      </c>
      <c r="M270" s="54">
        <v>0</v>
      </c>
      <c r="N270" s="54">
        <v>1.51</v>
      </c>
      <c r="O270" s="54">
        <f t="shared" si="55"/>
        <v>1.3271956</v>
      </c>
      <c r="P270" s="54">
        <f t="shared" si="56"/>
        <v>2.34</v>
      </c>
      <c r="Q270" s="92"/>
      <c r="R270" s="54"/>
      <c r="S270" s="54"/>
      <c r="T270" s="54">
        <v>0</v>
      </c>
      <c r="U270" s="54">
        <v>1.6</v>
      </c>
      <c r="V270" s="54">
        <v>0</v>
      </c>
      <c r="W270" s="54">
        <v>1.6</v>
      </c>
      <c r="X270" s="55" t="s">
        <v>201</v>
      </c>
      <c r="Y270" s="56"/>
      <c r="Z270" s="56"/>
      <c r="AA270" s="56"/>
      <c r="AB270" s="56"/>
      <c r="AC270" s="56"/>
      <c r="AD270" s="56"/>
      <c r="AE270" s="56"/>
      <c r="AF270" s="56"/>
    </row>
    <row r="271" spans="1:32" s="57" customFormat="1" ht="63" x14ac:dyDescent="0.25">
      <c r="A271" s="134" t="s">
        <v>171</v>
      </c>
      <c r="B271" s="132"/>
      <c r="C271" s="51" t="s">
        <v>464</v>
      </c>
      <c r="D271" s="52">
        <v>2.5201845999999999</v>
      </c>
      <c r="E271" s="53">
        <f t="shared" si="61"/>
        <v>0</v>
      </c>
      <c r="F271" s="53">
        <f t="shared" si="61"/>
        <v>1.59</v>
      </c>
      <c r="G271" s="54">
        <v>0</v>
      </c>
      <c r="H271" s="54">
        <v>0</v>
      </c>
      <c r="I271" s="54">
        <v>0</v>
      </c>
      <c r="J271" s="54">
        <v>0</v>
      </c>
      <c r="K271" s="54">
        <v>0</v>
      </c>
      <c r="L271" s="54">
        <v>0</v>
      </c>
      <c r="M271" s="54">
        <v>0</v>
      </c>
      <c r="N271" s="54">
        <v>1.59</v>
      </c>
      <c r="O271" s="54">
        <f t="shared" si="55"/>
        <v>0.93018459999999981</v>
      </c>
      <c r="P271" s="54">
        <f t="shared" si="56"/>
        <v>1.59</v>
      </c>
      <c r="Q271" s="92"/>
      <c r="R271" s="54"/>
      <c r="S271" s="54"/>
      <c r="T271" s="54">
        <v>0</v>
      </c>
      <c r="U271" s="54">
        <v>1.1000000000000001</v>
      </c>
      <c r="V271" s="54">
        <v>0</v>
      </c>
      <c r="W271" s="54">
        <v>1.1000000000000001</v>
      </c>
      <c r="X271" s="55" t="s">
        <v>201</v>
      </c>
      <c r="Y271" s="56"/>
      <c r="Z271" s="56"/>
      <c r="AA271" s="56"/>
      <c r="AB271" s="56"/>
      <c r="AC271" s="56"/>
      <c r="AD271" s="56"/>
      <c r="AE271" s="56"/>
      <c r="AF271" s="56"/>
    </row>
    <row r="272" spans="1:32" s="57" customFormat="1" ht="63" x14ac:dyDescent="0.25">
      <c r="A272" s="134" t="s">
        <v>171</v>
      </c>
      <c r="B272" s="132"/>
      <c r="C272" s="51" t="s">
        <v>465</v>
      </c>
      <c r="D272" s="52">
        <v>2.7184810000000006</v>
      </c>
      <c r="E272" s="53">
        <f t="shared" si="61"/>
        <v>0</v>
      </c>
      <c r="F272" s="53">
        <f t="shared" si="61"/>
        <v>1.72</v>
      </c>
      <c r="G272" s="54">
        <v>0</v>
      </c>
      <c r="H272" s="54">
        <v>0</v>
      </c>
      <c r="I272" s="54">
        <v>0</v>
      </c>
      <c r="J272" s="54">
        <v>0</v>
      </c>
      <c r="K272" s="54">
        <v>0</v>
      </c>
      <c r="L272" s="54">
        <v>0</v>
      </c>
      <c r="M272" s="54">
        <v>0</v>
      </c>
      <c r="N272" s="54">
        <v>1.72</v>
      </c>
      <c r="O272" s="54">
        <f t="shared" si="55"/>
        <v>0.99848100000000062</v>
      </c>
      <c r="P272" s="54">
        <f t="shared" si="56"/>
        <v>1.72</v>
      </c>
      <c r="Q272" s="92"/>
      <c r="R272" s="54"/>
      <c r="S272" s="54"/>
      <c r="T272" s="54">
        <v>0</v>
      </c>
      <c r="U272" s="54">
        <v>2.2999999999999998</v>
      </c>
      <c r="V272" s="54">
        <v>0</v>
      </c>
      <c r="W272" s="54">
        <v>2.2999999999999998</v>
      </c>
      <c r="X272" s="55" t="s">
        <v>201</v>
      </c>
      <c r="Y272" s="56"/>
      <c r="Z272" s="56"/>
      <c r="AA272" s="56"/>
      <c r="AB272" s="56"/>
      <c r="AC272" s="56"/>
      <c r="AD272" s="56"/>
      <c r="AE272" s="56"/>
      <c r="AF272" s="56"/>
    </row>
    <row r="273" spans="1:32" s="57" customFormat="1" ht="63" x14ac:dyDescent="0.25">
      <c r="A273" s="134" t="s">
        <v>171</v>
      </c>
      <c r="B273" s="132"/>
      <c r="C273" s="51" t="s">
        <v>466</v>
      </c>
      <c r="D273" s="52">
        <v>3.7392807599999998</v>
      </c>
      <c r="E273" s="53">
        <f t="shared" si="61"/>
        <v>3.9726799999999955</v>
      </c>
      <c r="F273" s="53">
        <f t="shared" si="61"/>
        <v>2.589</v>
      </c>
      <c r="G273" s="54">
        <v>0</v>
      </c>
      <c r="H273" s="54">
        <v>0</v>
      </c>
      <c r="I273" s="54">
        <v>1.2221375456923</v>
      </c>
      <c r="J273" s="54">
        <v>0</v>
      </c>
      <c r="K273" s="54">
        <v>2.5929953315923102</v>
      </c>
      <c r="L273" s="54">
        <v>1.54</v>
      </c>
      <c r="M273" s="54">
        <v>0.15754712271538507</v>
      </c>
      <c r="N273" s="54">
        <v>1.0489999999999999</v>
      </c>
      <c r="O273" s="54">
        <f t="shared" si="55"/>
        <v>1.1502807599999998</v>
      </c>
      <c r="P273" s="54">
        <f t="shared" si="56"/>
        <v>-1.3836799999999956</v>
      </c>
      <c r="Q273" s="92">
        <f t="shared" si="53"/>
        <v>-0.3482988813596859</v>
      </c>
      <c r="R273" s="54"/>
      <c r="S273" s="54"/>
      <c r="T273" s="54">
        <v>0</v>
      </c>
      <c r="U273" s="54">
        <v>3.2</v>
      </c>
      <c r="V273" s="54">
        <v>0</v>
      </c>
      <c r="W273" s="54">
        <v>3.2</v>
      </c>
      <c r="X273" s="55" t="s">
        <v>204</v>
      </c>
      <c r="Y273" s="56"/>
      <c r="Z273" s="56"/>
      <c r="AA273" s="56"/>
      <c r="AB273" s="56"/>
      <c r="AC273" s="56"/>
      <c r="AD273" s="56"/>
      <c r="AE273" s="56"/>
      <c r="AF273" s="56"/>
    </row>
    <row r="274" spans="1:32" s="57" customFormat="1" ht="63" x14ac:dyDescent="0.25">
      <c r="A274" s="134" t="s">
        <v>171</v>
      </c>
      <c r="B274" s="132"/>
      <c r="C274" s="51" t="s">
        <v>467</v>
      </c>
      <c r="D274" s="52">
        <v>3.9147231599999994</v>
      </c>
      <c r="E274" s="53">
        <f t="shared" si="61"/>
        <v>4.2780199999999997</v>
      </c>
      <c r="F274" s="53">
        <f t="shared" si="61"/>
        <v>3.915</v>
      </c>
      <c r="G274" s="54">
        <v>0.6942130479809</v>
      </c>
      <c r="H274" s="54">
        <v>1.1499999999999999</v>
      </c>
      <c r="I274" s="54">
        <v>3.3896166044181451</v>
      </c>
      <c r="J274" s="54">
        <v>1.63</v>
      </c>
      <c r="K274" s="54">
        <v>0.19419034760095499</v>
      </c>
      <c r="L274" s="54">
        <v>1.135</v>
      </c>
      <c r="M274" s="54">
        <v>0</v>
      </c>
      <c r="N274" s="54">
        <v>0</v>
      </c>
      <c r="O274" s="54">
        <f t="shared" si="55"/>
        <v>-2.7684000000061104E-4</v>
      </c>
      <c r="P274" s="54">
        <f t="shared" si="56"/>
        <v>-0.36301999999999968</v>
      </c>
      <c r="Q274" s="92">
        <f t="shared" si="53"/>
        <v>-8.4857013291195438E-2</v>
      </c>
      <c r="R274" s="54"/>
      <c r="S274" s="54">
        <f t="shared" ref="S274" si="63">P274</f>
        <v>-0.36301999999999968</v>
      </c>
      <c r="T274" s="54">
        <v>0</v>
      </c>
      <c r="U274" s="54">
        <v>2.5299999999999998</v>
      </c>
      <c r="V274" s="54">
        <v>0</v>
      </c>
      <c r="W274" s="54">
        <v>2.5299999999999998</v>
      </c>
      <c r="X274" s="55" t="s">
        <v>204</v>
      </c>
      <c r="Y274" s="56"/>
      <c r="Z274" s="56"/>
      <c r="AA274" s="56"/>
      <c r="AB274" s="56"/>
      <c r="AC274" s="56"/>
      <c r="AD274" s="56"/>
      <c r="AE274" s="56"/>
      <c r="AF274" s="56"/>
    </row>
    <row r="275" spans="1:32" s="57" customFormat="1" ht="63" x14ac:dyDescent="0.25">
      <c r="A275" s="134" t="s">
        <v>171</v>
      </c>
      <c r="B275" s="132"/>
      <c r="C275" s="51" t="s">
        <v>468</v>
      </c>
      <c r="D275" s="52">
        <v>2.46568254</v>
      </c>
      <c r="E275" s="53">
        <f t="shared" si="61"/>
        <v>0.43548149888010002</v>
      </c>
      <c r="F275" s="53">
        <f t="shared" si="61"/>
        <v>2.4649999999999999</v>
      </c>
      <c r="G275" s="54">
        <v>0</v>
      </c>
      <c r="H275" s="54">
        <v>0</v>
      </c>
      <c r="I275" s="54">
        <v>0</v>
      </c>
      <c r="J275" s="54">
        <v>0</v>
      </c>
      <c r="K275" s="54">
        <v>0.43548149888010002</v>
      </c>
      <c r="L275" s="54">
        <v>1.59</v>
      </c>
      <c r="M275" s="54">
        <v>0</v>
      </c>
      <c r="N275" s="54">
        <v>0.875</v>
      </c>
      <c r="O275" s="54">
        <f t="shared" si="55"/>
        <v>6.8254000000012027E-4</v>
      </c>
      <c r="P275" s="54">
        <f t="shared" si="56"/>
        <v>2.0295185011198997</v>
      </c>
      <c r="Q275" s="92">
        <f t="shared" si="53"/>
        <v>4.6604012026666641</v>
      </c>
      <c r="R275" s="54"/>
      <c r="S275" s="54"/>
      <c r="T275" s="54">
        <v>0</v>
      </c>
      <c r="U275" s="54">
        <v>2.2000000000000002</v>
      </c>
      <c r="V275" s="54">
        <v>0</v>
      </c>
      <c r="W275" s="54">
        <v>2.2000000000000002</v>
      </c>
      <c r="X275" s="55" t="s">
        <v>201</v>
      </c>
      <c r="Y275" s="56"/>
      <c r="Z275" s="56"/>
      <c r="AA275" s="56"/>
      <c r="AB275" s="56"/>
      <c r="AC275" s="56"/>
      <c r="AD275" s="56"/>
      <c r="AE275" s="56"/>
      <c r="AF275" s="56"/>
    </row>
    <row r="276" spans="1:32" s="57" customFormat="1" ht="63" x14ac:dyDescent="0.25">
      <c r="A276" s="134" t="s">
        <v>171</v>
      </c>
      <c r="B276" s="132"/>
      <c r="C276" s="51" t="s">
        <v>469</v>
      </c>
      <c r="D276" s="52">
        <v>2.3397028200000003</v>
      </c>
      <c r="E276" s="53">
        <f t="shared" si="61"/>
        <v>0.41580060543329994</v>
      </c>
      <c r="F276" s="53">
        <f t="shared" si="61"/>
        <v>1.48</v>
      </c>
      <c r="G276" s="54">
        <v>0</v>
      </c>
      <c r="H276" s="54">
        <v>0</v>
      </c>
      <c r="I276" s="54">
        <v>0</v>
      </c>
      <c r="J276" s="54">
        <v>0</v>
      </c>
      <c r="K276" s="54">
        <v>0</v>
      </c>
      <c r="L276" s="54">
        <v>0</v>
      </c>
      <c r="M276" s="54">
        <v>0.41580060543329994</v>
      </c>
      <c r="N276" s="54">
        <v>1.48</v>
      </c>
      <c r="O276" s="54">
        <f t="shared" si="55"/>
        <v>0.85970282000000031</v>
      </c>
      <c r="P276" s="54">
        <f t="shared" si="56"/>
        <v>1.0641993945667001</v>
      </c>
      <c r="Q276" s="92">
        <f t="shared" si="53"/>
        <v>2.5593983766755533</v>
      </c>
      <c r="R276" s="54"/>
      <c r="S276" s="54"/>
      <c r="T276" s="54">
        <v>0</v>
      </c>
      <c r="U276" s="54">
        <v>1.43</v>
      </c>
      <c r="V276" s="54">
        <v>0</v>
      </c>
      <c r="W276" s="54">
        <v>1.43</v>
      </c>
      <c r="X276" s="55" t="s">
        <v>201</v>
      </c>
      <c r="Y276" s="56"/>
      <c r="Z276" s="56"/>
      <c r="AA276" s="56"/>
      <c r="AB276" s="56"/>
      <c r="AC276" s="56"/>
      <c r="AD276" s="56"/>
      <c r="AE276" s="56"/>
      <c r="AF276" s="56"/>
    </row>
    <row r="277" spans="1:32" s="57" customFormat="1" ht="63" x14ac:dyDescent="0.25">
      <c r="A277" s="134" t="s">
        <v>171</v>
      </c>
      <c r="B277" s="132"/>
      <c r="C277" s="51" t="s">
        <v>470</v>
      </c>
      <c r="D277" s="52">
        <v>4.9839978599999997</v>
      </c>
      <c r="E277" s="53">
        <f t="shared" si="61"/>
        <v>0.97791852215399988</v>
      </c>
      <c r="F277" s="53">
        <f t="shared" si="61"/>
        <v>1.66</v>
      </c>
      <c r="G277" s="54">
        <v>0</v>
      </c>
      <c r="H277" s="54">
        <v>0</v>
      </c>
      <c r="I277" s="54">
        <v>0</v>
      </c>
      <c r="J277" s="54">
        <v>0</v>
      </c>
      <c r="K277" s="54">
        <v>0.97791852215399988</v>
      </c>
      <c r="L277" s="54">
        <v>0</v>
      </c>
      <c r="M277" s="54">
        <v>0</v>
      </c>
      <c r="N277" s="54">
        <v>1.66</v>
      </c>
      <c r="O277" s="54">
        <f t="shared" si="55"/>
        <v>3.3239978599999995</v>
      </c>
      <c r="P277" s="54">
        <f t="shared" si="56"/>
        <v>0.68208147784600004</v>
      </c>
      <c r="Q277" s="92">
        <f t="shared" ref="Q277:Q319" si="64">F277/E277-1</f>
        <v>0.69748293175143261</v>
      </c>
      <c r="R277" s="54"/>
      <c r="S277" s="54"/>
      <c r="T277" s="54">
        <v>0.25</v>
      </c>
      <c r="U277" s="54">
        <v>3.34</v>
      </c>
      <c r="V277" s="54">
        <v>0.25</v>
      </c>
      <c r="W277" s="54">
        <v>3.34</v>
      </c>
      <c r="X277" s="55" t="s">
        <v>201</v>
      </c>
      <c r="Y277" s="56"/>
      <c r="Z277" s="56"/>
      <c r="AA277" s="56"/>
      <c r="AB277" s="56"/>
      <c r="AC277" s="56"/>
      <c r="AD277" s="56"/>
      <c r="AE277" s="56"/>
      <c r="AF277" s="56"/>
    </row>
    <row r="278" spans="1:32" s="57" customFormat="1" ht="63" x14ac:dyDescent="0.25">
      <c r="A278" s="134" t="s">
        <v>171</v>
      </c>
      <c r="B278" s="132"/>
      <c r="C278" s="51" t="s">
        <v>471</v>
      </c>
      <c r="D278" s="52">
        <v>0.30728969999999994</v>
      </c>
      <c r="E278" s="53">
        <f t="shared" si="61"/>
        <v>0.36107999999999996</v>
      </c>
      <c r="F278" s="53">
        <f t="shared" si="61"/>
        <v>0.307</v>
      </c>
      <c r="G278" s="54">
        <v>5.51636860641E-2</v>
      </c>
      <c r="H278" s="54">
        <v>0.16</v>
      </c>
      <c r="I278" s="54">
        <v>0.30591631393589996</v>
      </c>
      <c r="J278" s="54">
        <v>0.14699999999999999</v>
      </c>
      <c r="K278" s="54">
        <v>0</v>
      </c>
      <c r="L278" s="54">
        <v>0</v>
      </c>
      <c r="M278" s="54">
        <v>0</v>
      </c>
      <c r="N278" s="54">
        <v>0</v>
      </c>
      <c r="O278" s="54">
        <f t="shared" si="55"/>
        <v>2.8969999999994833E-4</v>
      </c>
      <c r="P278" s="54">
        <f t="shared" si="56"/>
        <v>-5.4079999999999961E-2</v>
      </c>
      <c r="Q278" s="92">
        <f t="shared" si="64"/>
        <v>-0.14977290351168704</v>
      </c>
      <c r="R278" s="54"/>
      <c r="S278" s="54">
        <f t="shared" ref="S278:S284" si="65">P278</f>
        <v>-5.4079999999999961E-2</v>
      </c>
      <c r="T278" s="54">
        <v>0</v>
      </c>
      <c r="U278" s="54">
        <v>0.215</v>
      </c>
      <c r="V278" s="54">
        <v>0</v>
      </c>
      <c r="W278" s="54">
        <v>0.215</v>
      </c>
      <c r="X278" s="55" t="s">
        <v>204</v>
      </c>
      <c r="Y278" s="56"/>
      <c r="Z278" s="56"/>
      <c r="AA278" s="56"/>
      <c r="AB278" s="56"/>
      <c r="AC278" s="56"/>
      <c r="AD278" s="56"/>
      <c r="AE278" s="56"/>
      <c r="AF278" s="56"/>
    </row>
    <row r="279" spans="1:32" s="57" customFormat="1" ht="63" x14ac:dyDescent="0.25">
      <c r="A279" s="134" t="s">
        <v>171</v>
      </c>
      <c r="B279" s="132"/>
      <c r="C279" s="51" t="s">
        <v>472</v>
      </c>
      <c r="D279" s="52">
        <v>0.79313346000000007</v>
      </c>
      <c r="E279" s="53">
        <f t="shared" si="61"/>
        <v>0.82747999999999999</v>
      </c>
      <c r="F279" s="53">
        <f t="shared" si="61"/>
        <v>0.79299999999999993</v>
      </c>
      <c r="G279" s="54">
        <v>0</v>
      </c>
      <c r="H279" s="54">
        <v>0</v>
      </c>
      <c r="I279" s="54">
        <v>0.14009750240099997</v>
      </c>
      <c r="J279" s="54">
        <v>0.51</v>
      </c>
      <c r="K279" s="54">
        <v>0.68738249759900005</v>
      </c>
      <c r="L279" s="54">
        <v>0.28299999999999997</v>
      </c>
      <c r="M279" s="54">
        <v>0</v>
      </c>
      <c r="N279" s="54">
        <v>0</v>
      </c>
      <c r="O279" s="54">
        <f t="shared" si="55"/>
        <v>1.3346000000014069E-4</v>
      </c>
      <c r="P279" s="54">
        <f t="shared" si="56"/>
        <v>-3.4480000000000066E-2</v>
      </c>
      <c r="Q279" s="92">
        <f t="shared" si="64"/>
        <v>-4.1668680814037851E-2</v>
      </c>
      <c r="R279" s="54"/>
      <c r="S279" s="54">
        <f t="shared" si="65"/>
        <v>-3.4480000000000066E-2</v>
      </c>
      <c r="T279" s="54">
        <v>0</v>
      </c>
      <c r="U279" s="54">
        <v>0.755</v>
      </c>
      <c r="V279" s="54">
        <v>0</v>
      </c>
      <c r="W279" s="54">
        <v>0.755</v>
      </c>
      <c r="X279" s="55" t="s">
        <v>204</v>
      </c>
      <c r="Y279" s="56"/>
      <c r="Z279" s="56"/>
      <c r="AA279" s="56"/>
      <c r="AB279" s="56"/>
      <c r="AC279" s="56"/>
      <c r="AD279" s="56"/>
      <c r="AE279" s="56"/>
      <c r="AF279" s="56"/>
    </row>
    <row r="280" spans="1:32" s="57" customFormat="1" ht="63" x14ac:dyDescent="0.25">
      <c r="A280" s="134" t="s">
        <v>171</v>
      </c>
      <c r="B280" s="132"/>
      <c r="C280" s="51" t="s">
        <v>473</v>
      </c>
      <c r="D280" s="52">
        <v>0.26592479999999996</v>
      </c>
      <c r="E280" s="53">
        <f t="shared" si="61"/>
        <v>0.30797999999999992</v>
      </c>
      <c r="F280" s="53">
        <f t="shared" si="61"/>
        <v>0.26600000000000001</v>
      </c>
      <c r="G280" s="54">
        <v>4.7275763422199996E-2</v>
      </c>
      <c r="H280" s="54">
        <v>0.16</v>
      </c>
      <c r="I280" s="54">
        <v>0.26070423657779995</v>
      </c>
      <c r="J280" s="54">
        <v>0.106</v>
      </c>
      <c r="K280" s="54">
        <v>0</v>
      </c>
      <c r="L280" s="54">
        <v>0</v>
      </c>
      <c r="M280" s="54">
        <v>0</v>
      </c>
      <c r="N280" s="54">
        <v>0</v>
      </c>
      <c r="O280" s="54">
        <f t="shared" ref="O280:O343" si="66">D280-F280</f>
        <v>-7.5200000000053002E-5</v>
      </c>
      <c r="P280" s="54">
        <f t="shared" ref="P280:P343" si="67">F280-E280</f>
        <v>-4.1979999999999906E-2</v>
      </c>
      <c r="Q280" s="92">
        <f t="shared" si="64"/>
        <v>-0.13630755243846981</v>
      </c>
      <c r="R280" s="54"/>
      <c r="S280" s="54">
        <f t="shared" si="65"/>
        <v>-4.1979999999999906E-2</v>
      </c>
      <c r="T280" s="54">
        <v>0</v>
      </c>
      <c r="U280" s="54">
        <v>0.4</v>
      </c>
      <c r="V280" s="54">
        <v>0</v>
      </c>
      <c r="W280" s="54">
        <v>0.4</v>
      </c>
      <c r="X280" s="55" t="s">
        <v>204</v>
      </c>
      <c r="Y280" s="56"/>
      <c r="Z280" s="56"/>
      <c r="AA280" s="56"/>
      <c r="AB280" s="56"/>
      <c r="AC280" s="56"/>
      <c r="AD280" s="56"/>
      <c r="AE280" s="56"/>
      <c r="AF280" s="56"/>
    </row>
    <row r="281" spans="1:32" s="57" customFormat="1" ht="63" x14ac:dyDescent="0.25">
      <c r="A281" s="134" t="s">
        <v>171</v>
      </c>
      <c r="B281" s="132"/>
      <c r="C281" s="51" t="s">
        <v>474</v>
      </c>
      <c r="D281" s="52">
        <v>0.22296689999999997</v>
      </c>
      <c r="E281" s="53">
        <f t="shared" si="61"/>
        <v>0.26313999999999999</v>
      </c>
      <c r="F281" s="53">
        <f t="shared" si="61"/>
        <v>0.22300000000000003</v>
      </c>
      <c r="G281" s="54">
        <v>4.0469639416199993E-2</v>
      </c>
      <c r="H281" s="54">
        <v>0.14000000000000001</v>
      </c>
      <c r="I281" s="54">
        <v>0.22267036058379999</v>
      </c>
      <c r="J281" s="54">
        <v>8.3000000000000004E-2</v>
      </c>
      <c r="K281" s="54">
        <v>0</v>
      </c>
      <c r="L281" s="54">
        <v>0</v>
      </c>
      <c r="M281" s="54">
        <v>0</v>
      </c>
      <c r="N281" s="54">
        <v>0</v>
      </c>
      <c r="O281" s="54">
        <f t="shared" si="66"/>
        <v>-3.3100000000063634E-5</v>
      </c>
      <c r="P281" s="54">
        <f t="shared" si="67"/>
        <v>-4.0139999999999953E-2</v>
      </c>
      <c r="Q281" s="92">
        <f t="shared" si="64"/>
        <v>-0.15254237288135575</v>
      </c>
      <c r="R281" s="54"/>
      <c r="S281" s="54">
        <f t="shared" si="65"/>
        <v>-4.0139999999999953E-2</v>
      </c>
      <c r="T281" s="54">
        <v>0</v>
      </c>
      <c r="U281" s="54">
        <v>0.13</v>
      </c>
      <c r="V281" s="54">
        <v>0</v>
      </c>
      <c r="W281" s="54">
        <v>0.13</v>
      </c>
      <c r="X281" s="55" t="s">
        <v>204</v>
      </c>
      <c r="Y281" s="56"/>
      <c r="Z281" s="56"/>
      <c r="AA281" s="56"/>
      <c r="AB281" s="56"/>
      <c r="AC281" s="56"/>
      <c r="AD281" s="56"/>
      <c r="AE281" s="56"/>
      <c r="AF281" s="56"/>
    </row>
    <row r="282" spans="1:32" s="57" customFormat="1" ht="63" x14ac:dyDescent="0.25">
      <c r="A282" s="134" t="s">
        <v>171</v>
      </c>
      <c r="B282" s="132"/>
      <c r="C282" s="51" t="s">
        <v>475</v>
      </c>
      <c r="D282" s="52">
        <v>1.8463082400000002</v>
      </c>
      <c r="E282" s="53">
        <f t="shared" si="61"/>
        <v>1.8664799999999995</v>
      </c>
      <c r="F282" s="53">
        <f t="shared" si="61"/>
        <v>1.8460000000000001</v>
      </c>
      <c r="G282" s="54">
        <v>0</v>
      </c>
      <c r="H282" s="54">
        <v>0</v>
      </c>
      <c r="I282" s="54">
        <v>0.70092817251283335</v>
      </c>
      <c r="J282" s="54">
        <v>0</v>
      </c>
      <c r="K282" s="54">
        <v>1.0922742361128077</v>
      </c>
      <c r="L282" s="54">
        <v>1.28</v>
      </c>
      <c r="M282" s="54">
        <v>7.3277591374358408E-2</v>
      </c>
      <c r="N282" s="54">
        <v>0.56599999999999995</v>
      </c>
      <c r="O282" s="54">
        <f t="shared" si="66"/>
        <v>3.0824000000007068E-4</v>
      </c>
      <c r="P282" s="54">
        <f t="shared" si="67"/>
        <v>-2.0479999999999388E-2</v>
      </c>
      <c r="Q282" s="92">
        <f t="shared" si="64"/>
        <v>-1.0972525824010648E-2</v>
      </c>
      <c r="R282" s="54"/>
      <c r="S282" s="54">
        <f t="shared" si="65"/>
        <v>-2.0479999999999388E-2</v>
      </c>
      <c r="T282" s="54">
        <v>0.16</v>
      </c>
      <c r="U282" s="54">
        <v>1.2110000000000001</v>
      </c>
      <c r="V282" s="54">
        <v>0.16</v>
      </c>
      <c r="W282" s="54">
        <v>1.2110000000000001</v>
      </c>
      <c r="X282" s="55" t="s">
        <v>204</v>
      </c>
      <c r="Y282" s="56"/>
      <c r="Z282" s="56"/>
      <c r="AA282" s="56"/>
      <c r="AB282" s="56"/>
      <c r="AC282" s="56"/>
      <c r="AD282" s="56"/>
      <c r="AE282" s="56"/>
      <c r="AF282" s="56"/>
    </row>
    <row r="283" spans="1:32" s="57" customFormat="1" ht="63" x14ac:dyDescent="0.25">
      <c r="A283" s="134" t="s">
        <v>171</v>
      </c>
      <c r="B283" s="132"/>
      <c r="C283" s="51" t="s">
        <v>476</v>
      </c>
      <c r="D283" s="52">
        <v>2.9967303600000008</v>
      </c>
      <c r="E283" s="53">
        <f t="shared" si="61"/>
        <v>3.1101399999999999</v>
      </c>
      <c r="F283" s="53">
        <f t="shared" si="61"/>
        <v>1.847</v>
      </c>
      <c r="G283" s="54">
        <v>0</v>
      </c>
      <c r="H283" s="54">
        <v>0</v>
      </c>
      <c r="I283" s="54">
        <v>0.95236570009103327</v>
      </c>
      <c r="J283" s="54">
        <v>0</v>
      </c>
      <c r="K283" s="54">
        <v>2.0329355849135178</v>
      </c>
      <c r="L283" s="54">
        <v>1.19</v>
      </c>
      <c r="M283" s="54">
        <v>0.12483871499544863</v>
      </c>
      <c r="N283" s="54">
        <v>0.65700000000000003</v>
      </c>
      <c r="O283" s="54">
        <f t="shared" si="66"/>
        <v>1.1497303600000008</v>
      </c>
      <c r="P283" s="54">
        <f t="shared" si="67"/>
        <v>-1.2631399999999999</v>
      </c>
      <c r="Q283" s="92">
        <f t="shared" si="64"/>
        <v>-0.40613605818387599</v>
      </c>
      <c r="R283" s="54"/>
      <c r="S283" s="54"/>
      <c r="T283" s="54">
        <v>0</v>
      </c>
      <c r="U283" s="54">
        <v>1.42</v>
      </c>
      <c r="V283" s="54">
        <v>0</v>
      </c>
      <c r="W283" s="54">
        <v>1.42</v>
      </c>
      <c r="X283" s="55" t="s">
        <v>204</v>
      </c>
      <c r="Y283" s="56"/>
      <c r="Z283" s="56"/>
      <c r="AA283" s="56"/>
      <c r="AB283" s="56"/>
      <c r="AC283" s="56"/>
      <c r="AD283" s="56"/>
      <c r="AE283" s="56"/>
      <c r="AF283" s="56"/>
    </row>
    <row r="284" spans="1:32" s="57" customFormat="1" ht="63" x14ac:dyDescent="0.25">
      <c r="A284" s="134" t="s">
        <v>171</v>
      </c>
      <c r="B284" s="132"/>
      <c r="C284" s="51" t="s">
        <v>477</v>
      </c>
      <c r="D284" s="52">
        <v>0.32349581999999999</v>
      </c>
      <c r="E284" s="53">
        <f t="shared" si="61"/>
        <v>0.38231999999999999</v>
      </c>
      <c r="F284" s="53">
        <f t="shared" si="61"/>
        <v>0.32300000000000001</v>
      </c>
      <c r="G284" s="54">
        <v>5.8418844052799977E-2</v>
      </c>
      <c r="H284" s="54">
        <v>0.2</v>
      </c>
      <c r="I284" s="54">
        <v>0.32390115594720004</v>
      </c>
      <c r="J284" s="54">
        <v>0.123</v>
      </c>
      <c r="K284" s="54">
        <v>0</v>
      </c>
      <c r="L284" s="54">
        <v>0</v>
      </c>
      <c r="M284" s="54">
        <v>0</v>
      </c>
      <c r="N284" s="54">
        <v>0</v>
      </c>
      <c r="O284" s="54">
        <f t="shared" si="66"/>
        <v>4.9581999999998017E-4</v>
      </c>
      <c r="P284" s="54">
        <f t="shared" si="67"/>
        <v>-5.9319999999999984E-2</v>
      </c>
      <c r="Q284" s="92">
        <f t="shared" si="64"/>
        <v>-0.15515798284159865</v>
      </c>
      <c r="R284" s="54"/>
      <c r="S284" s="54">
        <f t="shared" si="65"/>
        <v>-5.9319999999999984E-2</v>
      </c>
      <c r="T284" s="54">
        <v>0</v>
      </c>
      <c r="U284" s="54">
        <v>0.45500000000000002</v>
      </c>
      <c r="V284" s="54">
        <v>0</v>
      </c>
      <c r="W284" s="54">
        <v>0.45500000000000002</v>
      </c>
      <c r="X284" s="55" t="s">
        <v>204</v>
      </c>
      <c r="Y284" s="56"/>
      <c r="Z284" s="56"/>
      <c r="AA284" s="56"/>
      <c r="AB284" s="56"/>
      <c r="AC284" s="56"/>
      <c r="AD284" s="56"/>
      <c r="AE284" s="56"/>
      <c r="AF284" s="56"/>
    </row>
    <row r="285" spans="1:32" s="57" customFormat="1" ht="47.25" x14ac:dyDescent="0.25">
      <c r="A285" s="134" t="s">
        <v>171</v>
      </c>
      <c r="B285" s="132"/>
      <c r="C285" s="51" t="s">
        <v>478</v>
      </c>
      <c r="D285" s="52">
        <v>1.1940915600000002</v>
      </c>
      <c r="E285" s="53">
        <f t="shared" si="61"/>
        <v>1.19476</v>
      </c>
      <c r="F285" s="53">
        <f t="shared" si="61"/>
        <v>1.194</v>
      </c>
      <c r="G285" s="54">
        <v>0</v>
      </c>
      <c r="H285" s="54">
        <v>0</v>
      </c>
      <c r="I285" s="54">
        <v>0.20923832643749996</v>
      </c>
      <c r="J285" s="54">
        <v>0.71</v>
      </c>
      <c r="K285" s="54">
        <v>0.98552167356250009</v>
      </c>
      <c r="L285" s="54">
        <v>0.48399999999999999</v>
      </c>
      <c r="M285" s="54">
        <v>0</v>
      </c>
      <c r="N285" s="54">
        <v>0</v>
      </c>
      <c r="O285" s="54">
        <f t="shared" si="66"/>
        <v>9.1560000000212582E-5</v>
      </c>
      <c r="P285" s="54">
        <f t="shared" si="67"/>
        <v>-7.6000000000009393E-4</v>
      </c>
      <c r="Q285" s="92">
        <f t="shared" si="64"/>
        <v>-6.3611101811245074E-4</v>
      </c>
      <c r="R285" s="54"/>
      <c r="S285" s="54"/>
      <c r="T285" s="54">
        <v>0</v>
      </c>
      <c r="U285" s="54">
        <v>0.745</v>
      </c>
      <c r="V285" s="54">
        <v>0</v>
      </c>
      <c r="W285" s="54">
        <v>0.745</v>
      </c>
      <c r="X285" s="55"/>
      <c r="Y285" s="56"/>
      <c r="Z285" s="56"/>
      <c r="AA285" s="56"/>
      <c r="AB285" s="56"/>
      <c r="AC285" s="56"/>
      <c r="AD285" s="56"/>
      <c r="AE285" s="56"/>
      <c r="AF285" s="56"/>
    </row>
    <row r="286" spans="1:32" s="57" customFormat="1" ht="63" x14ac:dyDescent="0.25">
      <c r="A286" s="134" t="s">
        <v>171</v>
      </c>
      <c r="B286" s="132"/>
      <c r="C286" s="51" t="s">
        <v>479</v>
      </c>
      <c r="D286" s="52">
        <v>0.97014761999999999</v>
      </c>
      <c r="E286" s="53">
        <f t="shared" si="61"/>
        <v>0.1711533800376</v>
      </c>
      <c r="F286" s="53">
        <f t="shared" si="61"/>
        <v>0.97</v>
      </c>
      <c r="G286" s="54">
        <v>0</v>
      </c>
      <c r="H286" s="54">
        <v>0</v>
      </c>
      <c r="I286" s="54">
        <v>0</v>
      </c>
      <c r="J286" s="54">
        <v>0</v>
      </c>
      <c r="K286" s="54">
        <v>0.1711533800376</v>
      </c>
      <c r="L286" s="54">
        <v>0.57999999999999996</v>
      </c>
      <c r="M286" s="54">
        <v>0</v>
      </c>
      <c r="N286" s="54">
        <v>0.39</v>
      </c>
      <c r="O286" s="54">
        <f t="shared" si="66"/>
        <v>1.4762000000001496E-4</v>
      </c>
      <c r="P286" s="54">
        <f t="shared" si="67"/>
        <v>0.79884661996240003</v>
      </c>
      <c r="Q286" s="92">
        <f t="shared" si="64"/>
        <v>4.6674311648820757</v>
      </c>
      <c r="R286" s="54"/>
      <c r="S286" s="54"/>
      <c r="T286" s="54">
        <v>0</v>
      </c>
      <c r="U286" s="54">
        <v>0.87</v>
      </c>
      <c r="V286" s="54">
        <v>0</v>
      </c>
      <c r="W286" s="54">
        <v>0.87</v>
      </c>
      <c r="X286" s="55" t="s">
        <v>201</v>
      </c>
      <c r="Y286" s="56"/>
      <c r="Z286" s="56"/>
      <c r="AA286" s="56"/>
      <c r="AB286" s="56"/>
      <c r="AC286" s="56"/>
      <c r="AD286" s="56"/>
      <c r="AE286" s="56"/>
      <c r="AF286" s="56"/>
    </row>
    <row r="287" spans="1:32" s="57" customFormat="1" ht="63" x14ac:dyDescent="0.25">
      <c r="A287" s="134" t="s">
        <v>171</v>
      </c>
      <c r="B287" s="132"/>
      <c r="C287" s="51" t="s">
        <v>480</v>
      </c>
      <c r="D287" s="52">
        <v>1.7001558000000001</v>
      </c>
      <c r="E287" s="53">
        <f t="shared" si="61"/>
        <v>0.30164902422809997</v>
      </c>
      <c r="F287" s="53">
        <f t="shared" si="61"/>
        <v>1.07</v>
      </c>
      <c r="G287" s="54">
        <v>0</v>
      </c>
      <c r="H287" s="54">
        <v>0</v>
      </c>
      <c r="I287" s="54">
        <v>0</v>
      </c>
      <c r="J287" s="54">
        <v>0</v>
      </c>
      <c r="K287" s="54">
        <v>0</v>
      </c>
      <c r="L287" s="54">
        <v>0</v>
      </c>
      <c r="M287" s="54">
        <v>0.30164902422809997</v>
      </c>
      <c r="N287" s="54">
        <v>1.07</v>
      </c>
      <c r="O287" s="54">
        <f t="shared" si="66"/>
        <v>0.63015580000000004</v>
      </c>
      <c r="P287" s="54">
        <f t="shared" si="67"/>
        <v>0.76835097577190004</v>
      </c>
      <c r="Q287" s="92">
        <f t="shared" si="64"/>
        <v>2.5471687758250163</v>
      </c>
      <c r="R287" s="54"/>
      <c r="S287" s="54"/>
      <c r="T287" s="54">
        <v>0</v>
      </c>
      <c r="U287" s="54">
        <v>1.1599999999999999</v>
      </c>
      <c r="V287" s="54">
        <v>0</v>
      </c>
      <c r="W287" s="54">
        <v>1.1599999999999999</v>
      </c>
      <c r="X287" s="55" t="s">
        <v>201</v>
      </c>
      <c r="Y287" s="56"/>
      <c r="Z287" s="56"/>
      <c r="AA287" s="56"/>
      <c r="AB287" s="56"/>
      <c r="AC287" s="56"/>
      <c r="AD287" s="56"/>
      <c r="AE287" s="56"/>
      <c r="AF287" s="56"/>
    </row>
    <row r="288" spans="1:32" s="57" customFormat="1" ht="63" x14ac:dyDescent="0.25">
      <c r="A288" s="134" t="s">
        <v>171</v>
      </c>
      <c r="B288" s="132"/>
      <c r="C288" s="51" t="s">
        <v>481</v>
      </c>
      <c r="D288" s="52">
        <v>1.4995864800000001</v>
      </c>
      <c r="E288" s="53">
        <f t="shared" si="61"/>
        <v>0.29905428437679998</v>
      </c>
      <c r="F288" s="53">
        <f t="shared" si="61"/>
        <v>0.91</v>
      </c>
      <c r="G288" s="54">
        <v>0</v>
      </c>
      <c r="H288" s="54">
        <v>0.01</v>
      </c>
      <c r="I288" s="54">
        <v>0</v>
      </c>
      <c r="J288" s="54">
        <v>0</v>
      </c>
      <c r="K288" s="54">
        <v>0</v>
      </c>
      <c r="L288" s="54">
        <v>0</v>
      </c>
      <c r="M288" s="54">
        <v>0.29905428437679998</v>
      </c>
      <c r="N288" s="54">
        <v>0.9</v>
      </c>
      <c r="O288" s="54">
        <f t="shared" si="66"/>
        <v>0.58958648000000002</v>
      </c>
      <c r="P288" s="54">
        <f t="shared" si="67"/>
        <v>0.6109457156232001</v>
      </c>
      <c r="Q288" s="92">
        <f t="shared" si="64"/>
        <v>2.0429258082570243</v>
      </c>
      <c r="R288" s="54"/>
      <c r="S288" s="54">
        <f t="shared" ref="S288" si="68">P288</f>
        <v>0.6109457156232001</v>
      </c>
      <c r="T288" s="54">
        <v>0.1</v>
      </c>
      <c r="U288" s="54">
        <v>0.68</v>
      </c>
      <c r="V288" s="54">
        <v>0.1</v>
      </c>
      <c r="W288" s="54">
        <v>0.68</v>
      </c>
      <c r="X288" s="55" t="s">
        <v>204</v>
      </c>
      <c r="Y288" s="56"/>
      <c r="Z288" s="56"/>
      <c r="AA288" s="56"/>
      <c r="AB288" s="56"/>
      <c r="AC288" s="56"/>
      <c r="AD288" s="56"/>
      <c r="AE288" s="56"/>
      <c r="AF288" s="56"/>
    </row>
    <row r="289" spans="1:32" s="57" customFormat="1" ht="47.25" x14ac:dyDescent="0.25">
      <c r="A289" s="134" t="s">
        <v>171</v>
      </c>
      <c r="B289" s="132"/>
      <c r="C289" s="51" t="s">
        <v>482</v>
      </c>
      <c r="D289" s="52">
        <v>0.30109823999999996</v>
      </c>
      <c r="E289" s="53">
        <f t="shared" si="61"/>
        <v>0.35163999999999995</v>
      </c>
      <c r="F289" s="53">
        <f t="shared" si="61"/>
        <v>0.30099999999999999</v>
      </c>
      <c r="G289" s="54">
        <v>5.7519742710599987E-2</v>
      </c>
      <c r="H289" s="54">
        <v>0.18</v>
      </c>
      <c r="I289" s="54">
        <v>0.29412025728939994</v>
      </c>
      <c r="J289" s="54">
        <v>0.121</v>
      </c>
      <c r="K289" s="54">
        <v>0</v>
      </c>
      <c r="L289" s="54">
        <v>0</v>
      </c>
      <c r="M289" s="54">
        <v>0</v>
      </c>
      <c r="N289" s="54">
        <v>0</v>
      </c>
      <c r="O289" s="54">
        <f t="shared" si="66"/>
        <v>9.8239999999971683E-5</v>
      </c>
      <c r="P289" s="54">
        <f t="shared" si="67"/>
        <v>-5.0639999999999963E-2</v>
      </c>
      <c r="Q289" s="92">
        <f t="shared" si="64"/>
        <v>-0.14401092025935602</v>
      </c>
      <c r="R289" s="54"/>
      <c r="S289" s="54"/>
      <c r="T289" s="54">
        <v>0</v>
      </c>
      <c r="U289" s="54">
        <v>0.25</v>
      </c>
      <c r="V289" s="54">
        <v>0</v>
      </c>
      <c r="W289" s="54">
        <v>0.25</v>
      </c>
      <c r="X289" s="55" t="s">
        <v>199</v>
      </c>
      <c r="Y289" s="56"/>
      <c r="Z289" s="56"/>
      <c r="AA289" s="56"/>
      <c r="AB289" s="56"/>
      <c r="AC289" s="56"/>
      <c r="AD289" s="56"/>
      <c r="AE289" s="56"/>
      <c r="AF289" s="56"/>
    </row>
    <row r="290" spans="1:32" s="57" customFormat="1" ht="63" x14ac:dyDescent="0.25">
      <c r="A290" s="134" t="s">
        <v>171</v>
      </c>
      <c r="B290" s="132"/>
      <c r="C290" s="51" t="s">
        <v>483</v>
      </c>
      <c r="D290" s="52">
        <v>0.53118054000000003</v>
      </c>
      <c r="E290" s="53">
        <f t="shared" si="61"/>
        <v>0.62068000000000001</v>
      </c>
      <c r="F290" s="53">
        <f t="shared" si="61"/>
        <v>0.53100000000000003</v>
      </c>
      <c r="G290" s="54">
        <v>0</v>
      </c>
      <c r="H290" s="54">
        <v>0</v>
      </c>
      <c r="I290" s="54">
        <v>0</v>
      </c>
      <c r="J290" s="54">
        <v>0</v>
      </c>
      <c r="K290" s="54">
        <v>9.4105324606199983E-2</v>
      </c>
      <c r="L290" s="54">
        <v>0.34</v>
      </c>
      <c r="M290" s="54">
        <v>0.52657467539379998</v>
      </c>
      <c r="N290" s="54">
        <v>0.191</v>
      </c>
      <c r="O290" s="54">
        <f t="shared" si="66"/>
        <v>1.8054000000000681E-4</v>
      </c>
      <c r="P290" s="54">
        <f t="shared" si="67"/>
        <v>-8.9679999999999982E-2</v>
      </c>
      <c r="Q290" s="92">
        <f t="shared" si="64"/>
        <v>-0.14448669201520914</v>
      </c>
      <c r="R290" s="54"/>
      <c r="S290" s="54">
        <f t="shared" ref="S290:S291" si="69">P290</f>
        <v>-8.9679999999999982E-2</v>
      </c>
      <c r="T290" s="54">
        <v>0</v>
      </c>
      <c r="U290" s="54">
        <v>0.42499999999999999</v>
      </c>
      <c r="V290" s="54">
        <v>0</v>
      </c>
      <c r="W290" s="54">
        <v>0.42499999999999999</v>
      </c>
      <c r="X290" s="55" t="s">
        <v>204</v>
      </c>
      <c r="Y290" s="56"/>
      <c r="Z290" s="56"/>
      <c r="AA290" s="56"/>
      <c r="AB290" s="56"/>
      <c r="AC290" s="56"/>
      <c r="AD290" s="56"/>
      <c r="AE290" s="56"/>
      <c r="AF290" s="56"/>
    </row>
    <row r="291" spans="1:32" s="57" customFormat="1" ht="63" x14ac:dyDescent="0.25">
      <c r="A291" s="134" t="s">
        <v>171</v>
      </c>
      <c r="B291" s="132"/>
      <c r="C291" s="51" t="s">
        <v>484</v>
      </c>
      <c r="D291" s="52">
        <v>0.54000575999999989</v>
      </c>
      <c r="E291" s="53">
        <f t="shared" si="61"/>
        <v>0.63602000000000003</v>
      </c>
      <c r="F291" s="53">
        <f t="shared" si="61"/>
        <v>0.54</v>
      </c>
      <c r="G291" s="54">
        <v>9.8282581352399978E-2</v>
      </c>
      <c r="H291" s="54">
        <v>0.34</v>
      </c>
      <c r="I291" s="54">
        <v>0.53773741864760005</v>
      </c>
      <c r="J291" s="54">
        <v>0.2</v>
      </c>
      <c r="K291" s="54">
        <v>0</v>
      </c>
      <c r="L291" s="54">
        <v>0</v>
      </c>
      <c r="M291" s="54">
        <v>0</v>
      </c>
      <c r="N291" s="54">
        <v>0</v>
      </c>
      <c r="O291" s="54">
        <f t="shared" si="66"/>
        <v>5.7599999998547702E-6</v>
      </c>
      <c r="P291" s="54">
        <f t="shared" si="67"/>
        <v>-9.6019999999999994E-2</v>
      </c>
      <c r="Q291" s="92">
        <f t="shared" si="64"/>
        <v>-0.15097009528002259</v>
      </c>
      <c r="R291" s="54"/>
      <c r="S291" s="54">
        <f t="shared" si="69"/>
        <v>-9.6019999999999994E-2</v>
      </c>
      <c r="T291" s="54">
        <v>0</v>
      </c>
      <c r="U291" s="54">
        <v>0.33</v>
      </c>
      <c r="V291" s="54">
        <v>0</v>
      </c>
      <c r="W291" s="54">
        <v>0.33</v>
      </c>
      <c r="X291" s="55" t="s">
        <v>204</v>
      </c>
      <c r="Y291" s="56"/>
      <c r="Z291" s="56"/>
      <c r="AA291" s="56"/>
      <c r="AB291" s="56"/>
      <c r="AC291" s="56"/>
      <c r="AD291" s="56"/>
      <c r="AE291" s="56"/>
      <c r="AF291" s="56"/>
    </row>
    <row r="292" spans="1:32" s="57" customFormat="1" ht="63" x14ac:dyDescent="0.25">
      <c r="A292" s="134" t="s">
        <v>171</v>
      </c>
      <c r="B292" s="132"/>
      <c r="C292" s="51" t="s">
        <v>485</v>
      </c>
      <c r="D292" s="52">
        <v>1.00949472</v>
      </c>
      <c r="E292" s="53">
        <f t="shared" si="61"/>
        <v>0.18222848376510001</v>
      </c>
      <c r="F292" s="53">
        <f t="shared" si="61"/>
        <v>0.63</v>
      </c>
      <c r="G292" s="54">
        <v>0</v>
      </c>
      <c r="H292" s="54">
        <v>0</v>
      </c>
      <c r="I292" s="54">
        <v>0</v>
      </c>
      <c r="J292" s="54">
        <v>0</v>
      </c>
      <c r="K292" s="54">
        <v>0</v>
      </c>
      <c r="L292" s="54">
        <v>0</v>
      </c>
      <c r="M292" s="54">
        <v>0.18222848376510001</v>
      </c>
      <c r="N292" s="54">
        <v>0.63</v>
      </c>
      <c r="O292" s="54">
        <f t="shared" si="66"/>
        <v>0.37949471999999995</v>
      </c>
      <c r="P292" s="54">
        <f t="shared" si="67"/>
        <v>0.44777151623489997</v>
      </c>
      <c r="Q292" s="92">
        <f t="shared" si="64"/>
        <v>2.4571982764895077</v>
      </c>
      <c r="R292" s="54"/>
      <c r="S292" s="54"/>
      <c r="T292" s="54">
        <v>0</v>
      </c>
      <c r="U292" s="54">
        <v>0.95</v>
      </c>
      <c r="V292" s="54">
        <v>0</v>
      </c>
      <c r="W292" s="54">
        <v>0.95</v>
      </c>
      <c r="X292" s="55" t="s">
        <v>201</v>
      </c>
      <c r="Y292" s="56"/>
      <c r="Z292" s="56"/>
      <c r="AA292" s="56"/>
      <c r="AB292" s="56"/>
      <c r="AC292" s="56"/>
      <c r="AD292" s="56"/>
      <c r="AE292" s="56"/>
      <c r="AF292" s="56"/>
    </row>
    <row r="293" spans="1:32" s="57" customFormat="1" ht="63" x14ac:dyDescent="0.25">
      <c r="A293" s="134" t="s">
        <v>171</v>
      </c>
      <c r="B293" s="132"/>
      <c r="C293" s="51" t="s">
        <v>486</v>
      </c>
      <c r="D293" s="52">
        <v>4.1745650600000008</v>
      </c>
      <c r="E293" s="53">
        <f t="shared" si="61"/>
        <v>4.1717999999999993</v>
      </c>
      <c r="F293" s="53">
        <f t="shared" si="61"/>
        <v>3.8849999999999998</v>
      </c>
      <c r="G293" s="54">
        <v>0</v>
      </c>
      <c r="H293" s="54">
        <v>0</v>
      </c>
      <c r="I293" s="54">
        <v>1.3939050578017331</v>
      </c>
      <c r="J293" s="54">
        <v>1.27</v>
      </c>
      <c r="K293" s="54">
        <v>2.6243801950883534</v>
      </c>
      <c r="L293" s="54">
        <v>1.63</v>
      </c>
      <c r="M293" s="54">
        <v>0.153514747109913</v>
      </c>
      <c r="N293" s="54">
        <v>0.98499999999999999</v>
      </c>
      <c r="O293" s="54">
        <f t="shared" si="66"/>
        <v>0.28956506000000104</v>
      </c>
      <c r="P293" s="54">
        <f t="shared" si="67"/>
        <v>-0.2867999999999995</v>
      </c>
      <c r="Q293" s="92">
        <f t="shared" si="64"/>
        <v>-6.874730332230683E-2</v>
      </c>
      <c r="R293" s="54"/>
      <c r="S293" s="54">
        <f t="shared" ref="S293" si="70">P293</f>
        <v>-0.2867999999999995</v>
      </c>
      <c r="T293" s="54">
        <v>0.1</v>
      </c>
      <c r="U293" s="54">
        <v>1.85</v>
      </c>
      <c r="V293" s="54">
        <v>0.1</v>
      </c>
      <c r="W293" s="54">
        <v>1.85</v>
      </c>
      <c r="X293" s="55" t="s">
        <v>204</v>
      </c>
      <c r="Y293" s="56"/>
      <c r="Z293" s="56"/>
      <c r="AA293" s="56"/>
      <c r="AB293" s="56"/>
      <c r="AC293" s="56"/>
      <c r="AD293" s="56"/>
      <c r="AE293" s="56"/>
      <c r="AF293" s="56"/>
    </row>
    <row r="294" spans="1:32" s="57" customFormat="1" ht="63" x14ac:dyDescent="0.25">
      <c r="A294" s="134" t="s">
        <v>171</v>
      </c>
      <c r="B294" s="132"/>
      <c r="C294" s="51" t="s">
        <v>487</v>
      </c>
      <c r="D294" s="52">
        <v>5.1023683799999997</v>
      </c>
      <c r="E294" s="53">
        <f t="shared" si="61"/>
        <v>0.8655450187332</v>
      </c>
      <c r="F294" s="53">
        <f t="shared" si="61"/>
        <v>3.9299999999999997</v>
      </c>
      <c r="G294" s="54">
        <v>0</v>
      </c>
      <c r="H294" s="54">
        <v>0</v>
      </c>
      <c r="I294" s="54">
        <v>0</v>
      </c>
      <c r="J294" s="54">
        <v>0</v>
      </c>
      <c r="K294" s="54">
        <v>0.8655450187332</v>
      </c>
      <c r="L294" s="54">
        <v>1.98</v>
      </c>
      <c r="M294" s="54">
        <v>0</v>
      </c>
      <c r="N294" s="54">
        <v>1.95</v>
      </c>
      <c r="O294" s="54">
        <f t="shared" si="66"/>
        <v>1.17236838</v>
      </c>
      <c r="P294" s="54">
        <f t="shared" si="67"/>
        <v>3.0644549812667998</v>
      </c>
      <c r="Q294" s="92">
        <f t="shared" si="64"/>
        <v>3.5404917305767576</v>
      </c>
      <c r="R294" s="54"/>
      <c r="S294" s="54"/>
      <c r="T294" s="54">
        <v>0</v>
      </c>
      <c r="U294" s="54">
        <v>3.3</v>
      </c>
      <c r="V294" s="54">
        <v>0</v>
      </c>
      <c r="W294" s="54">
        <v>3.3</v>
      </c>
      <c r="X294" s="55" t="s">
        <v>201</v>
      </c>
      <c r="Y294" s="56"/>
      <c r="Z294" s="56"/>
      <c r="AA294" s="56"/>
      <c r="AB294" s="56"/>
      <c r="AC294" s="56"/>
      <c r="AD294" s="56"/>
      <c r="AE294" s="56"/>
      <c r="AF294" s="56"/>
    </row>
    <row r="295" spans="1:32" s="57" customFormat="1" ht="63" x14ac:dyDescent="0.25">
      <c r="A295" s="134" t="s">
        <v>171</v>
      </c>
      <c r="B295" s="132"/>
      <c r="C295" s="51" t="s">
        <v>488</v>
      </c>
      <c r="D295" s="52">
        <v>2.4311056200000003</v>
      </c>
      <c r="E295" s="53">
        <f t="shared" si="61"/>
        <v>2.8508799999999996</v>
      </c>
      <c r="F295" s="53">
        <f t="shared" si="61"/>
        <v>2.4279999999999999</v>
      </c>
      <c r="G295" s="54">
        <v>0.42858619547729998</v>
      </c>
      <c r="H295" s="54">
        <v>0.97</v>
      </c>
      <c r="I295" s="54">
        <v>2.3011791142965645</v>
      </c>
      <c r="J295" s="54">
        <v>0.91</v>
      </c>
      <c r="K295" s="54">
        <v>0.1211146902261353</v>
      </c>
      <c r="L295" s="54">
        <v>0.54800000000000004</v>
      </c>
      <c r="M295" s="54">
        <v>0</v>
      </c>
      <c r="N295" s="54">
        <v>0</v>
      </c>
      <c r="O295" s="54">
        <f t="shared" si="66"/>
        <v>3.1056200000003642E-3</v>
      </c>
      <c r="P295" s="54">
        <f t="shared" si="67"/>
        <v>-0.4228799999999997</v>
      </c>
      <c r="Q295" s="92">
        <f t="shared" si="64"/>
        <v>-0.14833314625659433</v>
      </c>
      <c r="R295" s="54"/>
      <c r="S295" s="54">
        <f t="shared" ref="S295:S296" si="71">P295</f>
        <v>-0.4228799999999997</v>
      </c>
      <c r="T295" s="54">
        <v>0</v>
      </c>
      <c r="U295" s="54">
        <v>1.59</v>
      </c>
      <c r="V295" s="54">
        <v>0</v>
      </c>
      <c r="W295" s="54">
        <v>1.59</v>
      </c>
      <c r="X295" s="55" t="s">
        <v>204</v>
      </c>
      <c r="Y295" s="56"/>
      <c r="Z295" s="56"/>
      <c r="AA295" s="56"/>
      <c r="AB295" s="56"/>
      <c r="AC295" s="56"/>
      <c r="AD295" s="56"/>
      <c r="AE295" s="56"/>
      <c r="AF295" s="56"/>
    </row>
    <row r="296" spans="1:32" s="57" customFormat="1" ht="63" x14ac:dyDescent="0.25">
      <c r="A296" s="134" t="s">
        <v>171</v>
      </c>
      <c r="B296" s="132"/>
      <c r="C296" s="51" t="s">
        <v>489</v>
      </c>
      <c r="D296" s="52">
        <v>3.0411644399999997</v>
      </c>
      <c r="E296" s="53">
        <f t="shared" si="61"/>
        <v>3.2565200000000001</v>
      </c>
      <c r="F296" s="53">
        <f t="shared" si="61"/>
        <v>3.0410000000000004</v>
      </c>
      <c r="G296" s="54">
        <v>0</v>
      </c>
      <c r="H296" s="54">
        <v>0</v>
      </c>
      <c r="I296" s="54">
        <v>0.91329677670910003</v>
      </c>
      <c r="J296" s="54">
        <v>1.07</v>
      </c>
      <c r="K296" s="54">
        <v>2.2110620621263548</v>
      </c>
      <c r="L296" s="54">
        <v>1.21</v>
      </c>
      <c r="M296" s="54">
        <v>0.13216116116454524</v>
      </c>
      <c r="N296" s="54">
        <v>0.76100000000000001</v>
      </c>
      <c r="O296" s="54">
        <f t="shared" si="66"/>
        <v>1.6443999999937731E-4</v>
      </c>
      <c r="P296" s="54">
        <f t="shared" si="67"/>
        <v>-0.21551999999999971</v>
      </c>
      <c r="Q296" s="92">
        <f t="shared" si="64"/>
        <v>-6.618107673221707E-2</v>
      </c>
      <c r="R296" s="54"/>
      <c r="S296" s="54">
        <f t="shared" si="71"/>
        <v>-0.21551999999999971</v>
      </c>
      <c r="T296" s="54">
        <v>0</v>
      </c>
      <c r="U296" s="54">
        <v>2.2749999999999999</v>
      </c>
      <c r="V296" s="54">
        <v>0</v>
      </c>
      <c r="W296" s="54">
        <v>2.2749999999999999</v>
      </c>
      <c r="X296" s="55" t="s">
        <v>204</v>
      </c>
      <c r="Y296" s="56"/>
      <c r="Z296" s="56"/>
      <c r="AA296" s="56"/>
      <c r="AB296" s="56"/>
      <c r="AC296" s="56"/>
      <c r="AD296" s="56"/>
      <c r="AE296" s="56"/>
      <c r="AF296" s="56"/>
    </row>
    <row r="297" spans="1:32" s="57" customFormat="1" ht="63" x14ac:dyDescent="0.25">
      <c r="A297" s="134" t="s">
        <v>171</v>
      </c>
      <c r="B297" s="132"/>
      <c r="C297" s="51" t="s">
        <v>490</v>
      </c>
      <c r="D297" s="52">
        <v>4.2775448399999991</v>
      </c>
      <c r="E297" s="53">
        <f t="shared" si="61"/>
        <v>0.75486968327850001</v>
      </c>
      <c r="F297" s="53">
        <f t="shared" si="61"/>
        <v>3.41</v>
      </c>
      <c r="G297" s="54">
        <v>0</v>
      </c>
      <c r="H297" s="54">
        <v>0</v>
      </c>
      <c r="I297" s="54">
        <v>0</v>
      </c>
      <c r="J297" s="54">
        <v>0</v>
      </c>
      <c r="K297" s="54">
        <v>0.75486968327850001</v>
      </c>
      <c r="L297" s="54">
        <v>1.87</v>
      </c>
      <c r="M297" s="54">
        <v>0</v>
      </c>
      <c r="N297" s="54">
        <v>1.54</v>
      </c>
      <c r="O297" s="54">
        <f t="shared" si="66"/>
        <v>0.86754483999999898</v>
      </c>
      <c r="P297" s="54">
        <f t="shared" si="67"/>
        <v>2.6551303167215003</v>
      </c>
      <c r="Q297" s="92">
        <f t="shared" si="64"/>
        <v>3.5173360058519156</v>
      </c>
      <c r="R297" s="54"/>
      <c r="S297" s="54"/>
      <c r="T297" s="54">
        <v>0</v>
      </c>
      <c r="U297" s="54">
        <v>2.69</v>
      </c>
      <c r="V297" s="54">
        <v>0</v>
      </c>
      <c r="W297" s="54">
        <v>2.69</v>
      </c>
      <c r="X297" s="55" t="s">
        <v>201</v>
      </c>
      <c r="Y297" s="56"/>
      <c r="Z297" s="56"/>
      <c r="AA297" s="56"/>
      <c r="AB297" s="56"/>
      <c r="AC297" s="56"/>
      <c r="AD297" s="56"/>
      <c r="AE297" s="56"/>
      <c r="AF297" s="56"/>
    </row>
    <row r="298" spans="1:32" s="57" customFormat="1" ht="63" x14ac:dyDescent="0.25">
      <c r="A298" s="134" t="s">
        <v>171</v>
      </c>
      <c r="B298" s="132"/>
      <c r="C298" s="51" t="s">
        <v>491</v>
      </c>
      <c r="D298" s="52">
        <v>1.9959971399999998</v>
      </c>
      <c r="E298" s="53">
        <f t="shared" si="61"/>
        <v>2.3422999999999998</v>
      </c>
      <c r="F298" s="53">
        <f t="shared" si="61"/>
        <v>1.996</v>
      </c>
      <c r="G298" s="54">
        <v>0.35433444762420002</v>
      </c>
      <c r="H298" s="54">
        <v>0</v>
      </c>
      <c r="I298" s="54">
        <v>1.8885672747570097</v>
      </c>
      <c r="J298" s="54">
        <v>1.32</v>
      </c>
      <c r="K298" s="54">
        <v>9.9398277618790054E-2</v>
      </c>
      <c r="L298" s="54">
        <v>0.67600000000000005</v>
      </c>
      <c r="M298" s="54">
        <v>0</v>
      </c>
      <c r="N298" s="54">
        <v>0</v>
      </c>
      <c r="O298" s="54">
        <f t="shared" si="66"/>
        <v>-2.8600000001599568E-6</v>
      </c>
      <c r="P298" s="54">
        <f t="shared" si="67"/>
        <v>-0.34629999999999983</v>
      </c>
      <c r="Q298" s="92">
        <f t="shared" si="64"/>
        <v>-0.14784613414165559</v>
      </c>
      <c r="R298" s="54"/>
      <c r="S298" s="54">
        <f t="shared" ref="S298" si="72">P298</f>
        <v>-0.34629999999999983</v>
      </c>
      <c r="T298" s="54">
        <v>0</v>
      </c>
      <c r="U298" s="54">
        <v>1.07</v>
      </c>
      <c r="V298" s="54">
        <v>0</v>
      </c>
      <c r="W298" s="54">
        <v>1.07</v>
      </c>
      <c r="X298" s="55" t="s">
        <v>204</v>
      </c>
      <c r="Y298" s="56"/>
      <c r="Z298" s="56"/>
      <c r="AA298" s="56"/>
      <c r="AB298" s="56"/>
      <c r="AC298" s="56"/>
      <c r="AD298" s="56"/>
      <c r="AE298" s="56"/>
      <c r="AF298" s="56"/>
    </row>
    <row r="299" spans="1:32" s="57" customFormat="1" ht="63" x14ac:dyDescent="0.25">
      <c r="A299" s="134" t="s">
        <v>171</v>
      </c>
      <c r="B299" s="132"/>
      <c r="C299" s="51" t="s">
        <v>492</v>
      </c>
      <c r="D299" s="52">
        <v>4.8184214399999989</v>
      </c>
      <c r="E299" s="53">
        <f t="shared" si="61"/>
        <v>0.85068744116579986</v>
      </c>
      <c r="F299" s="53">
        <f t="shared" si="61"/>
        <v>3.69</v>
      </c>
      <c r="G299" s="54">
        <v>0</v>
      </c>
      <c r="H299" s="54">
        <v>0</v>
      </c>
      <c r="I299" s="54">
        <v>0</v>
      </c>
      <c r="J299" s="54">
        <v>0</v>
      </c>
      <c r="K299" s="54">
        <v>0.85068744116579986</v>
      </c>
      <c r="L299" s="54">
        <v>1.88</v>
      </c>
      <c r="M299" s="54">
        <v>0</v>
      </c>
      <c r="N299" s="54">
        <v>1.81</v>
      </c>
      <c r="O299" s="54">
        <f t="shared" si="66"/>
        <v>1.128421439999999</v>
      </c>
      <c r="P299" s="54">
        <f t="shared" si="67"/>
        <v>2.8393125588341999</v>
      </c>
      <c r="Q299" s="92">
        <f t="shared" si="64"/>
        <v>3.3376683625929013</v>
      </c>
      <c r="R299" s="54"/>
      <c r="S299" s="54"/>
      <c r="T299" s="54">
        <v>0</v>
      </c>
      <c r="U299" s="54">
        <v>3.33</v>
      </c>
      <c r="V299" s="54">
        <v>0</v>
      </c>
      <c r="W299" s="54">
        <v>3.33</v>
      </c>
      <c r="X299" s="55" t="s">
        <v>201</v>
      </c>
      <c r="Y299" s="56"/>
      <c r="Z299" s="56"/>
      <c r="AA299" s="56"/>
      <c r="AB299" s="56"/>
      <c r="AC299" s="56"/>
      <c r="AD299" s="56"/>
      <c r="AE299" s="56"/>
      <c r="AF299" s="56"/>
    </row>
    <row r="300" spans="1:32" s="57" customFormat="1" ht="63" x14ac:dyDescent="0.25">
      <c r="A300" s="134" t="s">
        <v>171</v>
      </c>
      <c r="B300" s="132"/>
      <c r="C300" s="51" t="s">
        <v>493</v>
      </c>
      <c r="D300" s="52">
        <v>3.2202813600000004</v>
      </c>
      <c r="E300" s="53">
        <f t="shared" si="61"/>
        <v>3.7701000000000002</v>
      </c>
      <c r="F300" s="53">
        <f t="shared" si="61"/>
        <v>3.22</v>
      </c>
      <c r="G300" s="54">
        <v>0.5692487939369999</v>
      </c>
      <c r="H300" s="54">
        <v>1.05</v>
      </c>
      <c r="I300" s="54">
        <v>3.0408086457598502</v>
      </c>
      <c r="J300" s="54">
        <v>1.31</v>
      </c>
      <c r="K300" s="54">
        <v>0.16004256030315034</v>
      </c>
      <c r="L300" s="54">
        <v>0.86</v>
      </c>
      <c r="M300" s="54">
        <v>0</v>
      </c>
      <c r="N300" s="54">
        <v>0</v>
      </c>
      <c r="O300" s="54">
        <f t="shared" si="66"/>
        <v>2.8136000000023031E-4</v>
      </c>
      <c r="P300" s="54">
        <f t="shared" si="67"/>
        <v>-0.55010000000000003</v>
      </c>
      <c r="Q300" s="92">
        <f t="shared" si="64"/>
        <v>-0.14591124903848707</v>
      </c>
      <c r="R300" s="54"/>
      <c r="S300" s="54"/>
      <c r="T300" s="54">
        <v>0</v>
      </c>
      <c r="U300" s="54">
        <v>2.4300000000000002</v>
      </c>
      <c r="V300" s="54">
        <v>0</v>
      </c>
      <c r="W300" s="54">
        <v>2.4300000000000002</v>
      </c>
      <c r="X300" s="55" t="s">
        <v>204</v>
      </c>
      <c r="Y300" s="56"/>
      <c r="Z300" s="56"/>
      <c r="AA300" s="56"/>
      <c r="AB300" s="56"/>
      <c r="AC300" s="56"/>
      <c r="AD300" s="56"/>
      <c r="AE300" s="56"/>
      <c r="AF300" s="56"/>
    </row>
    <row r="301" spans="1:32" s="57" customFormat="1" ht="63" x14ac:dyDescent="0.25">
      <c r="A301" s="134" t="s">
        <v>171</v>
      </c>
      <c r="B301" s="132"/>
      <c r="C301" s="51" t="s">
        <v>494</v>
      </c>
      <c r="D301" s="52">
        <v>3.36767634</v>
      </c>
      <c r="E301" s="53">
        <f t="shared" si="61"/>
        <v>0.59462007870329991</v>
      </c>
      <c r="F301" s="53">
        <f t="shared" si="61"/>
        <v>2.4500000000000002</v>
      </c>
      <c r="G301" s="54">
        <v>0</v>
      </c>
      <c r="H301" s="54">
        <v>0</v>
      </c>
      <c r="I301" s="54">
        <v>0</v>
      </c>
      <c r="J301" s="54">
        <v>0</v>
      </c>
      <c r="K301" s="54">
        <v>0.59462007870329991</v>
      </c>
      <c r="L301" s="54">
        <v>1.07</v>
      </c>
      <c r="M301" s="54">
        <v>0</v>
      </c>
      <c r="N301" s="54">
        <v>1.38</v>
      </c>
      <c r="O301" s="54">
        <f t="shared" si="66"/>
        <v>0.91767633999999987</v>
      </c>
      <c r="P301" s="54">
        <f t="shared" si="67"/>
        <v>1.8553799212967004</v>
      </c>
      <c r="Q301" s="92">
        <f t="shared" si="64"/>
        <v>3.1202779518356749</v>
      </c>
      <c r="R301" s="54"/>
      <c r="S301" s="54"/>
      <c r="T301" s="54">
        <v>0</v>
      </c>
      <c r="U301" s="54">
        <v>2.5</v>
      </c>
      <c r="V301" s="54">
        <v>0</v>
      </c>
      <c r="W301" s="54">
        <v>2.5</v>
      </c>
      <c r="X301" s="55" t="s">
        <v>201</v>
      </c>
      <c r="Y301" s="56"/>
      <c r="Z301" s="56"/>
      <c r="AA301" s="56"/>
      <c r="AB301" s="56"/>
      <c r="AC301" s="56"/>
      <c r="AD301" s="56"/>
      <c r="AE301" s="56"/>
      <c r="AF301" s="56"/>
    </row>
    <row r="302" spans="1:32" s="57" customFormat="1" ht="63" x14ac:dyDescent="0.25">
      <c r="A302" s="134" t="s">
        <v>171</v>
      </c>
      <c r="B302" s="132"/>
      <c r="C302" s="51" t="s">
        <v>495</v>
      </c>
      <c r="D302" s="52">
        <v>5.135173560000001</v>
      </c>
      <c r="E302" s="53">
        <f t="shared" si="61"/>
        <v>0.90350545469550003</v>
      </c>
      <c r="F302" s="53">
        <f t="shared" si="61"/>
        <v>3.9</v>
      </c>
      <c r="G302" s="54">
        <v>0</v>
      </c>
      <c r="H302" s="54">
        <v>0</v>
      </c>
      <c r="I302" s="54">
        <v>0</v>
      </c>
      <c r="J302" s="54">
        <v>0</v>
      </c>
      <c r="K302" s="54">
        <v>0.90350545469550003</v>
      </c>
      <c r="L302" s="54">
        <v>1.93</v>
      </c>
      <c r="M302" s="54">
        <v>0</v>
      </c>
      <c r="N302" s="54">
        <v>1.97</v>
      </c>
      <c r="O302" s="54">
        <f t="shared" si="66"/>
        <v>1.2351735600000011</v>
      </c>
      <c r="P302" s="54">
        <f t="shared" si="67"/>
        <v>2.9964945453045</v>
      </c>
      <c r="Q302" s="92">
        <f t="shared" si="64"/>
        <v>3.3165207024836176</v>
      </c>
      <c r="R302" s="54"/>
      <c r="S302" s="54"/>
      <c r="T302" s="54">
        <v>0</v>
      </c>
      <c r="U302" s="54">
        <v>2.93</v>
      </c>
      <c r="V302" s="54">
        <v>0</v>
      </c>
      <c r="W302" s="54">
        <v>2.93</v>
      </c>
      <c r="X302" s="55" t="s">
        <v>201</v>
      </c>
      <c r="Y302" s="56"/>
      <c r="Z302" s="56"/>
      <c r="AA302" s="56"/>
      <c r="AB302" s="56"/>
      <c r="AC302" s="56"/>
      <c r="AD302" s="56"/>
      <c r="AE302" s="56"/>
      <c r="AF302" s="56"/>
    </row>
    <row r="303" spans="1:32" s="57" customFormat="1" ht="63" x14ac:dyDescent="0.25">
      <c r="A303" s="134" t="s">
        <v>171</v>
      </c>
      <c r="B303" s="132"/>
      <c r="C303" s="51" t="s">
        <v>496</v>
      </c>
      <c r="D303" s="52">
        <v>0.60752771999999988</v>
      </c>
      <c r="E303" s="53">
        <f t="shared" si="61"/>
        <v>0.70681999999999989</v>
      </c>
      <c r="F303" s="53">
        <f t="shared" si="61"/>
        <v>0.60799999999999998</v>
      </c>
      <c r="G303" s="54">
        <v>0</v>
      </c>
      <c r="H303" s="54">
        <v>0</v>
      </c>
      <c r="I303" s="54">
        <v>0.16997192227739999</v>
      </c>
      <c r="J303" s="54">
        <v>0.38</v>
      </c>
      <c r="K303" s="54">
        <v>0.5368480777225999</v>
      </c>
      <c r="L303" s="54">
        <v>0.22800000000000001</v>
      </c>
      <c r="M303" s="54">
        <v>0</v>
      </c>
      <c r="N303" s="54">
        <v>0</v>
      </c>
      <c r="O303" s="54">
        <f t="shared" si="66"/>
        <v>-4.7228000000010262E-4</v>
      </c>
      <c r="P303" s="54">
        <f t="shared" si="67"/>
        <v>-9.8819999999999908E-2</v>
      </c>
      <c r="Q303" s="92">
        <f t="shared" si="64"/>
        <v>-0.13980928666421422</v>
      </c>
      <c r="R303" s="54"/>
      <c r="S303" s="54">
        <f t="shared" ref="S303:S304" si="73">P303</f>
        <v>-9.8819999999999908E-2</v>
      </c>
      <c r="T303" s="54">
        <v>0.16</v>
      </c>
      <c r="U303" s="54">
        <v>9.5000000000000001E-2</v>
      </c>
      <c r="V303" s="54">
        <v>0.16</v>
      </c>
      <c r="W303" s="54">
        <v>9.5000000000000001E-2</v>
      </c>
      <c r="X303" s="55" t="s">
        <v>204</v>
      </c>
      <c r="Y303" s="56"/>
      <c r="Z303" s="56"/>
      <c r="AA303" s="56"/>
      <c r="AB303" s="56"/>
      <c r="AC303" s="56"/>
      <c r="AD303" s="56"/>
      <c r="AE303" s="56"/>
      <c r="AF303" s="56"/>
    </row>
    <row r="304" spans="1:32" s="57" customFormat="1" ht="63" x14ac:dyDescent="0.25">
      <c r="A304" s="134" t="s">
        <v>171</v>
      </c>
      <c r="B304" s="132"/>
      <c r="C304" s="51" t="s">
        <v>497</v>
      </c>
      <c r="D304" s="52">
        <v>0.47810177999999992</v>
      </c>
      <c r="E304" s="53">
        <f t="shared" si="61"/>
        <v>0.54515999999999998</v>
      </c>
      <c r="F304" s="53">
        <f t="shared" si="61"/>
        <v>0.47799999999999998</v>
      </c>
      <c r="G304" s="54">
        <v>0.14248022657549997</v>
      </c>
      <c r="H304" s="54">
        <v>0.3</v>
      </c>
      <c r="I304" s="54">
        <v>0.40267977342450001</v>
      </c>
      <c r="J304" s="54">
        <v>0.17799999999999999</v>
      </c>
      <c r="K304" s="54">
        <v>0</v>
      </c>
      <c r="L304" s="54">
        <v>0</v>
      </c>
      <c r="M304" s="54">
        <v>0</v>
      </c>
      <c r="N304" s="54">
        <v>0</v>
      </c>
      <c r="O304" s="54">
        <f t="shared" si="66"/>
        <v>1.0177999999994025E-4</v>
      </c>
      <c r="P304" s="54">
        <f t="shared" si="67"/>
        <v>-6.7159999999999997E-2</v>
      </c>
      <c r="Q304" s="92">
        <f t="shared" si="64"/>
        <v>-0.12319319098980119</v>
      </c>
      <c r="R304" s="54"/>
      <c r="S304" s="54">
        <f t="shared" si="73"/>
        <v>-6.7159999999999997E-2</v>
      </c>
      <c r="T304" s="54">
        <v>0.16</v>
      </c>
      <c r="U304" s="54">
        <v>0.04</v>
      </c>
      <c r="V304" s="54">
        <v>0.16</v>
      </c>
      <c r="W304" s="54">
        <v>0.04</v>
      </c>
      <c r="X304" s="55" t="s">
        <v>204</v>
      </c>
      <c r="Y304" s="56"/>
      <c r="Z304" s="56"/>
      <c r="AA304" s="56"/>
      <c r="AB304" s="56"/>
      <c r="AC304" s="56"/>
      <c r="AD304" s="56"/>
      <c r="AE304" s="56"/>
      <c r="AF304" s="56"/>
    </row>
    <row r="305" spans="1:32" s="57" customFormat="1" ht="63" x14ac:dyDescent="0.25">
      <c r="A305" s="134" t="s">
        <v>171</v>
      </c>
      <c r="B305" s="132"/>
      <c r="C305" s="51" t="s">
        <v>498</v>
      </c>
      <c r="D305" s="52">
        <v>0.59846885999999999</v>
      </c>
      <c r="E305" s="53">
        <f t="shared" si="61"/>
        <v>0.17122168610759997</v>
      </c>
      <c r="F305" s="53">
        <f t="shared" si="61"/>
        <v>0.59799999999999998</v>
      </c>
      <c r="G305" s="54">
        <v>0</v>
      </c>
      <c r="H305" s="54">
        <v>0</v>
      </c>
      <c r="I305" s="54">
        <v>0</v>
      </c>
      <c r="J305" s="54">
        <v>0</v>
      </c>
      <c r="K305" s="54">
        <v>0.17122168610759997</v>
      </c>
      <c r="L305" s="54">
        <v>0.37</v>
      </c>
      <c r="M305" s="54">
        <v>0</v>
      </c>
      <c r="N305" s="54">
        <v>0.22800000000000001</v>
      </c>
      <c r="O305" s="54">
        <f t="shared" si="66"/>
        <v>4.6886000000001538E-4</v>
      </c>
      <c r="P305" s="54">
        <f t="shared" si="67"/>
        <v>0.42677831389240001</v>
      </c>
      <c r="Q305" s="92">
        <f t="shared" si="64"/>
        <v>2.4925482489653903</v>
      </c>
      <c r="R305" s="54"/>
      <c r="S305" s="54"/>
      <c r="T305" s="54">
        <v>0.16</v>
      </c>
      <c r="U305" s="54">
        <v>5.5E-2</v>
      </c>
      <c r="V305" s="54">
        <v>0.16</v>
      </c>
      <c r="W305" s="54">
        <v>5.5E-2</v>
      </c>
      <c r="X305" s="55" t="s">
        <v>201</v>
      </c>
      <c r="Y305" s="56"/>
      <c r="Z305" s="56"/>
      <c r="AA305" s="56"/>
      <c r="AB305" s="56"/>
      <c r="AC305" s="56"/>
      <c r="AD305" s="56"/>
      <c r="AE305" s="56"/>
      <c r="AF305" s="56"/>
    </row>
    <row r="306" spans="1:32" s="57" customFormat="1" ht="63" x14ac:dyDescent="0.25">
      <c r="A306" s="134" t="s">
        <v>171</v>
      </c>
      <c r="B306" s="132"/>
      <c r="C306" s="51" t="s">
        <v>499</v>
      </c>
      <c r="D306" s="52">
        <v>0.13548406000000002</v>
      </c>
      <c r="E306" s="53">
        <f t="shared" si="61"/>
        <v>0.21101412630269997</v>
      </c>
      <c r="F306" s="53">
        <f t="shared" si="61"/>
        <v>0.42</v>
      </c>
      <c r="G306" s="54">
        <v>0</v>
      </c>
      <c r="H306" s="54">
        <v>0</v>
      </c>
      <c r="I306" s="54">
        <v>0</v>
      </c>
      <c r="J306" s="54">
        <v>0</v>
      </c>
      <c r="K306" s="54">
        <v>0</v>
      </c>
      <c r="L306" s="54">
        <v>0</v>
      </c>
      <c r="M306" s="54">
        <v>0.21101412630269997</v>
      </c>
      <c r="N306" s="54">
        <v>0.42</v>
      </c>
      <c r="O306" s="54">
        <f t="shared" si="66"/>
        <v>-0.28451593999999997</v>
      </c>
      <c r="P306" s="54">
        <f t="shared" si="67"/>
        <v>0.20898587369730001</v>
      </c>
      <c r="Q306" s="92">
        <f t="shared" si="64"/>
        <v>0.99038807192230149</v>
      </c>
      <c r="R306" s="54"/>
      <c r="S306" s="54"/>
      <c r="T306" s="54">
        <v>0.4</v>
      </c>
      <c r="U306" s="54">
        <v>0</v>
      </c>
      <c r="V306" s="54">
        <v>0.4</v>
      </c>
      <c r="W306" s="54">
        <v>0</v>
      </c>
      <c r="X306" s="55" t="s">
        <v>201</v>
      </c>
      <c r="Y306" s="56"/>
      <c r="Z306" s="56"/>
      <c r="AA306" s="56"/>
      <c r="AB306" s="56"/>
      <c r="AC306" s="56"/>
      <c r="AD306" s="56"/>
      <c r="AE306" s="56"/>
      <c r="AF306" s="56"/>
    </row>
    <row r="307" spans="1:32" s="57" customFormat="1" ht="63" x14ac:dyDescent="0.25">
      <c r="A307" s="134" t="s">
        <v>171</v>
      </c>
      <c r="B307" s="132"/>
      <c r="C307" s="51" t="s">
        <v>500</v>
      </c>
      <c r="D307" s="52">
        <v>0.50572439999999985</v>
      </c>
      <c r="E307" s="53">
        <f t="shared" si="61"/>
        <v>0.59</v>
      </c>
      <c r="F307" s="53">
        <f t="shared" si="61"/>
        <v>0.50600000000000001</v>
      </c>
      <c r="G307" s="54">
        <v>0</v>
      </c>
      <c r="H307" s="54">
        <v>0</v>
      </c>
      <c r="I307" s="54">
        <v>0.1521112590765</v>
      </c>
      <c r="J307" s="54">
        <v>0.32</v>
      </c>
      <c r="K307" s="54">
        <v>0.43788874092349994</v>
      </c>
      <c r="L307" s="54">
        <v>0.186</v>
      </c>
      <c r="M307" s="54">
        <v>0</v>
      </c>
      <c r="N307" s="54">
        <v>0</v>
      </c>
      <c r="O307" s="54">
        <f t="shared" si="66"/>
        <v>-2.756000000001535E-4</v>
      </c>
      <c r="P307" s="54">
        <f t="shared" si="67"/>
        <v>-8.3999999999999964E-2</v>
      </c>
      <c r="Q307" s="92">
        <f t="shared" si="64"/>
        <v>-0.14237288135593218</v>
      </c>
      <c r="R307" s="54"/>
      <c r="S307" s="54">
        <f t="shared" ref="S307" si="74">P307</f>
        <v>-8.3999999999999964E-2</v>
      </c>
      <c r="T307" s="54">
        <v>0.16</v>
      </c>
      <c r="U307" s="54">
        <v>0</v>
      </c>
      <c r="V307" s="54">
        <v>0.16</v>
      </c>
      <c r="W307" s="54">
        <v>0</v>
      </c>
      <c r="X307" s="55" t="s">
        <v>204</v>
      </c>
      <c r="Y307" s="56"/>
      <c r="Z307" s="56"/>
      <c r="AA307" s="56"/>
      <c r="AB307" s="56"/>
      <c r="AC307" s="56"/>
      <c r="AD307" s="56"/>
      <c r="AE307" s="56"/>
      <c r="AF307" s="56"/>
    </row>
    <row r="308" spans="1:32" s="57" customFormat="1" ht="63" x14ac:dyDescent="0.25">
      <c r="A308" s="134" t="s">
        <v>171</v>
      </c>
      <c r="B308" s="132"/>
      <c r="C308" s="51" t="s">
        <v>501</v>
      </c>
      <c r="D308" s="52">
        <v>0.46047257999999996</v>
      </c>
      <c r="E308" s="53">
        <f t="shared" si="61"/>
        <v>0.1458559352463</v>
      </c>
      <c r="F308" s="53">
        <f t="shared" si="61"/>
        <v>0.46</v>
      </c>
      <c r="G308" s="54">
        <v>0</v>
      </c>
      <c r="H308" s="54">
        <v>0</v>
      </c>
      <c r="I308" s="54">
        <v>0</v>
      </c>
      <c r="J308" s="54">
        <v>0</v>
      </c>
      <c r="K308" s="54">
        <v>0.1458559352463</v>
      </c>
      <c r="L308" s="54">
        <v>0.28000000000000003</v>
      </c>
      <c r="M308" s="54">
        <v>0</v>
      </c>
      <c r="N308" s="54">
        <v>0.18</v>
      </c>
      <c r="O308" s="54">
        <f t="shared" si="66"/>
        <v>4.7257999999994471E-4</v>
      </c>
      <c r="P308" s="54">
        <f t="shared" si="67"/>
        <v>0.31414406475370005</v>
      </c>
      <c r="Q308" s="92">
        <f t="shared" si="64"/>
        <v>2.1537969245010142</v>
      </c>
      <c r="R308" s="54"/>
      <c r="S308" s="54"/>
      <c r="T308" s="54">
        <v>0.16</v>
      </c>
      <c r="U308" s="54">
        <v>0</v>
      </c>
      <c r="V308" s="54">
        <v>0.16</v>
      </c>
      <c r="W308" s="54">
        <v>0</v>
      </c>
      <c r="X308" s="55" t="s">
        <v>201</v>
      </c>
      <c r="Y308" s="56"/>
      <c r="Z308" s="56"/>
      <c r="AA308" s="56"/>
      <c r="AB308" s="56"/>
      <c r="AC308" s="56"/>
      <c r="AD308" s="56"/>
      <c r="AE308" s="56"/>
      <c r="AF308" s="56"/>
    </row>
    <row r="309" spans="1:32" s="57" customFormat="1" ht="63" x14ac:dyDescent="0.25">
      <c r="A309" s="134" t="s">
        <v>171</v>
      </c>
      <c r="B309" s="132"/>
      <c r="C309" s="51" t="s">
        <v>502</v>
      </c>
      <c r="D309" s="52">
        <v>0.39104964000000003</v>
      </c>
      <c r="E309" s="53">
        <f t="shared" si="61"/>
        <v>0.45666000000000001</v>
      </c>
      <c r="F309" s="53">
        <f t="shared" si="61"/>
        <v>0.39100000000000001</v>
      </c>
      <c r="G309" s="54">
        <v>0.1196876799255</v>
      </c>
      <c r="H309" s="54">
        <v>0.24</v>
      </c>
      <c r="I309" s="54">
        <v>0.33697232007450001</v>
      </c>
      <c r="J309" s="54">
        <v>0.151</v>
      </c>
      <c r="K309" s="54">
        <v>0</v>
      </c>
      <c r="L309" s="54">
        <v>0</v>
      </c>
      <c r="M309" s="54">
        <v>0</v>
      </c>
      <c r="N309" s="54">
        <v>0</v>
      </c>
      <c r="O309" s="54">
        <f t="shared" si="66"/>
        <v>4.9640000000017448E-5</v>
      </c>
      <c r="P309" s="54">
        <f t="shared" si="67"/>
        <v>-6.5659999999999996E-2</v>
      </c>
      <c r="Q309" s="92">
        <f t="shared" si="64"/>
        <v>-0.14378312092147327</v>
      </c>
      <c r="R309" s="54"/>
      <c r="S309" s="54">
        <f t="shared" ref="S309" si="75">P309</f>
        <v>-6.5659999999999996E-2</v>
      </c>
      <c r="T309" s="54">
        <v>0.16</v>
      </c>
      <c r="U309" s="54">
        <v>0</v>
      </c>
      <c r="V309" s="54">
        <v>0.16</v>
      </c>
      <c r="W309" s="54">
        <v>0</v>
      </c>
      <c r="X309" s="55" t="s">
        <v>204</v>
      </c>
      <c r="Y309" s="56"/>
      <c r="Z309" s="56"/>
      <c r="AA309" s="56"/>
      <c r="AB309" s="56"/>
      <c r="AC309" s="56"/>
      <c r="AD309" s="56"/>
      <c r="AE309" s="56"/>
      <c r="AF309" s="56"/>
    </row>
    <row r="310" spans="1:32" s="57" customFormat="1" ht="63" x14ac:dyDescent="0.25">
      <c r="A310" s="134" t="s">
        <v>171</v>
      </c>
      <c r="B310" s="132"/>
      <c r="C310" s="51" t="s">
        <v>503</v>
      </c>
      <c r="D310" s="52">
        <v>0.46047257999999996</v>
      </c>
      <c r="E310" s="53">
        <f t="shared" si="61"/>
        <v>0.1458559352463</v>
      </c>
      <c r="F310" s="53">
        <f t="shared" si="61"/>
        <v>0.46</v>
      </c>
      <c r="G310" s="54">
        <v>0</v>
      </c>
      <c r="H310" s="54">
        <v>0</v>
      </c>
      <c r="I310" s="54">
        <v>0</v>
      </c>
      <c r="J310" s="54">
        <v>0</v>
      </c>
      <c r="K310" s="54">
        <v>0.1458559352463</v>
      </c>
      <c r="L310" s="54">
        <v>0.28000000000000003</v>
      </c>
      <c r="M310" s="54">
        <v>0</v>
      </c>
      <c r="N310" s="54">
        <v>0.18</v>
      </c>
      <c r="O310" s="54">
        <f t="shared" si="66"/>
        <v>4.7257999999994471E-4</v>
      </c>
      <c r="P310" s="54">
        <f t="shared" si="67"/>
        <v>0.31414406475370005</v>
      </c>
      <c r="Q310" s="92">
        <f t="shared" si="64"/>
        <v>2.1537969245010142</v>
      </c>
      <c r="R310" s="54"/>
      <c r="S310" s="54"/>
      <c r="T310" s="54">
        <v>0.16</v>
      </c>
      <c r="U310" s="54">
        <v>0</v>
      </c>
      <c r="V310" s="54">
        <v>0.16</v>
      </c>
      <c r="W310" s="54">
        <v>0</v>
      </c>
      <c r="X310" s="55" t="s">
        <v>201</v>
      </c>
      <c r="Y310" s="56"/>
      <c r="Z310" s="56"/>
      <c r="AA310" s="56"/>
      <c r="AB310" s="56"/>
      <c r="AC310" s="56"/>
      <c r="AD310" s="56"/>
      <c r="AE310" s="56"/>
      <c r="AF310" s="56"/>
    </row>
    <row r="311" spans="1:32" s="57" customFormat="1" ht="63" x14ac:dyDescent="0.25">
      <c r="A311" s="134" t="s">
        <v>171</v>
      </c>
      <c r="B311" s="132"/>
      <c r="C311" s="51" t="s">
        <v>108</v>
      </c>
      <c r="D311" s="52">
        <v>22.061743726937255</v>
      </c>
      <c r="E311" s="53">
        <f t="shared" si="61"/>
        <v>7.3537599999999994</v>
      </c>
      <c r="F311" s="53">
        <f t="shared" si="61"/>
        <v>0</v>
      </c>
      <c r="G311" s="54">
        <v>0</v>
      </c>
      <c r="H311" s="54">
        <v>0</v>
      </c>
      <c r="I311" s="54">
        <v>0</v>
      </c>
      <c r="J311" s="54">
        <v>0</v>
      </c>
      <c r="K311" s="54">
        <v>2.6337600000000001</v>
      </c>
      <c r="L311" s="54">
        <v>0</v>
      </c>
      <c r="M311" s="54">
        <v>4.72</v>
      </c>
      <c r="N311" s="54">
        <v>0</v>
      </c>
      <c r="O311" s="54">
        <f t="shared" si="66"/>
        <v>22.061743726937255</v>
      </c>
      <c r="P311" s="54">
        <f t="shared" si="67"/>
        <v>-7.3537599999999994</v>
      </c>
      <c r="Q311" s="92">
        <f t="shared" si="64"/>
        <v>-1</v>
      </c>
      <c r="R311" s="54"/>
      <c r="S311" s="54"/>
      <c r="T311" s="54">
        <v>0</v>
      </c>
      <c r="U311" s="54">
        <v>0</v>
      </c>
      <c r="V311" s="54">
        <v>0</v>
      </c>
      <c r="W311" s="54">
        <v>0</v>
      </c>
      <c r="X311" s="55" t="s">
        <v>207</v>
      </c>
      <c r="Y311" s="56"/>
      <c r="Z311" s="56"/>
      <c r="AA311" s="56"/>
      <c r="AB311" s="56"/>
      <c r="AC311" s="56"/>
      <c r="AD311" s="56"/>
      <c r="AE311" s="56"/>
      <c r="AF311" s="56"/>
    </row>
    <row r="312" spans="1:32" s="57" customFormat="1" x14ac:dyDescent="0.25">
      <c r="A312" s="134" t="s">
        <v>171</v>
      </c>
      <c r="B312" s="132"/>
      <c r="C312" s="51" t="s">
        <v>109</v>
      </c>
      <c r="D312" s="52">
        <v>15.603867008368185</v>
      </c>
      <c r="E312" s="53">
        <f t="shared" si="61"/>
        <v>3.9010799999999999</v>
      </c>
      <c r="F312" s="53">
        <f t="shared" si="61"/>
        <v>3.9010799999999999</v>
      </c>
      <c r="G312" s="54">
        <v>0</v>
      </c>
      <c r="H312" s="54">
        <v>0</v>
      </c>
      <c r="I312" s="54">
        <v>0</v>
      </c>
      <c r="J312" s="54">
        <v>0</v>
      </c>
      <c r="K312" s="54">
        <v>0</v>
      </c>
      <c r="L312" s="54">
        <v>0</v>
      </c>
      <c r="M312" s="54">
        <v>3.9010799999999999</v>
      </c>
      <c r="N312" s="54">
        <v>3.9010799999999999</v>
      </c>
      <c r="O312" s="54">
        <f t="shared" si="66"/>
        <v>11.702787008368185</v>
      </c>
      <c r="P312" s="54">
        <f t="shared" si="67"/>
        <v>0</v>
      </c>
      <c r="Q312" s="92"/>
      <c r="R312" s="54"/>
      <c r="S312" s="54"/>
      <c r="T312" s="54">
        <v>0</v>
      </c>
      <c r="U312" s="54">
        <v>0</v>
      </c>
      <c r="V312" s="54">
        <v>0</v>
      </c>
      <c r="W312" s="54">
        <v>0</v>
      </c>
      <c r="X312" s="55"/>
      <c r="Y312" s="56"/>
      <c r="Z312" s="56"/>
      <c r="AA312" s="56"/>
      <c r="AB312" s="56"/>
      <c r="AC312" s="56"/>
      <c r="AD312" s="56"/>
      <c r="AE312" s="56"/>
      <c r="AF312" s="56"/>
    </row>
    <row r="313" spans="1:32" s="57" customFormat="1" ht="45.75" customHeight="1" x14ac:dyDescent="0.25">
      <c r="A313" s="134" t="s">
        <v>171</v>
      </c>
      <c r="B313" s="132"/>
      <c r="C313" s="51" t="s">
        <v>504</v>
      </c>
      <c r="D313" s="52">
        <v>0</v>
      </c>
      <c r="E313" s="53">
        <f t="shared" si="61"/>
        <v>0</v>
      </c>
      <c r="F313" s="53">
        <f t="shared" si="61"/>
        <v>1.21322668</v>
      </c>
      <c r="G313" s="54">
        <v>0</v>
      </c>
      <c r="H313" s="54">
        <v>1.21322668</v>
      </c>
      <c r="I313" s="54">
        <v>0</v>
      </c>
      <c r="J313" s="54">
        <v>0</v>
      </c>
      <c r="K313" s="54">
        <v>0</v>
      </c>
      <c r="L313" s="54">
        <v>0</v>
      </c>
      <c r="M313" s="54">
        <v>0</v>
      </c>
      <c r="N313" s="54">
        <v>0</v>
      </c>
      <c r="O313" s="54">
        <f t="shared" si="66"/>
        <v>-1.21322668</v>
      </c>
      <c r="P313" s="54">
        <f t="shared" si="67"/>
        <v>1.21322668</v>
      </c>
      <c r="Q313" s="92"/>
      <c r="R313" s="54"/>
      <c r="S313" s="54"/>
      <c r="T313" s="54">
        <v>0</v>
      </c>
      <c r="U313" s="54">
        <v>0</v>
      </c>
      <c r="V313" s="54">
        <v>0</v>
      </c>
      <c r="W313" s="54">
        <v>0</v>
      </c>
      <c r="X313" s="55" t="s">
        <v>200</v>
      </c>
      <c r="Y313" s="56"/>
      <c r="Z313" s="56"/>
      <c r="AA313" s="56"/>
      <c r="AB313" s="56"/>
      <c r="AC313" s="56"/>
      <c r="AD313" s="56"/>
      <c r="AE313" s="56"/>
      <c r="AF313" s="56"/>
    </row>
    <row r="314" spans="1:32" s="57" customFormat="1" ht="45.75" customHeight="1" x14ac:dyDescent="0.25">
      <c r="A314" s="134" t="s">
        <v>171</v>
      </c>
      <c r="B314" s="132"/>
      <c r="C314" s="51" t="s">
        <v>505</v>
      </c>
      <c r="D314" s="52">
        <v>0</v>
      </c>
      <c r="E314" s="53">
        <f t="shared" si="61"/>
        <v>0</v>
      </c>
      <c r="F314" s="53">
        <f t="shared" si="61"/>
        <v>0.19024495</v>
      </c>
      <c r="G314" s="54">
        <v>0</v>
      </c>
      <c r="H314" s="54">
        <v>0.19024495</v>
      </c>
      <c r="I314" s="54">
        <v>0</v>
      </c>
      <c r="J314" s="54">
        <v>0</v>
      </c>
      <c r="K314" s="54">
        <v>0</v>
      </c>
      <c r="L314" s="54">
        <v>0</v>
      </c>
      <c r="M314" s="54">
        <v>0</v>
      </c>
      <c r="N314" s="54">
        <v>0</v>
      </c>
      <c r="O314" s="54">
        <f t="shared" si="66"/>
        <v>-0.19024495</v>
      </c>
      <c r="P314" s="54">
        <f t="shared" si="67"/>
        <v>0.19024495</v>
      </c>
      <c r="Q314" s="92"/>
      <c r="R314" s="54"/>
      <c r="S314" s="54"/>
      <c r="T314" s="54">
        <v>0</v>
      </c>
      <c r="U314" s="54">
        <v>0</v>
      </c>
      <c r="V314" s="54">
        <v>0</v>
      </c>
      <c r="W314" s="54">
        <v>0</v>
      </c>
      <c r="X314" s="55" t="s">
        <v>200</v>
      </c>
      <c r="Y314" s="56"/>
      <c r="Z314" s="56"/>
      <c r="AA314" s="56"/>
      <c r="AB314" s="56"/>
      <c r="AC314" s="56"/>
      <c r="AD314" s="56"/>
      <c r="AE314" s="56"/>
      <c r="AF314" s="56"/>
    </row>
    <row r="315" spans="1:32" s="57" customFormat="1" ht="45.75" customHeight="1" x14ac:dyDescent="0.25">
      <c r="A315" s="134" t="s">
        <v>171</v>
      </c>
      <c r="B315" s="132"/>
      <c r="C315" s="51" t="s">
        <v>506</v>
      </c>
      <c r="D315" s="52">
        <v>0</v>
      </c>
      <c r="E315" s="53">
        <f t="shared" si="61"/>
        <v>0</v>
      </c>
      <c r="F315" s="53">
        <f t="shared" si="61"/>
        <v>0.14516983</v>
      </c>
      <c r="G315" s="54">
        <v>0</v>
      </c>
      <c r="H315" s="54">
        <v>0.14516983</v>
      </c>
      <c r="I315" s="54">
        <v>0</v>
      </c>
      <c r="J315" s="54">
        <v>0</v>
      </c>
      <c r="K315" s="54">
        <v>0</v>
      </c>
      <c r="L315" s="54">
        <v>0</v>
      </c>
      <c r="M315" s="54">
        <v>0</v>
      </c>
      <c r="N315" s="54">
        <v>0</v>
      </c>
      <c r="O315" s="54">
        <f t="shared" si="66"/>
        <v>-0.14516983</v>
      </c>
      <c r="P315" s="54">
        <f t="shared" si="67"/>
        <v>0.14516983</v>
      </c>
      <c r="Q315" s="92"/>
      <c r="R315" s="54"/>
      <c r="S315" s="54"/>
      <c r="T315" s="54">
        <v>0</v>
      </c>
      <c r="U315" s="54">
        <v>0</v>
      </c>
      <c r="V315" s="54">
        <v>0</v>
      </c>
      <c r="W315" s="54">
        <v>0</v>
      </c>
      <c r="X315" s="55" t="s">
        <v>200</v>
      </c>
      <c r="Y315" s="56"/>
      <c r="Z315" s="56"/>
      <c r="AA315" s="56"/>
      <c r="AB315" s="56"/>
      <c r="AC315" s="56"/>
      <c r="AD315" s="56"/>
      <c r="AE315" s="56"/>
      <c r="AF315" s="56"/>
    </row>
    <row r="316" spans="1:32" s="57" customFormat="1" ht="45.75" customHeight="1" x14ac:dyDescent="0.25">
      <c r="A316" s="134" t="s">
        <v>171</v>
      </c>
      <c r="B316" s="132"/>
      <c r="C316" s="51" t="s">
        <v>507</v>
      </c>
      <c r="D316" s="52">
        <v>0</v>
      </c>
      <c r="E316" s="53">
        <f t="shared" si="61"/>
        <v>0</v>
      </c>
      <c r="F316" s="53">
        <f t="shared" si="61"/>
        <v>0.14716386000000001</v>
      </c>
      <c r="G316" s="54">
        <v>0</v>
      </c>
      <c r="H316" s="54">
        <v>0.14716386000000001</v>
      </c>
      <c r="I316" s="54">
        <v>0</v>
      </c>
      <c r="J316" s="54">
        <v>0</v>
      </c>
      <c r="K316" s="54">
        <v>0</v>
      </c>
      <c r="L316" s="54">
        <v>0</v>
      </c>
      <c r="M316" s="54">
        <v>0</v>
      </c>
      <c r="N316" s="54">
        <v>0</v>
      </c>
      <c r="O316" s="54">
        <f t="shared" si="66"/>
        <v>-0.14716386000000001</v>
      </c>
      <c r="P316" s="54">
        <f t="shared" si="67"/>
        <v>0.14716386000000001</v>
      </c>
      <c r="Q316" s="92"/>
      <c r="R316" s="54"/>
      <c r="S316" s="54"/>
      <c r="T316" s="54">
        <v>0</v>
      </c>
      <c r="U316" s="54">
        <v>0</v>
      </c>
      <c r="V316" s="54">
        <v>0</v>
      </c>
      <c r="W316" s="54">
        <v>0</v>
      </c>
      <c r="X316" s="55" t="s">
        <v>200</v>
      </c>
      <c r="Y316" s="56"/>
      <c r="Z316" s="56"/>
      <c r="AA316" s="56"/>
      <c r="AB316" s="56"/>
      <c r="AC316" s="56"/>
      <c r="AD316" s="56"/>
      <c r="AE316" s="56"/>
      <c r="AF316" s="56"/>
    </row>
    <row r="317" spans="1:32" s="57" customFormat="1" ht="45.75" customHeight="1" x14ac:dyDescent="0.25">
      <c r="A317" s="134" t="s">
        <v>171</v>
      </c>
      <c r="B317" s="132"/>
      <c r="C317" s="51" t="s">
        <v>508</v>
      </c>
      <c r="D317" s="52">
        <v>7.8783124799999991</v>
      </c>
      <c r="E317" s="53">
        <f t="shared" si="61"/>
        <v>8.26</v>
      </c>
      <c r="F317" s="53">
        <f t="shared" si="61"/>
        <v>4.1817468719999997</v>
      </c>
      <c r="G317" s="54">
        <v>0</v>
      </c>
      <c r="H317" s="54">
        <v>0</v>
      </c>
      <c r="I317" s="54">
        <v>1.4868000000000001</v>
      </c>
      <c r="J317" s="54">
        <v>0</v>
      </c>
      <c r="K317" s="54">
        <v>0</v>
      </c>
      <c r="L317" s="54">
        <v>1.1817468719999997</v>
      </c>
      <c r="M317" s="54">
        <v>6.7732000000000001</v>
      </c>
      <c r="N317" s="54">
        <v>3</v>
      </c>
      <c r="O317" s="54">
        <f t="shared" si="66"/>
        <v>3.6965656079999993</v>
      </c>
      <c r="P317" s="54">
        <f t="shared" si="67"/>
        <v>-4.0782531280000001</v>
      </c>
      <c r="Q317" s="92">
        <f t="shared" si="64"/>
        <v>-0.49373524552058112</v>
      </c>
      <c r="R317" s="54"/>
      <c r="S317" s="54"/>
      <c r="T317" s="54">
        <v>0</v>
      </c>
      <c r="U317" s="54">
        <v>0</v>
      </c>
      <c r="V317" s="54">
        <v>0</v>
      </c>
      <c r="W317" s="54">
        <v>0</v>
      </c>
      <c r="X317" s="55" t="s">
        <v>204</v>
      </c>
      <c r="Y317" s="56"/>
      <c r="Z317" s="56"/>
      <c r="AA317" s="56"/>
      <c r="AB317" s="56"/>
      <c r="AC317" s="56"/>
      <c r="AD317" s="56"/>
      <c r="AE317" s="56"/>
      <c r="AF317" s="56"/>
    </row>
    <row r="318" spans="1:32" s="57" customFormat="1" ht="45.75" customHeight="1" x14ac:dyDescent="0.25">
      <c r="A318" s="134" t="s">
        <v>171</v>
      </c>
      <c r="B318" s="132"/>
      <c r="C318" s="51" t="s">
        <v>509</v>
      </c>
      <c r="D318" s="52">
        <v>8.1095924799999999</v>
      </c>
      <c r="E318" s="53">
        <f t="shared" si="61"/>
        <v>8.26</v>
      </c>
      <c r="F318" s="53">
        <f t="shared" si="61"/>
        <v>4.2164388719999994</v>
      </c>
      <c r="G318" s="54">
        <v>0</v>
      </c>
      <c r="H318" s="54">
        <v>0</v>
      </c>
      <c r="I318" s="54">
        <v>1.4868000000000001</v>
      </c>
      <c r="J318" s="54">
        <v>0</v>
      </c>
      <c r="K318" s="54">
        <v>0</v>
      </c>
      <c r="L318" s="54">
        <v>1.2164388719999999</v>
      </c>
      <c r="M318" s="54">
        <v>6.7731999999999992</v>
      </c>
      <c r="N318" s="54">
        <v>3</v>
      </c>
      <c r="O318" s="54">
        <f t="shared" si="66"/>
        <v>3.8931536080000004</v>
      </c>
      <c r="P318" s="54">
        <f t="shared" si="67"/>
        <v>-4.0435611280000003</v>
      </c>
      <c r="Q318" s="92">
        <f t="shared" si="64"/>
        <v>-0.48953524552058114</v>
      </c>
      <c r="R318" s="54"/>
      <c r="S318" s="54"/>
      <c r="T318" s="54">
        <v>0</v>
      </c>
      <c r="U318" s="54">
        <v>0</v>
      </c>
      <c r="V318" s="54">
        <v>0</v>
      </c>
      <c r="W318" s="54">
        <v>0</v>
      </c>
      <c r="X318" s="55" t="s">
        <v>204</v>
      </c>
      <c r="Y318" s="56"/>
      <c r="Z318" s="56"/>
      <c r="AA318" s="56"/>
      <c r="AB318" s="56"/>
      <c r="AC318" s="56"/>
      <c r="AD318" s="56"/>
      <c r="AE318" s="56"/>
      <c r="AF318" s="56"/>
    </row>
    <row r="319" spans="1:32" s="57" customFormat="1" ht="45.75" customHeight="1" x14ac:dyDescent="0.25">
      <c r="A319" s="134" t="s">
        <v>171</v>
      </c>
      <c r="B319" s="132"/>
      <c r="C319" s="51" t="s">
        <v>510</v>
      </c>
      <c r="D319" s="52">
        <v>8.0505924800000006</v>
      </c>
      <c r="E319" s="53">
        <f t="shared" si="61"/>
        <v>8.26</v>
      </c>
      <c r="F319" s="53">
        <f t="shared" si="61"/>
        <v>4.2075888720000005</v>
      </c>
      <c r="G319" s="54">
        <v>0</v>
      </c>
      <c r="H319" s="54">
        <v>0</v>
      </c>
      <c r="I319" s="54">
        <v>1.4868000000000001</v>
      </c>
      <c r="J319" s="54">
        <v>0</v>
      </c>
      <c r="K319" s="54">
        <v>0</v>
      </c>
      <c r="L319" s="54">
        <v>1.2075888720000001</v>
      </c>
      <c r="M319" s="54">
        <v>6.7731999999999992</v>
      </c>
      <c r="N319" s="54">
        <v>3</v>
      </c>
      <c r="O319" s="54">
        <f t="shared" si="66"/>
        <v>3.8430036080000001</v>
      </c>
      <c r="P319" s="54">
        <f t="shared" si="67"/>
        <v>-4.0524111279999993</v>
      </c>
      <c r="Q319" s="92">
        <f t="shared" si="64"/>
        <v>-0.49060667409200964</v>
      </c>
      <c r="R319" s="54"/>
      <c r="S319" s="54"/>
      <c r="T319" s="54">
        <v>0</v>
      </c>
      <c r="U319" s="54">
        <v>0</v>
      </c>
      <c r="V319" s="54">
        <v>0</v>
      </c>
      <c r="W319" s="54">
        <v>0</v>
      </c>
      <c r="X319" s="55" t="s">
        <v>204</v>
      </c>
      <c r="Y319" s="56"/>
      <c r="Z319" s="56"/>
      <c r="AA319" s="56"/>
      <c r="AB319" s="56"/>
      <c r="AC319" s="56"/>
      <c r="AD319" s="56"/>
      <c r="AE319" s="56"/>
      <c r="AF319" s="56"/>
    </row>
    <row r="320" spans="1:32" s="57" customFormat="1" ht="45.75" customHeight="1" x14ac:dyDescent="0.25">
      <c r="A320" s="134" t="s">
        <v>171</v>
      </c>
      <c r="B320" s="132"/>
      <c r="C320" s="51" t="s">
        <v>511</v>
      </c>
      <c r="D320" s="52">
        <v>7.9054524800000001</v>
      </c>
      <c r="E320" s="53">
        <f t="shared" si="61"/>
        <v>8.26</v>
      </c>
      <c r="F320" s="53">
        <f t="shared" si="61"/>
        <v>4.1858178719999994</v>
      </c>
      <c r="G320" s="54">
        <v>0</v>
      </c>
      <c r="H320" s="54">
        <v>0</v>
      </c>
      <c r="I320" s="54">
        <v>1.4868000000000001</v>
      </c>
      <c r="J320" s="54">
        <v>0</v>
      </c>
      <c r="K320" s="54">
        <v>0</v>
      </c>
      <c r="L320" s="54">
        <v>1.1858178719999999</v>
      </c>
      <c r="M320" s="54">
        <v>6.7731999999999992</v>
      </c>
      <c r="N320" s="54">
        <v>3</v>
      </c>
      <c r="O320" s="54">
        <f t="shared" si="66"/>
        <v>3.7196346080000007</v>
      </c>
      <c r="P320" s="54">
        <f t="shared" si="67"/>
        <v>-4.0741821280000003</v>
      </c>
      <c r="Q320" s="92">
        <f>F320/E320-1</f>
        <v>-0.49324238837772405</v>
      </c>
      <c r="R320" s="54"/>
      <c r="S320" s="54"/>
      <c r="T320" s="54">
        <v>0</v>
      </c>
      <c r="U320" s="54">
        <v>0</v>
      </c>
      <c r="V320" s="54">
        <v>0</v>
      </c>
      <c r="W320" s="54">
        <v>0</v>
      </c>
      <c r="X320" s="55" t="s">
        <v>204</v>
      </c>
      <c r="Y320" s="56"/>
      <c r="Z320" s="56"/>
      <c r="AA320" s="56"/>
      <c r="AB320" s="56"/>
      <c r="AC320" s="56"/>
      <c r="AD320" s="56"/>
      <c r="AE320" s="56"/>
      <c r="AF320" s="56"/>
    </row>
    <row r="321" spans="1:32" s="57" customFormat="1" ht="45.75" customHeight="1" x14ac:dyDescent="0.25">
      <c r="A321" s="134" t="s">
        <v>171</v>
      </c>
      <c r="B321" s="132"/>
      <c r="C321" s="51" t="s">
        <v>512</v>
      </c>
      <c r="D321" s="52">
        <v>7.9644524799999994</v>
      </c>
      <c r="E321" s="53">
        <f t="shared" si="61"/>
        <v>8.26</v>
      </c>
      <c r="F321" s="53">
        <f t="shared" si="61"/>
        <v>4.1946678720000001</v>
      </c>
      <c r="G321" s="54">
        <v>0</v>
      </c>
      <c r="H321" s="54">
        <v>0</v>
      </c>
      <c r="I321" s="54">
        <v>1.4868000000000001</v>
      </c>
      <c r="J321" s="54">
        <v>0</v>
      </c>
      <c r="K321" s="54">
        <v>0</v>
      </c>
      <c r="L321" s="54">
        <v>1.1946678719999999</v>
      </c>
      <c r="M321" s="54">
        <v>6.7731999999999992</v>
      </c>
      <c r="N321" s="54">
        <v>3</v>
      </c>
      <c r="O321" s="54">
        <f t="shared" si="66"/>
        <v>3.7697846079999993</v>
      </c>
      <c r="P321" s="54">
        <f t="shared" si="67"/>
        <v>-4.0653321279999997</v>
      </c>
      <c r="Q321" s="92">
        <f t="shared" ref="Q321:Q373" si="76">F321/E321-1</f>
        <v>-0.49217095980629533</v>
      </c>
      <c r="R321" s="54"/>
      <c r="S321" s="54"/>
      <c r="T321" s="54">
        <v>0</v>
      </c>
      <c r="U321" s="54">
        <v>0</v>
      </c>
      <c r="V321" s="54">
        <v>0</v>
      </c>
      <c r="W321" s="54">
        <v>0</v>
      </c>
      <c r="X321" s="55" t="s">
        <v>204</v>
      </c>
      <c r="Y321" s="56"/>
      <c r="Z321" s="56"/>
      <c r="AA321" s="56"/>
      <c r="AB321" s="56"/>
      <c r="AC321" s="56"/>
      <c r="AD321" s="56"/>
      <c r="AE321" s="56"/>
      <c r="AF321" s="56"/>
    </row>
    <row r="322" spans="1:32" s="57" customFormat="1" ht="45.75" customHeight="1" x14ac:dyDescent="0.25">
      <c r="A322" s="134" t="s">
        <v>171</v>
      </c>
      <c r="B322" s="132"/>
      <c r="C322" s="51" t="s">
        <v>513</v>
      </c>
      <c r="D322" s="52">
        <v>0.49420999999999998</v>
      </c>
      <c r="E322" s="53">
        <f t="shared" ref="E322:F337" si="77">G322+I322+K322+M322</f>
        <v>0</v>
      </c>
      <c r="F322" s="53">
        <f t="shared" si="77"/>
        <v>0.49420999999999998</v>
      </c>
      <c r="G322" s="54">
        <v>0</v>
      </c>
      <c r="H322" s="54">
        <v>0</v>
      </c>
      <c r="I322" s="54">
        <v>0</v>
      </c>
      <c r="J322" s="54">
        <v>0</v>
      </c>
      <c r="K322" s="54">
        <v>0</v>
      </c>
      <c r="L322" s="54">
        <v>0</v>
      </c>
      <c r="M322" s="54">
        <v>0</v>
      </c>
      <c r="N322" s="54">
        <v>0.49420999999999998</v>
      </c>
      <c r="O322" s="54">
        <f t="shared" si="66"/>
        <v>0</v>
      </c>
      <c r="P322" s="54">
        <f t="shared" si="67"/>
        <v>0.49420999999999998</v>
      </c>
      <c r="Q322" s="92"/>
      <c r="R322" s="54"/>
      <c r="S322" s="54"/>
      <c r="T322" s="54">
        <v>0</v>
      </c>
      <c r="U322" s="54">
        <v>0</v>
      </c>
      <c r="V322" s="54">
        <v>0</v>
      </c>
      <c r="W322" s="54">
        <v>0</v>
      </c>
      <c r="X322" s="55" t="s">
        <v>200</v>
      </c>
      <c r="Y322" s="56"/>
      <c r="Z322" s="56"/>
      <c r="AA322" s="56"/>
      <c r="AB322" s="56"/>
      <c r="AC322" s="56"/>
      <c r="AD322" s="56"/>
      <c r="AE322" s="56"/>
      <c r="AF322" s="56"/>
    </row>
    <row r="323" spans="1:32" s="57" customFormat="1" ht="45.75" customHeight="1" x14ac:dyDescent="0.25">
      <c r="A323" s="134" t="s">
        <v>171</v>
      </c>
      <c r="B323" s="132"/>
      <c r="C323" s="51" t="s">
        <v>514</v>
      </c>
      <c r="D323" s="52">
        <v>0.48479</v>
      </c>
      <c r="E323" s="53">
        <f t="shared" si="77"/>
        <v>0</v>
      </c>
      <c r="F323" s="53">
        <f t="shared" si="77"/>
        <v>0.48479</v>
      </c>
      <c r="G323" s="54">
        <v>0</v>
      </c>
      <c r="H323" s="54">
        <v>0</v>
      </c>
      <c r="I323" s="54">
        <v>0</v>
      </c>
      <c r="J323" s="54">
        <v>0</v>
      </c>
      <c r="K323" s="54">
        <v>0</v>
      </c>
      <c r="L323" s="54">
        <v>0</v>
      </c>
      <c r="M323" s="54">
        <v>0</v>
      </c>
      <c r="N323" s="54">
        <v>0.48479</v>
      </c>
      <c r="O323" s="54">
        <f t="shared" si="66"/>
        <v>0</v>
      </c>
      <c r="P323" s="54">
        <f t="shared" si="67"/>
        <v>0.48479</v>
      </c>
      <c r="Q323" s="92"/>
      <c r="R323" s="54"/>
      <c r="S323" s="54"/>
      <c r="T323" s="54">
        <v>0</v>
      </c>
      <c r="U323" s="54">
        <v>0</v>
      </c>
      <c r="V323" s="54">
        <v>0</v>
      </c>
      <c r="W323" s="54">
        <v>0</v>
      </c>
      <c r="X323" s="55" t="s">
        <v>200</v>
      </c>
      <c r="Y323" s="56"/>
      <c r="Z323" s="56"/>
      <c r="AA323" s="56"/>
      <c r="AB323" s="56"/>
      <c r="AC323" s="56"/>
      <c r="AD323" s="56"/>
      <c r="AE323" s="56"/>
      <c r="AF323" s="56"/>
    </row>
    <row r="324" spans="1:32" s="57" customFormat="1" ht="45.75" customHeight="1" x14ac:dyDescent="0.25">
      <c r="A324" s="134" t="s">
        <v>171</v>
      </c>
      <c r="B324" s="132"/>
      <c r="C324" s="51" t="s">
        <v>515</v>
      </c>
      <c r="D324" s="52">
        <v>0.49874000000000002</v>
      </c>
      <c r="E324" s="53">
        <f t="shared" si="77"/>
        <v>0</v>
      </c>
      <c r="F324" s="53">
        <f t="shared" si="77"/>
        <v>0.49874000000000002</v>
      </c>
      <c r="G324" s="54">
        <v>0</v>
      </c>
      <c r="H324" s="54">
        <v>0</v>
      </c>
      <c r="I324" s="54">
        <v>0</v>
      </c>
      <c r="J324" s="54">
        <v>0</v>
      </c>
      <c r="K324" s="54">
        <v>0</v>
      </c>
      <c r="L324" s="54">
        <v>0</v>
      </c>
      <c r="M324" s="54">
        <v>0</v>
      </c>
      <c r="N324" s="54">
        <v>0.49874000000000002</v>
      </c>
      <c r="O324" s="54">
        <f t="shared" si="66"/>
        <v>0</v>
      </c>
      <c r="P324" s="54">
        <f t="shared" si="67"/>
        <v>0.49874000000000002</v>
      </c>
      <c r="Q324" s="92"/>
      <c r="R324" s="54"/>
      <c r="S324" s="54"/>
      <c r="T324" s="54">
        <v>0</v>
      </c>
      <c r="U324" s="54">
        <v>0</v>
      </c>
      <c r="V324" s="54">
        <v>0</v>
      </c>
      <c r="W324" s="54">
        <v>0</v>
      </c>
      <c r="X324" s="55" t="s">
        <v>200</v>
      </c>
      <c r="Y324" s="56"/>
      <c r="Z324" s="56"/>
      <c r="AA324" s="56"/>
      <c r="AB324" s="56"/>
      <c r="AC324" s="56"/>
      <c r="AD324" s="56"/>
      <c r="AE324" s="56"/>
      <c r="AF324" s="56"/>
    </row>
    <row r="325" spans="1:32" s="57" customFormat="1" ht="63" x14ac:dyDescent="0.25">
      <c r="A325" s="134" t="s">
        <v>171</v>
      </c>
      <c r="B325" s="132"/>
      <c r="C325" s="51" t="s">
        <v>516</v>
      </c>
      <c r="D325" s="52">
        <v>22.954539999999998</v>
      </c>
      <c r="E325" s="53">
        <f t="shared" si="77"/>
        <v>0</v>
      </c>
      <c r="F325" s="53">
        <f t="shared" si="77"/>
        <v>1.5906400000000001</v>
      </c>
      <c r="G325" s="54">
        <v>0</v>
      </c>
      <c r="H325" s="54">
        <v>0</v>
      </c>
      <c r="I325" s="54">
        <v>0</v>
      </c>
      <c r="J325" s="54">
        <v>0</v>
      </c>
      <c r="K325" s="54">
        <v>0</v>
      </c>
      <c r="L325" s="54">
        <v>1.5906400000000001</v>
      </c>
      <c r="M325" s="54">
        <v>0</v>
      </c>
      <c r="N325" s="54">
        <v>0</v>
      </c>
      <c r="O325" s="54">
        <f t="shared" si="66"/>
        <v>21.363899999999997</v>
      </c>
      <c r="P325" s="54">
        <f t="shared" si="67"/>
        <v>1.5906400000000001</v>
      </c>
      <c r="Q325" s="92"/>
      <c r="R325" s="54"/>
      <c r="S325" s="54"/>
      <c r="T325" s="54">
        <v>0</v>
      </c>
      <c r="U325" s="54">
        <v>0</v>
      </c>
      <c r="V325" s="54">
        <v>0</v>
      </c>
      <c r="W325" s="54">
        <v>0</v>
      </c>
      <c r="X325" s="55" t="s">
        <v>200</v>
      </c>
      <c r="Y325" s="56"/>
      <c r="Z325" s="56"/>
      <c r="AA325" s="56"/>
      <c r="AB325" s="56"/>
      <c r="AC325" s="56"/>
      <c r="AD325" s="56"/>
      <c r="AE325" s="56"/>
      <c r="AF325" s="56"/>
    </row>
    <row r="326" spans="1:32" s="57" customFormat="1" ht="78.75" x14ac:dyDescent="0.25">
      <c r="A326" s="134" t="s">
        <v>171</v>
      </c>
      <c r="B326" s="132"/>
      <c r="C326" s="51" t="s">
        <v>517</v>
      </c>
      <c r="D326" s="52">
        <v>10.1769926</v>
      </c>
      <c r="E326" s="53">
        <f t="shared" si="77"/>
        <v>0</v>
      </c>
      <c r="F326" s="53">
        <f t="shared" si="77"/>
        <v>0.80727340000000003</v>
      </c>
      <c r="G326" s="54">
        <v>0</v>
      </c>
      <c r="H326" s="54">
        <v>0</v>
      </c>
      <c r="I326" s="54">
        <v>0</v>
      </c>
      <c r="J326" s="54">
        <v>0</v>
      </c>
      <c r="K326" s="54">
        <v>0</v>
      </c>
      <c r="L326" s="54">
        <v>0.80727340000000003</v>
      </c>
      <c r="M326" s="54">
        <v>0</v>
      </c>
      <c r="N326" s="54">
        <v>0</v>
      </c>
      <c r="O326" s="54">
        <f t="shared" si="66"/>
        <v>9.3697192000000005</v>
      </c>
      <c r="P326" s="54">
        <f t="shared" si="67"/>
        <v>0.80727340000000003</v>
      </c>
      <c r="Q326" s="92"/>
      <c r="R326" s="54"/>
      <c r="S326" s="54"/>
      <c r="T326" s="54">
        <v>0</v>
      </c>
      <c r="U326" s="54">
        <v>0</v>
      </c>
      <c r="V326" s="54">
        <v>0</v>
      </c>
      <c r="W326" s="54">
        <v>0</v>
      </c>
      <c r="X326" s="55" t="s">
        <v>200</v>
      </c>
      <c r="Y326" s="56"/>
      <c r="Z326" s="56"/>
      <c r="AA326" s="56"/>
      <c r="AB326" s="56"/>
      <c r="AC326" s="56"/>
      <c r="AD326" s="56"/>
      <c r="AE326" s="56"/>
      <c r="AF326" s="56"/>
    </row>
    <row r="327" spans="1:32" s="57" customFormat="1" ht="141.75" x14ac:dyDescent="0.25">
      <c r="A327" s="134" t="s">
        <v>171</v>
      </c>
      <c r="B327" s="132"/>
      <c r="C327" s="51" t="s">
        <v>518</v>
      </c>
      <c r="D327" s="52">
        <v>9.7127628999999995</v>
      </c>
      <c r="E327" s="53">
        <f t="shared" si="77"/>
        <v>4.1536</v>
      </c>
      <c r="F327" s="53">
        <f t="shared" si="77"/>
        <v>6.66</v>
      </c>
      <c r="G327" s="54">
        <v>0</v>
      </c>
      <c r="H327" s="54">
        <v>0.95</v>
      </c>
      <c r="I327" s="54">
        <v>0</v>
      </c>
      <c r="J327" s="54">
        <v>0</v>
      </c>
      <c r="K327" s="54">
        <v>2</v>
      </c>
      <c r="L327" s="54">
        <v>2.71</v>
      </c>
      <c r="M327" s="54">
        <v>2.1536</v>
      </c>
      <c r="N327" s="54">
        <v>3</v>
      </c>
      <c r="O327" s="54">
        <f t="shared" si="66"/>
        <v>3.0527628999999994</v>
      </c>
      <c r="P327" s="54">
        <f t="shared" si="67"/>
        <v>2.5064000000000002</v>
      </c>
      <c r="Q327" s="92">
        <f t="shared" si="76"/>
        <v>0.6034283513097074</v>
      </c>
      <c r="R327" s="54">
        <f>P327</f>
        <v>2.5064000000000002</v>
      </c>
      <c r="S327" s="54"/>
      <c r="T327" s="54">
        <v>0</v>
      </c>
      <c r="U327" s="54">
        <v>0</v>
      </c>
      <c r="V327" s="54">
        <v>0</v>
      </c>
      <c r="W327" s="54">
        <v>0</v>
      </c>
      <c r="X327" s="55" t="s">
        <v>205</v>
      </c>
      <c r="Y327" s="56"/>
      <c r="Z327" s="56"/>
      <c r="AA327" s="56"/>
      <c r="AB327" s="56"/>
      <c r="AC327" s="56"/>
      <c r="AD327" s="56"/>
      <c r="AE327" s="56"/>
      <c r="AF327" s="56"/>
    </row>
    <row r="328" spans="1:32" s="57" customFormat="1" ht="31.5" x14ac:dyDescent="0.25">
      <c r="A328" s="134" t="s">
        <v>171</v>
      </c>
      <c r="B328" s="132"/>
      <c r="C328" s="51" t="s">
        <v>519</v>
      </c>
      <c r="D328" s="52">
        <v>32.449999999999996</v>
      </c>
      <c r="E328" s="53">
        <f t="shared" si="77"/>
        <v>16.224999999999998</v>
      </c>
      <c r="F328" s="53">
        <f t="shared" si="77"/>
        <v>16.224999999999998</v>
      </c>
      <c r="G328" s="54">
        <v>0</v>
      </c>
      <c r="H328" s="54">
        <v>0</v>
      </c>
      <c r="I328" s="54">
        <v>0</v>
      </c>
      <c r="J328" s="54">
        <v>0</v>
      </c>
      <c r="K328" s="54">
        <v>4.72</v>
      </c>
      <c r="L328" s="54">
        <v>4.72</v>
      </c>
      <c r="M328" s="54">
        <v>11.504999999999999</v>
      </c>
      <c r="N328" s="54">
        <v>11.504999999999999</v>
      </c>
      <c r="O328" s="54">
        <f t="shared" si="66"/>
        <v>16.224999999999998</v>
      </c>
      <c r="P328" s="54">
        <f t="shared" si="67"/>
        <v>0</v>
      </c>
      <c r="Q328" s="92"/>
      <c r="R328" s="54"/>
      <c r="S328" s="54"/>
      <c r="T328" s="54">
        <v>0</v>
      </c>
      <c r="U328" s="54">
        <v>0</v>
      </c>
      <c r="V328" s="54">
        <v>0</v>
      </c>
      <c r="W328" s="54">
        <v>0</v>
      </c>
      <c r="X328" s="55"/>
      <c r="Y328" s="56"/>
      <c r="Z328" s="56"/>
      <c r="AA328" s="56"/>
      <c r="AB328" s="56"/>
      <c r="AC328" s="56"/>
      <c r="AD328" s="56"/>
      <c r="AE328" s="56"/>
      <c r="AF328" s="56"/>
    </row>
    <row r="329" spans="1:32" s="57" customFormat="1" ht="31.5" x14ac:dyDescent="0.25">
      <c r="A329" s="134" t="s">
        <v>171</v>
      </c>
      <c r="B329" s="132"/>
      <c r="C329" s="51" t="s">
        <v>119</v>
      </c>
      <c r="D329" s="52">
        <v>2.6703399999999999</v>
      </c>
      <c r="E329" s="53">
        <f t="shared" si="77"/>
        <v>2.6703399999999999</v>
      </c>
      <c r="F329" s="53">
        <f t="shared" si="77"/>
        <v>2.6703399999999999</v>
      </c>
      <c r="G329" s="54">
        <v>0</v>
      </c>
      <c r="H329" s="54">
        <v>0</v>
      </c>
      <c r="I329" s="54">
        <v>0</v>
      </c>
      <c r="J329" s="54">
        <v>0</v>
      </c>
      <c r="K329" s="54">
        <v>2.6703399999999999</v>
      </c>
      <c r="L329" s="54">
        <v>2.6703399999999999</v>
      </c>
      <c r="M329" s="54">
        <v>0</v>
      </c>
      <c r="N329" s="54">
        <v>0</v>
      </c>
      <c r="O329" s="54">
        <f t="shared" si="66"/>
        <v>0</v>
      </c>
      <c r="P329" s="54">
        <f t="shared" si="67"/>
        <v>0</v>
      </c>
      <c r="Q329" s="92"/>
      <c r="R329" s="54"/>
      <c r="S329" s="54"/>
      <c r="T329" s="54">
        <v>0</v>
      </c>
      <c r="U329" s="54">
        <v>0</v>
      </c>
      <c r="V329" s="54">
        <v>0</v>
      </c>
      <c r="W329" s="54">
        <v>0</v>
      </c>
      <c r="X329" s="55"/>
      <c r="Y329" s="56"/>
      <c r="Z329" s="56"/>
      <c r="AA329" s="56"/>
      <c r="AB329" s="56"/>
      <c r="AC329" s="56"/>
      <c r="AD329" s="56"/>
      <c r="AE329" s="56"/>
      <c r="AF329" s="56"/>
    </row>
    <row r="330" spans="1:32" s="57" customFormat="1" ht="31.5" x14ac:dyDescent="0.25">
      <c r="A330" s="134" t="s">
        <v>171</v>
      </c>
      <c r="B330" s="132"/>
      <c r="C330" s="51" t="s">
        <v>120</v>
      </c>
      <c r="D330" s="52">
        <v>8.0110199999999985</v>
      </c>
      <c r="E330" s="53">
        <f t="shared" si="77"/>
        <v>8.0110200000000003</v>
      </c>
      <c r="F330" s="53">
        <f t="shared" si="77"/>
        <v>8.0110200000000003</v>
      </c>
      <c r="G330" s="54">
        <v>0</v>
      </c>
      <c r="H330" s="54">
        <v>0</v>
      </c>
      <c r="I330" s="54">
        <v>0</v>
      </c>
      <c r="J330" s="54">
        <v>0</v>
      </c>
      <c r="K330" s="54">
        <v>3.2910200000000001</v>
      </c>
      <c r="L330" s="54">
        <v>3.2910200000000001</v>
      </c>
      <c r="M330" s="54">
        <v>4.72</v>
      </c>
      <c r="N330" s="54">
        <v>4.72</v>
      </c>
      <c r="O330" s="54">
        <f t="shared" si="66"/>
        <v>0</v>
      </c>
      <c r="P330" s="54">
        <f t="shared" si="67"/>
        <v>0</v>
      </c>
      <c r="Q330" s="92"/>
      <c r="R330" s="54"/>
      <c r="S330" s="54"/>
      <c r="T330" s="54">
        <v>0</v>
      </c>
      <c r="U330" s="54">
        <v>0</v>
      </c>
      <c r="V330" s="54">
        <v>0</v>
      </c>
      <c r="W330" s="54">
        <v>0</v>
      </c>
      <c r="X330" s="55"/>
      <c r="Y330" s="56"/>
      <c r="Z330" s="56"/>
      <c r="AA330" s="56"/>
      <c r="AB330" s="56"/>
      <c r="AC330" s="56"/>
      <c r="AD330" s="56"/>
      <c r="AE330" s="56"/>
      <c r="AF330" s="56"/>
    </row>
    <row r="331" spans="1:32" s="57" customFormat="1" ht="47.25" x14ac:dyDescent="0.25">
      <c r="A331" s="134" t="s">
        <v>171</v>
      </c>
      <c r="B331" s="132"/>
      <c r="C331" s="51" t="s">
        <v>121</v>
      </c>
      <c r="D331" s="52">
        <v>16.021572608089269</v>
      </c>
      <c r="E331" s="53">
        <f t="shared" si="77"/>
        <v>5.3406799999999999</v>
      </c>
      <c r="F331" s="53">
        <f t="shared" si="77"/>
        <v>5.3406799999999999</v>
      </c>
      <c r="G331" s="54">
        <v>0</v>
      </c>
      <c r="H331" s="54">
        <v>0</v>
      </c>
      <c r="I331" s="54">
        <v>0</v>
      </c>
      <c r="J331" s="54">
        <v>0</v>
      </c>
      <c r="K331" s="54">
        <v>1.8006799999999998</v>
      </c>
      <c r="L331" s="54">
        <v>1.8006799999999998</v>
      </c>
      <c r="M331" s="54">
        <v>3.54</v>
      </c>
      <c r="N331" s="54">
        <v>3.54</v>
      </c>
      <c r="O331" s="54">
        <f t="shared" si="66"/>
        <v>10.68089260808927</v>
      </c>
      <c r="P331" s="54">
        <f t="shared" si="67"/>
        <v>0</v>
      </c>
      <c r="Q331" s="92"/>
      <c r="R331" s="54"/>
      <c r="S331" s="54"/>
      <c r="T331" s="54">
        <v>0</v>
      </c>
      <c r="U331" s="54">
        <v>0</v>
      </c>
      <c r="V331" s="54">
        <v>0</v>
      </c>
      <c r="W331" s="54">
        <v>0</v>
      </c>
      <c r="X331" s="55"/>
      <c r="Y331" s="56"/>
      <c r="Z331" s="56"/>
      <c r="AA331" s="56"/>
      <c r="AB331" s="56"/>
      <c r="AC331" s="56"/>
      <c r="AD331" s="56"/>
      <c r="AE331" s="56"/>
      <c r="AF331" s="56"/>
    </row>
    <row r="332" spans="1:32" s="57" customFormat="1" ht="63" x14ac:dyDescent="0.25">
      <c r="A332" s="134" t="s">
        <v>171</v>
      </c>
      <c r="B332" s="132"/>
      <c r="C332" s="51" t="s">
        <v>122</v>
      </c>
      <c r="D332" s="52">
        <v>0</v>
      </c>
      <c r="E332" s="53">
        <f t="shared" si="77"/>
        <v>67.999999999999986</v>
      </c>
      <c r="F332" s="53">
        <f t="shared" si="77"/>
        <v>128.26778708000001</v>
      </c>
      <c r="G332" s="54">
        <v>4.8079999999999998</v>
      </c>
      <c r="H332" s="54">
        <v>7.0657594800000005</v>
      </c>
      <c r="I332" s="54">
        <v>3.4927999999999999</v>
      </c>
      <c r="J332" s="54">
        <v>7.0644287200000004</v>
      </c>
      <c r="K332" s="54">
        <v>49.005399999999995</v>
      </c>
      <c r="L332" s="54">
        <v>48.619535280000001</v>
      </c>
      <c r="M332" s="54">
        <v>10.6938</v>
      </c>
      <c r="N332" s="54">
        <v>65.518063600000005</v>
      </c>
      <c r="O332" s="54">
        <f t="shared" si="66"/>
        <v>-128.26778708000001</v>
      </c>
      <c r="P332" s="54">
        <f t="shared" si="67"/>
        <v>60.267787080000019</v>
      </c>
      <c r="Q332" s="92">
        <f t="shared" si="76"/>
        <v>0.88629098647058879</v>
      </c>
      <c r="R332" s="54"/>
      <c r="S332" s="54"/>
      <c r="T332" s="54">
        <v>0</v>
      </c>
      <c r="U332" s="54">
        <v>0</v>
      </c>
      <c r="V332" s="54">
        <v>0</v>
      </c>
      <c r="W332" s="54">
        <v>0</v>
      </c>
      <c r="X332" s="55" t="s">
        <v>201</v>
      </c>
      <c r="Y332" s="56"/>
      <c r="Z332" s="56"/>
      <c r="AA332" s="56"/>
      <c r="AB332" s="56"/>
      <c r="AC332" s="56"/>
      <c r="AD332" s="56"/>
      <c r="AE332" s="56"/>
      <c r="AF332" s="56"/>
    </row>
    <row r="333" spans="1:32" s="57" customFormat="1" ht="63" x14ac:dyDescent="0.25">
      <c r="A333" s="134" t="s">
        <v>171</v>
      </c>
      <c r="B333" s="132"/>
      <c r="C333" s="51" t="s">
        <v>390</v>
      </c>
      <c r="D333" s="52">
        <v>0</v>
      </c>
      <c r="E333" s="53">
        <f t="shared" si="77"/>
        <v>0.41771999999999998</v>
      </c>
      <c r="F333" s="53">
        <f t="shared" si="77"/>
        <v>0</v>
      </c>
      <c r="G333" s="54">
        <v>0</v>
      </c>
      <c r="H333" s="54">
        <v>0</v>
      </c>
      <c r="I333" s="54">
        <v>0.41771999999999998</v>
      </c>
      <c r="J333" s="54">
        <v>0</v>
      </c>
      <c r="K333" s="54">
        <v>0</v>
      </c>
      <c r="L333" s="54">
        <v>0</v>
      </c>
      <c r="M333" s="54">
        <v>0</v>
      </c>
      <c r="N333" s="54">
        <v>0</v>
      </c>
      <c r="O333" s="54">
        <f t="shared" si="66"/>
        <v>0</v>
      </c>
      <c r="P333" s="54">
        <f t="shared" si="67"/>
        <v>-0.41771999999999998</v>
      </c>
      <c r="Q333" s="92">
        <f t="shared" si="76"/>
        <v>-1</v>
      </c>
      <c r="R333" s="54"/>
      <c r="S333" s="54"/>
      <c r="T333" s="54">
        <v>0</v>
      </c>
      <c r="U333" s="54">
        <v>0</v>
      </c>
      <c r="V333" s="54">
        <v>0</v>
      </c>
      <c r="W333" s="54">
        <v>0</v>
      </c>
      <c r="X333" s="55" t="s">
        <v>207</v>
      </c>
      <c r="Y333" s="56"/>
      <c r="Z333" s="56"/>
      <c r="AA333" s="56"/>
      <c r="AB333" s="56"/>
      <c r="AC333" s="56"/>
      <c r="AD333" s="56"/>
      <c r="AE333" s="56"/>
      <c r="AF333" s="56"/>
    </row>
    <row r="334" spans="1:32" s="57" customFormat="1" ht="63" x14ac:dyDescent="0.25">
      <c r="A334" s="134" t="s">
        <v>171</v>
      </c>
      <c r="B334" s="132"/>
      <c r="C334" s="51" t="s">
        <v>391</v>
      </c>
      <c r="D334" s="52">
        <v>0</v>
      </c>
      <c r="E334" s="53">
        <f t="shared" si="77"/>
        <v>0.41771999999999998</v>
      </c>
      <c r="F334" s="53">
        <f t="shared" si="77"/>
        <v>0</v>
      </c>
      <c r="G334" s="54">
        <v>0</v>
      </c>
      <c r="H334" s="54">
        <v>0</v>
      </c>
      <c r="I334" s="54">
        <v>0.41771999999999998</v>
      </c>
      <c r="J334" s="54">
        <v>0</v>
      </c>
      <c r="K334" s="54">
        <v>0</v>
      </c>
      <c r="L334" s="54">
        <v>0</v>
      </c>
      <c r="M334" s="54">
        <v>0</v>
      </c>
      <c r="N334" s="54">
        <v>0</v>
      </c>
      <c r="O334" s="54">
        <f t="shared" si="66"/>
        <v>0</v>
      </c>
      <c r="P334" s="54">
        <f t="shared" si="67"/>
        <v>-0.41771999999999998</v>
      </c>
      <c r="Q334" s="92">
        <f t="shared" si="76"/>
        <v>-1</v>
      </c>
      <c r="R334" s="54"/>
      <c r="S334" s="54"/>
      <c r="T334" s="54">
        <v>0</v>
      </c>
      <c r="U334" s="54">
        <v>0</v>
      </c>
      <c r="V334" s="54">
        <v>0</v>
      </c>
      <c r="W334" s="54">
        <v>0</v>
      </c>
      <c r="X334" s="55" t="s">
        <v>207</v>
      </c>
      <c r="Y334" s="56"/>
      <c r="Z334" s="56"/>
      <c r="AA334" s="56"/>
      <c r="AB334" s="56"/>
      <c r="AC334" s="56"/>
      <c r="AD334" s="56"/>
      <c r="AE334" s="56"/>
      <c r="AF334" s="56"/>
    </row>
    <row r="335" spans="1:32" s="57" customFormat="1" ht="63" x14ac:dyDescent="0.25">
      <c r="A335" s="134" t="s">
        <v>171</v>
      </c>
      <c r="B335" s="132"/>
      <c r="C335" s="51" t="s">
        <v>520</v>
      </c>
      <c r="D335" s="52">
        <v>0</v>
      </c>
      <c r="E335" s="53">
        <f t="shared" si="77"/>
        <v>0.50149999999999995</v>
      </c>
      <c r="F335" s="53">
        <f t="shared" si="77"/>
        <v>0</v>
      </c>
      <c r="G335" s="54">
        <v>0</v>
      </c>
      <c r="H335" s="54">
        <v>0</v>
      </c>
      <c r="I335" s="54">
        <v>0.50149999999999995</v>
      </c>
      <c r="J335" s="54">
        <v>0</v>
      </c>
      <c r="K335" s="54">
        <v>0</v>
      </c>
      <c r="L335" s="54">
        <v>0</v>
      </c>
      <c r="M335" s="54">
        <v>0</v>
      </c>
      <c r="N335" s="54">
        <v>0</v>
      </c>
      <c r="O335" s="54">
        <f t="shared" si="66"/>
        <v>0</v>
      </c>
      <c r="P335" s="54">
        <f t="shared" si="67"/>
        <v>-0.50149999999999995</v>
      </c>
      <c r="Q335" s="92">
        <f t="shared" si="76"/>
        <v>-1</v>
      </c>
      <c r="R335" s="54"/>
      <c r="S335" s="54"/>
      <c r="T335" s="54">
        <v>0</v>
      </c>
      <c r="U335" s="54">
        <v>0</v>
      </c>
      <c r="V335" s="54">
        <v>0</v>
      </c>
      <c r="W335" s="54">
        <v>0</v>
      </c>
      <c r="X335" s="55" t="s">
        <v>207</v>
      </c>
      <c r="Y335" s="56"/>
      <c r="Z335" s="56"/>
      <c r="AA335" s="56"/>
      <c r="AB335" s="56"/>
      <c r="AC335" s="56"/>
      <c r="AD335" s="56"/>
      <c r="AE335" s="56"/>
      <c r="AF335" s="56"/>
    </row>
    <row r="336" spans="1:32" s="57" customFormat="1" ht="78.75" x14ac:dyDescent="0.25">
      <c r="A336" s="134" t="s">
        <v>171</v>
      </c>
      <c r="B336" s="132"/>
      <c r="C336" s="51" t="s">
        <v>521</v>
      </c>
      <c r="D336" s="52">
        <v>0</v>
      </c>
      <c r="E336" s="53">
        <f t="shared" si="77"/>
        <v>9.4399999999999998E-2</v>
      </c>
      <c r="F336" s="53">
        <f t="shared" si="77"/>
        <v>9.4399999999999998E-2</v>
      </c>
      <c r="G336" s="54">
        <v>0</v>
      </c>
      <c r="H336" s="54">
        <v>0</v>
      </c>
      <c r="I336" s="54">
        <v>9.4399999999999998E-2</v>
      </c>
      <c r="J336" s="54">
        <v>9.4399999999999998E-2</v>
      </c>
      <c r="K336" s="54">
        <v>0</v>
      </c>
      <c r="L336" s="54">
        <v>0</v>
      </c>
      <c r="M336" s="54">
        <v>0</v>
      </c>
      <c r="N336" s="54">
        <v>0</v>
      </c>
      <c r="O336" s="54">
        <f t="shared" si="66"/>
        <v>-9.4399999999999998E-2</v>
      </c>
      <c r="P336" s="54">
        <f t="shared" si="67"/>
        <v>0</v>
      </c>
      <c r="Q336" s="92"/>
      <c r="R336" s="54"/>
      <c r="S336" s="54"/>
      <c r="T336" s="54">
        <v>0</v>
      </c>
      <c r="U336" s="54">
        <v>0</v>
      </c>
      <c r="V336" s="54">
        <v>0</v>
      </c>
      <c r="W336" s="54">
        <v>0</v>
      </c>
      <c r="X336" s="55"/>
      <c r="Y336" s="56"/>
      <c r="Z336" s="56"/>
      <c r="AA336" s="56"/>
      <c r="AB336" s="56"/>
      <c r="AC336" s="56"/>
      <c r="AD336" s="56"/>
      <c r="AE336" s="56"/>
      <c r="AF336" s="56"/>
    </row>
    <row r="337" spans="1:32" s="57" customFormat="1" ht="47.25" x14ac:dyDescent="0.25">
      <c r="A337" s="134" t="s">
        <v>171</v>
      </c>
      <c r="B337" s="132"/>
      <c r="C337" s="51" t="s">
        <v>522</v>
      </c>
      <c r="D337" s="52">
        <v>0</v>
      </c>
      <c r="E337" s="53">
        <f t="shared" si="77"/>
        <v>0.41299999999999998</v>
      </c>
      <c r="F337" s="53">
        <f t="shared" si="77"/>
        <v>0.41299999999999998</v>
      </c>
      <c r="G337" s="54">
        <v>0</v>
      </c>
      <c r="H337" s="54">
        <v>0</v>
      </c>
      <c r="I337" s="54">
        <v>0.41299999999999998</v>
      </c>
      <c r="J337" s="54">
        <v>0.41299999999999998</v>
      </c>
      <c r="K337" s="54">
        <v>0</v>
      </c>
      <c r="L337" s="54">
        <v>0</v>
      </c>
      <c r="M337" s="54">
        <v>0</v>
      </c>
      <c r="N337" s="54">
        <v>0</v>
      </c>
      <c r="O337" s="54">
        <f t="shared" si="66"/>
        <v>-0.41299999999999998</v>
      </c>
      <c r="P337" s="54">
        <f t="shared" si="67"/>
        <v>0</v>
      </c>
      <c r="Q337" s="92"/>
      <c r="R337" s="54"/>
      <c r="S337" s="54"/>
      <c r="T337" s="54">
        <v>0</v>
      </c>
      <c r="U337" s="54">
        <v>0</v>
      </c>
      <c r="V337" s="54">
        <v>0</v>
      </c>
      <c r="W337" s="54">
        <v>0</v>
      </c>
      <c r="X337" s="55"/>
      <c r="Y337" s="56"/>
      <c r="Z337" s="56"/>
      <c r="AA337" s="56"/>
      <c r="AB337" s="56"/>
      <c r="AC337" s="56"/>
      <c r="AD337" s="56"/>
      <c r="AE337" s="56"/>
      <c r="AF337" s="56"/>
    </row>
    <row r="338" spans="1:32" s="57" customFormat="1" ht="78.75" x14ac:dyDescent="0.25">
      <c r="A338" s="134" t="s">
        <v>171</v>
      </c>
      <c r="B338" s="132"/>
      <c r="C338" s="51" t="s">
        <v>523</v>
      </c>
      <c r="D338" s="52">
        <v>0</v>
      </c>
      <c r="E338" s="53">
        <f t="shared" ref="E338:F391" si="78">G338+I338+K338+M338</f>
        <v>0.41299999999999998</v>
      </c>
      <c r="F338" s="53">
        <f t="shared" si="78"/>
        <v>0</v>
      </c>
      <c r="G338" s="54">
        <v>0.41299999999999998</v>
      </c>
      <c r="H338" s="54">
        <v>0</v>
      </c>
      <c r="I338" s="54">
        <v>0</v>
      </c>
      <c r="J338" s="54">
        <v>0</v>
      </c>
      <c r="K338" s="54">
        <v>0</v>
      </c>
      <c r="L338" s="54">
        <v>0</v>
      </c>
      <c r="M338" s="54">
        <v>0</v>
      </c>
      <c r="N338" s="54">
        <v>0</v>
      </c>
      <c r="O338" s="54">
        <f t="shared" si="66"/>
        <v>0</v>
      </c>
      <c r="P338" s="54">
        <f t="shared" si="67"/>
        <v>-0.41299999999999998</v>
      </c>
      <c r="Q338" s="92">
        <f t="shared" si="76"/>
        <v>-1</v>
      </c>
      <c r="R338" s="54"/>
      <c r="S338" s="54"/>
      <c r="T338" s="54">
        <v>0</v>
      </c>
      <c r="U338" s="54">
        <v>0</v>
      </c>
      <c r="V338" s="54">
        <v>0</v>
      </c>
      <c r="W338" s="54">
        <v>0</v>
      </c>
      <c r="X338" s="55" t="s">
        <v>207</v>
      </c>
      <c r="Y338" s="56"/>
      <c r="Z338" s="56"/>
      <c r="AA338" s="56"/>
      <c r="AB338" s="56"/>
      <c r="AC338" s="56"/>
      <c r="AD338" s="56"/>
      <c r="AE338" s="56"/>
      <c r="AF338" s="56"/>
    </row>
    <row r="339" spans="1:32" s="57" customFormat="1" ht="63" x14ac:dyDescent="0.25">
      <c r="A339" s="134" t="s">
        <v>171</v>
      </c>
      <c r="B339" s="132"/>
      <c r="C339" s="51" t="s">
        <v>524</v>
      </c>
      <c r="D339" s="52">
        <v>0</v>
      </c>
      <c r="E339" s="53">
        <f t="shared" si="78"/>
        <v>0.29499999999999998</v>
      </c>
      <c r="F339" s="53">
        <f t="shared" si="78"/>
        <v>0</v>
      </c>
      <c r="G339" s="54">
        <v>0.29499999999999998</v>
      </c>
      <c r="H339" s="54">
        <v>0</v>
      </c>
      <c r="I339" s="54">
        <v>0</v>
      </c>
      <c r="J339" s="54">
        <v>0</v>
      </c>
      <c r="K339" s="54">
        <v>0</v>
      </c>
      <c r="L339" s="54">
        <v>0</v>
      </c>
      <c r="M339" s="54">
        <v>0</v>
      </c>
      <c r="N339" s="54">
        <v>0</v>
      </c>
      <c r="O339" s="54">
        <f t="shared" si="66"/>
        <v>0</v>
      </c>
      <c r="P339" s="54">
        <f t="shared" si="67"/>
        <v>-0.29499999999999998</v>
      </c>
      <c r="Q339" s="92">
        <f t="shared" si="76"/>
        <v>-1</v>
      </c>
      <c r="R339" s="54"/>
      <c r="S339" s="54"/>
      <c r="T339" s="54">
        <v>0</v>
      </c>
      <c r="U339" s="54">
        <v>0</v>
      </c>
      <c r="V339" s="54">
        <v>0</v>
      </c>
      <c r="W339" s="54">
        <v>0</v>
      </c>
      <c r="X339" s="55" t="s">
        <v>207</v>
      </c>
      <c r="Y339" s="56"/>
      <c r="Z339" s="56"/>
      <c r="AA339" s="56"/>
      <c r="AB339" s="56"/>
      <c r="AC339" s="56"/>
      <c r="AD339" s="56"/>
      <c r="AE339" s="56"/>
      <c r="AF339" s="56"/>
    </row>
    <row r="340" spans="1:32" s="57" customFormat="1" ht="78.75" x14ac:dyDescent="0.25">
      <c r="A340" s="134" t="s">
        <v>171</v>
      </c>
      <c r="B340" s="132"/>
      <c r="C340" s="51" t="s">
        <v>525</v>
      </c>
      <c r="D340" s="52">
        <v>0</v>
      </c>
      <c r="E340" s="53">
        <f t="shared" si="78"/>
        <v>1.3687999999999998</v>
      </c>
      <c r="F340" s="53">
        <f t="shared" si="78"/>
        <v>1.3687999999999998</v>
      </c>
      <c r="G340" s="54">
        <v>0</v>
      </c>
      <c r="H340" s="54">
        <v>0</v>
      </c>
      <c r="I340" s="54">
        <v>0</v>
      </c>
      <c r="J340" s="54">
        <v>0</v>
      </c>
      <c r="K340" s="54">
        <v>1.1092</v>
      </c>
      <c r="L340" s="54">
        <v>1.3687999999999998</v>
      </c>
      <c r="M340" s="54">
        <v>0.25959999999999994</v>
      </c>
      <c r="N340" s="54">
        <v>0</v>
      </c>
      <c r="O340" s="54">
        <f t="shared" si="66"/>
        <v>-1.3687999999999998</v>
      </c>
      <c r="P340" s="54">
        <f t="shared" si="67"/>
        <v>0</v>
      </c>
      <c r="Q340" s="92"/>
      <c r="R340" s="54"/>
      <c r="S340" s="54"/>
      <c r="T340" s="54">
        <v>0</v>
      </c>
      <c r="U340" s="54">
        <v>0</v>
      </c>
      <c r="V340" s="54">
        <v>0</v>
      </c>
      <c r="W340" s="54">
        <v>0</v>
      </c>
      <c r="X340" s="55"/>
      <c r="Y340" s="56"/>
      <c r="Z340" s="56"/>
      <c r="AA340" s="56"/>
      <c r="AB340" s="56"/>
      <c r="AC340" s="56"/>
      <c r="AD340" s="56"/>
      <c r="AE340" s="56"/>
      <c r="AF340" s="56"/>
    </row>
    <row r="341" spans="1:32" s="57" customFormat="1" ht="63" x14ac:dyDescent="0.25">
      <c r="A341" s="134" t="s">
        <v>171</v>
      </c>
      <c r="B341" s="132"/>
      <c r="C341" s="51" t="s">
        <v>526</v>
      </c>
      <c r="D341" s="52">
        <v>0</v>
      </c>
      <c r="E341" s="53">
        <f t="shared" si="78"/>
        <v>0.41299999999999998</v>
      </c>
      <c r="F341" s="53">
        <f t="shared" si="78"/>
        <v>0.41299999999999998</v>
      </c>
      <c r="G341" s="54">
        <v>0</v>
      </c>
      <c r="H341" s="54">
        <v>0</v>
      </c>
      <c r="I341" s="54">
        <v>0</v>
      </c>
      <c r="J341" s="54">
        <v>0</v>
      </c>
      <c r="K341" s="54">
        <v>0.41299999999999998</v>
      </c>
      <c r="L341" s="54">
        <v>0.41299999999999998</v>
      </c>
      <c r="M341" s="54">
        <v>0</v>
      </c>
      <c r="N341" s="54">
        <v>0</v>
      </c>
      <c r="O341" s="54">
        <f t="shared" si="66"/>
        <v>-0.41299999999999998</v>
      </c>
      <c r="P341" s="54">
        <f t="shared" si="67"/>
        <v>0</v>
      </c>
      <c r="Q341" s="92"/>
      <c r="R341" s="54"/>
      <c r="S341" s="54"/>
      <c r="T341" s="54">
        <v>0</v>
      </c>
      <c r="U341" s="54">
        <v>0</v>
      </c>
      <c r="V341" s="54">
        <v>0</v>
      </c>
      <c r="W341" s="54">
        <v>0</v>
      </c>
      <c r="X341" s="55"/>
      <c r="Y341" s="56"/>
      <c r="Z341" s="56"/>
      <c r="AA341" s="56"/>
      <c r="AB341" s="56"/>
      <c r="AC341" s="56"/>
      <c r="AD341" s="56"/>
      <c r="AE341" s="56"/>
      <c r="AF341" s="56"/>
    </row>
    <row r="342" spans="1:32" s="57" customFormat="1" ht="63" x14ac:dyDescent="0.25">
      <c r="A342" s="134" t="s">
        <v>171</v>
      </c>
      <c r="B342" s="132"/>
      <c r="C342" s="51" t="s">
        <v>527</v>
      </c>
      <c r="D342" s="52">
        <v>0</v>
      </c>
      <c r="E342" s="53">
        <f t="shared" si="78"/>
        <v>0.4012</v>
      </c>
      <c r="F342" s="53">
        <f t="shared" si="78"/>
        <v>0.4012</v>
      </c>
      <c r="G342" s="54">
        <v>0</v>
      </c>
      <c r="H342" s="54">
        <v>0</v>
      </c>
      <c r="I342" s="54">
        <v>0</v>
      </c>
      <c r="J342" s="54">
        <v>0</v>
      </c>
      <c r="K342" s="54">
        <v>0.4012</v>
      </c>
      <c r="L342" s="54">
        <v>0.4012</v>
      </c>
      <c r="M342" s="54">
        <v>0</v>
      </c>
      <c r="N342" s="54">
        <v>0</v>
      </c>
      <c r="O342" s="54">
        <f t="shared" si="66"/>
        <v>-0.4012</v>
      </c>
      <c r="P342" s="54">
        <f t="shared" si="67"/>
        <v>0</v>
      </c>
      <c r="Q342" s="92"/>
      <c r="R342" s="54"/>
      <c r="S342" s="54"/>
      <c r="T342" s="54">
        <v>0</v>
      </c>
      <c r="U342" s="54">
        <v>0</v>
      </c>
      <c r="V342" s="54">
        <v>0</v>
      </c>
      <c r="W342" s="54">
        <v>0</v>
      </c>
      <c r="X342" s="55"/>
      <c r="Y342" s="56"/>
      <c r="Z342" s="56"/>
      <c r="AA342" s="56"/>
      <c r="AB342" s="56"/>
      <c r="AC342" s="56"/>
      <c r="AD342" s="56"/>
      <c r="AE342" s="56"/>
      <c r="AF342" s="56"/>
    </row>
    <row r="343" spans="1:32" s="57" customFormat="1" ht="63" x14ac:dyDescent="0.25">
      <c r="A343" s="134" t="s">
        <v>171</v>
      </c>
      <c r="B343" s="132"/>
      <c r="C343" s="51" t="s">
        <v>528</v>
      </c>
      <c r="D343" s="52">
        <v>0</v>
      </c>
      <c r="E343" s="53">
        <f t="shared" si="78"/>
        <v>0.24779999999999996</v>
      </c>
      <c r="F343" s="58">
        <f t="shared" si="78"/>
        <v>0.24779999999999996</v>
      </c>
      <c r="G343" s="54">
        <v>0</v>
      </c>
      <c r="H343" s="54">
        <v>0</v>
      </c>
      <c r="I343" s="54">
        <v>0</v>
      </c>
      <c r="J343" s="54">
        <v>0</v>
      </c>
      <c r="K343" s="54">
        <v>0.24779999999999996</v>
      </c>
      <c r="L343" s="54">
        <v>0.24779999999999996</v>
      </c>
      <c r="M343" s="54">
        <v>0</v>
      </c>
      <c r="N343" s="54">
        <v>0</v>
      </c>
      <c r="O343" s="54">
        <f t="shared" si="66"/>
        <v>-0.24779999999999996</v>
      </c>
      <c r="P343" s="54">
        <f t="shared" si="67"/>
        <v>0</v>
      </c>
      <c r="Q343" s="92"/>
      <c r="R343" s="54"/>
      <c r="S343" s="54"/>
      <c r="T343" s="54">
        <v>0</v>
      </c>
      <c r="U343" s="54">
        <v>0</v>
      </c>
      <c r="V343" s="54">
        <v>0</v>
      </c>
      <c r="W343" s="54">
        <v>0</v>
      </c>
      <c r="X343" s="55"/>
      <c r="Y343" s="56"/>
      <c r="Z343" s="56"/>
      <c r="AA343" s="56"/>
      <c r="AB343" s="56"/>
      <c r="AC343" s="56"/>
      <c r="AD343" s="56"/>
      <c r="AE343" s="56"/>
      <c r="AF343" s="56"/>
    </row>
    <row r="344" spans="1:32" s="57" customFormat="1" ht="94.5" x14ac:dyDescent="0.25">
      <c r="A344" s="134" t="s">
        <v>171</v>
      </c>
      <c r="B344" s="132"/>
      <c r="C344" s="51" t="s">
        <v>529</v>
      </c>
      <c r="D344" s="52">
        <v>0</v>
      </c>
      <c r="E344" s="53">
        <f t="shared" si="78"/>
        <v>0.24779999999999996</v>
      </c>
      <c r="F344" s="58">
        <f t="shared" si="78"/>
        <v>0.24779999999999996</v>
      </c>
      <c r="G344" s="54">
        <v>0</v>
      </c>
      <c r="H344" s="54">
        <v>0</v>
      </c>
      <c r="I344" s="54">
        <v>0</v>
      </c>
      <c r="J344" s="54">
        <v>0</v>
      </c>
      <c r="K344" s="54">
        <v>0.24779999999999996</v>
      </c>
      <c r="L344" s="54">
        <v>0.24779999999999996</v>
      </c>
      <c r="M344" s="54">
        <v>0</v>
      </c>
      <c r="N344" s="54">
        <v>0</v>
      </c>
      <c r="O344" s="54">
        <f t="shared" ref="O344:O407" si="79">D344-F344</f>
        <v>-0.24779999999999996</v>
      </c>
      <c r="P344" s="54">
        <f t="shared" ref="P344:P407" si="80">F344-E344</f>
        <v>0</v>
      </c>
      <c r="Q344" s="92"/>
      <c r="R344" s="54"/>
      <c r="S344" s="54"/>
      <c r="T344" s="54">
        <v>0</v>
      </c>
      <c r="U344" s="54">
        <v>0</v>
      </c>
      <c r="V344" s="54">
        <v>0</v>
      </c>
      <c r="W344" s="54">
        <v>0</v>
      </c>
      <c r="X344" s="55"/>
      <c r="Y344" s="56"/>
      <c r="Z344" s="56"/>
      <c r="AA344" s="56"/>
      <c r="AB344" s="56"/>
      <c r="AC344" s="56"/>
      <c r="AD344" s="56"/>
      <c r="AE344" s="56"/>
      <c r="AF344" s="56"/>
    </row>
    <row r="345" spans="1:32" s="57" customFormat="1" ht="94.5" x14ac:dyDescent="0.25">
      <c r="A345" s="134" t="s">
        <v>171</v>
      </c>
      <c r="B345" s="132"/>
      <c r="C345" s="51" t="s">
        <v>530</v>
      </c>
      <c r="D345" s="52">
        <v>0</v>
      </c>
      <c r="E345" s="53">
        <f t="shared" si="78"/>
        <v>0.36579999999999996</v>
      </c>
      <c r="F345" s="58">
        <f t="shared" si="78"/>
        <v>0.36579999999999996</v>
      </c>
      <c r="G345" s="54">
        <v>0</v>
      </c>
      <c r="H345" s="54">
        <v>0</v>
      </c>
      <c r="I345" s="54">
        <v>0</v>
      </c>
      <c r="J345" s="54">
        <v>0</v>
      </c>
      <c r="K345" s="54">
        <v>0.36579999999999996</v>
      </c>
      <c r="L345" s="54">
        <v>0.36579999999999996</v>
      </c>
      <c r="M345" s="54">
        <v>0</v>
      </c>
      <c r="N345" s="54">
        <v>0</v>
      </c>
      <c r="O345" s="54">
        <f t="shared" si="79"/>
        <v>-0.36579999999999996</v>
      </c>
      <c r="P345" s="54">
        <f t="shared" si="80"/>
        <v>0</v>
      </c>
      <c r="Q345" s="92"/>
      <c r="R345" s="54"/>
      <c r="S345" s="54"/>
      <c r="T345" s="54">
        <v>0</v>
      </c>
      <c r="U345" s="54">
        <v>0</v>
      </c>
      <c r="V345" s="54">
        <v>0</v>
      </c>
      <c r="W345" s="54">
        <v>0</v>
      </c>
      <c r="X345" s="55"/>
      <c r="Y345" s="56"/>
      <c r="Z345" s="56"/>
      <c r="AA345" s="56"/>
      <c r="AB345" s="56"/>
      <c r="AC345" s="56"/>
      <c r="AD345" s="56"/>
      <c r="AE345" s="56"/>
      <c r="AF345" s="56"/>
    </row>
    <row r="346" spans="1:32" s="57" customFormat="1" ht="94.5" x14ac:dyDescent="0.25">
      <c r="A346" s="134" t="s">
        <v>171</v>
      </c>
      <c r="B346" s="132"/>
      <c r="C346" s="51" t="s">
        <v>531</v>
      </c>
      <c r="D346" s="52">
        <v>0</v>
      </c>
      <c r="E346" s="53">
        <f t="shared" si="78"/>
        <v>0.35399999999999998</v>
      </c>
      <c r="F346" s="58">
        <f t="shared" si="78"/>
        <v>0.35399999999999998</v>
      </c>
      <c r="G346" s="54">
        <v>0</v>
      </c>
      <c r="H346" s="54">
        <v>0</v>
      </c>
      <c r="I346" s="54">
        <v>0</v>
      </c>
      <c r="J346" s="54">
        <v>0</v>
      </c>
      <c r="K346" s="54">
        <v>0.35399999999999998</v>
      </c>
      <c r="L346" s="54">
        <v>0.35399999999999998</v>
      </c>
      <c r="M346" s="54">
        <v>0</v>
      </c>
      <c r="N346" s="54">
        <v>0</v>
      </c>
      <c r="O346" s="54">
        <f t="shared" si="79"/>
        <v>-0.35399999999999998</v>
      </c>
      <c r="P346" s="54">
        <f t="shared" si="80"/>
        <v>0</v>
      </c>
      <c r="Q346" s="92"/>
      <c r="R346" s="54"/>
      <c r="S346" s="54"/>
      <c r="T346" s="54">
        <v>0</v>
      </c>
      <c r="U346" s="54">
        <v>0</v>
      </c>
      <c r="V346" s="54">
        <v>0</v>
      </c>
      <c r="W346" s="54">
        <v>0</v>
      </c>
      <c r="X346" s="55"/>
      <c r="Y346" s="56"/>
      <c r="Z346" s="56"/>
      <c r="AA346" s="56"/>
      <c r="AB346" s="56"/>
      <c r="AC346" s="56"/>
      <c r="AD346" s="56"/>
      <c r="AE346" s="56"/>
      <c r="AF346" s="56"/>
    </row>
    <row r="347" spans="1:32" s="57" customFormat="1" ht="94.5" x14ac:dyDescent="0.25">
      <c r="A347" s="134" t="s">
        <v>171</v>
      </c>
      <c r="B347" s="132"/>
      <c r="C347" s="51" t="s">
        <v>532</v>
      </c>
      <c r="D347" s="52">
        <v>0</v>
      </c>
      <c r="E347" s="53">
        <f t="shared" si="78"/>
        <v>0.35399999999999998</v>
      </c>
      <c r="F347" s="58">
        <f t="shared" si="78"/>
        <v>0.35399999999999998</v>
      </c>
      <c r="G347" s="54">
        <v>0</v>
      </c>
      <c r="H347" s="54">
        <v>0</v>
      </c>
      <c r="I347" s="54">
        <v>0</v>
      </c>
      <c r="J347" s="54">
        <v>0</v>
      </c>
      <c r="K347" s="54">
        <v>0.35399999999999998</v>
      </c>
      <c r="L347" s="54">
        <v>0.35399999999999998</v>
      </c>
      <c r="M347" s="54">
        <v>0</v>
      </c>
      <c r="N347" s="54">
        <v>0</v>
      </c>
      <c r="O347" s="54">
        <f t="shared" si="79"/>
        <v>-0.35399999999999998</v>
      </c>
      <c r="P347" s="54">
        <f t="shared" si="80"/>
        <v>0</v>
      </c>
      <c r="Q347" s="92"/>
      <c r="R347" s="54"/>
      <c r="S347" s="54"/>
      <c r="T347" s="54">
        <v>0</v>
      </c>
      <c r="U347" s="54">
        <v>0</v>
      </c>
      <c r="V347" s="54">
        <v>0</v>
      </c>
      <c r="W347" s="54">
        <v>0</v>
      </c>
      <c r="X347" s="55"/>
      <c r="Y347" s="56"/>
      <c r="Z347" s="56"/>
      <c r="AA347" s="56"/>
      <c r="AB347" s="56"/>
      <c r="AC347" s="56"/>
      <c r="AD347" s="56"/>
      <c r="AE347" s="56"/>
      <c r="AF347" s="56"/>
    </row>
    <row r="348" spans="1:32" s="57" customFormat="1" ht="63" x14ac:dyDescent="0.25">
      <c r="A348" s="134" t="s">
        <v>171</v>
      </c>
      <c r="B348" s="132"/>
      <c r="C348" s="51" t="s">
        <v>533</v>
      </c>
      <c r="D348" s="52">
        <v>0</v>
      </c>
      <c r="E348" s="53">
        <f t="shared" si="78"/>
        <v>0.41299999999999998</v>
      </c>
      <c r="F348" s="58">
        <f t="shared" si="78"/>
        <v>0.41299999999999998</v>
      </c>
      <c r="G348" s="54">
        <v>0</v>
      </c>
      <c r="H348" s="54">
        <v>0</v>
      </c>
      <c r="I348" s="54">
        <v>0</v>
      </c>
      <c r="J348" s="54">
        <v>0</v>
      </c>
      <c r="K348" s="54">
        <v>0.41299999999999998</v>
      </c>
      <c r="L348" s="54">
        <v>0.41299999999999998</v>
      </c>
      <c r="M348" s="54">
        <v>0</v>
      </c>
      <c r="N348" s="54">
        <v>0</v>
      </c>
      <c r="O348" s="54">
        <f t="shared" si="79"/>
        <v>-0.41299999999999998</v>
      </c>
      <c r="P348" s="54">
        <f t="shared" si="80"/>
        <v>0</v>
      </c>
      <c r="Q348" s="92"/>
      <c r="R348" s="54"/>
      <c r="S348" s="54"/>
      <c r="T348" s="54">
        <v>0</v>
      </c>
      <c r="U348" s="54">
        <v>0</v>
      </c>
      <c r="V348" s="54">
        <v>0</v>
      </c>
      <c r="W348" s="54">
        <v>0</v>
      </c>
      <c r="X348" s="55"/>
      <c r="Y348" s="56"/>
      <c r="Z348" s="56"/>
      <c r="AA348" s="56"/>
      <c r="AB348" s="56"/>
      <c r="AC348" s="56"/>
      <c r="AD348" s="56"/>
      <c r="AE348" s="56"/>
      <c r="AF348" s="56"/>
    </row>
    <row r="349" spans="1:32" s="57" customFormat="1" ht="63" x14ac:dyDescent="0.25">
      <c r="A349" s="134" t="s">
        <v>171</v>
      </c>
      <c r="B349" s="132"/>
      <c r="C349" s="51" t="s">
        <v>534</v>
      </c>
      <c r="D349" s="52">
        <v>0</v>
      </c>
      <c r="E349" s="53">
        <f t="shared" si="78"/>
        <v>0.44839999999999997</v>
      </c>
      <c r="F349" s="58">
        <f t="shared" si="78"/>
        <v>0.44839999999999997</v>
      </c>
      <c r="G349" s="54">
        <v>0</v>
      </c>
      <c r="H349" s="54">
        <v>0</v>
      </c>
      <c r="I349" s="54">
        <v>0</v>
      </c>
      <c r="J349" s="54">
        <v>0</v>
      </c>
      <c r="K349" s="54">
        <v>0.44839999999999997</v>
      </c>
      <c r="L349" s="54">
        <v>0.44839999999999997</v>
      </c>
      <c r="M349" s="54">
        <v>0</v>
      </c>
      <c r="N349" s="54">
        <v>0</v>
      </c>
      <c r="O349" s="54">
        <f t="shared" si="79"/>
        <v>-0.44839999999999997</v>
      </c>
      <c r="P349" s="54">
        <f t="shared" si="80"/>
        <v>0</v>
      </c>
      <c r="Q349" s="92"/>
      <c r="R349" s="54"/>
      <c r="S349" s="54"/>
      <c r="T349" s="54">
        <v>0</v>
      </c>
      <c r="U349" s="54">
        <v>0</v>
      </c>
      <c r="V349" s="54">
        <v>0</v>
      </c>
      <c r="W349" s="54">
        <v>0</v>
      </c>
      <c r="X349" s="55"/>
      <c r="Y349" s="56"/>
      <c r="Z349" s="56"/>
      <c r="AA349" s="56"/>
      <c r="AB349" s="56"/>
      <c r="AC349" s="56"/>
      <c r="AD349" s="56"/>
      <c r="AE349" s="56"/>
      <c r="AF349" s="56"/>
    </row>
    <row r="350" spans="1:32" s="57" customFormat="1" ht="63" x14ac:dyDescent="0.25">
      <c r="A350" s="134" t="s">
        <v>171</v>
      </c>
      <c r="B350" s="132"/>
      <c r="C350" s="51" t="s">
        <v>535</v>
      </c>
      <c r="D350" s="52">
        <v>0</v>
      </c>
      <c r="E350" s="53">
        <f t="shared" si="78"/>
        <v>0.34219999999999995</v>
      </c>
      <c r="F350" s="58">
        <f t="shared" si="78"/>
        <v>0</v>
      </c>
      <c r="G350" s="54">
        <v>0.34219999999999995</v>
      </c>
      <c r="H350" s="54">
        <v>0</v>
      </c>
      <c r="I350" s="54">
        <v>0</v>
      </c>
      <c r="J350" s="54">
        <v>0</v>
      </c>
      <c r="K350" s="54">
        <v>0</v>
      </c>
      <c r="L350" s="54">
        <v>0</v>
      </c>
      <c r="M350" s="54">
        <v>0</v>
      </c>
      <c r="N350" s="54">
        <v>0</v>
      </c>
      <c r="O350" s="54">
        <f t="shared" si="79"/>
        <v>0</v>
      </c>
      <c r="P350" s="54">
        <f t="shared" si="80"/>
        <v>-0.34219999999999995</v>
      </c>
      <c r="Q350" s="92">
        <f t="shared" si="76"/>
        <v>-1</v>
      </c>
      <c r="R350" s="54"/>
      <c r="S350" s="54"/>
      <c r="T350" s="54">
        <v>0</v>
      </c>
      <c r="U350" s="54">
        <v>0</v>
      </c>
      <c r="V350" s="54">
        <v>0</v>
      </c>
      <c r="W350" s="54">
        <v>0</v>
      </c>
      <c r="X350" s="55" t="s">
        <v>207</v>
      </c>
      <c r="Y350" s="56"/>
      <c r="Z350" s="56"/>
      <c r="AA350" s="56"/>
      <c r="AB350" s="56"/>
      <c r="AC350" s="56"/>
      <c r="AD350" s="56"/>
      <c r="AE350" s="56"/>
      <c r="AF350" s="56"/>
    </row>
    <row r="351" spans="1:32" s="57" customFormat="1" ht="63" x14ac:dyDescent="0.25">
      <c r="A351" s="134" t="s">
        <v>171</v>
      </c>
      <c r="B351" s="132"/>
      <c r="C351" s="51" t="s">
        <v>406</v>
      </c>
      <c r="D351" s="52">
        <v>0</v>
      </c>
      <c r="E351" s="53">
        <f t="shared" si="78"/>
        <v>0.34219999999999995</v>
      </c>
      <c r="F351" s="58">
        <f t="shared" si="78"/>
        <v>0</v>
      </c>
      <c r="G351" s="54">
        <v>0.34219999999999995</v>
      </c>
      <c r="H351" s="54">
        <v>0</v>
      </c>
      <c r="I351" s="54">
        <v>0</v>
      </c>
      <c r="J351" s="54">
        <v>0</v>
      </c>
      <c r="K351" s="54">
        <v>0</v>
      </c>
      <c r="L351" s="54">
        <v>0</v>
      </c>
      <c r="M351" s="54">
        <v>0</v>
      </c>
      <c r="N351" s="54">
        <v>0</v>
      </c>
      <c r="O351" s="54">
        <f t="shared" si="79"/>
        <v>0</v>
      </c>
      <c r="P351" s="54">
        <f t="shared" si="80"/>
        <v>-0.34219999999999995</v>
      </c>
      <c r="Q351" s="92">
        <f t="shared" si="76"/>
        <v>-1</v>
      </c>
      <c r="R351" s="54"/>
      <c r="S351" s="54"/>
      <c r="T351" s="54">
        <v>0</v>
      </c>
      <c r="U351" s="54">
        <v>0</v>
      </c>
      <c r="V351" s="54">
        <v>0</v>
      </c>
      <c r="W351" s="54">
        <v>0</v>
      </c>
      <c r="X351" s="55" t="s">
        <v>207</v>
      </c>
      <c r="Y351" s="56"/>
      <c r="Z351" s="56"/>
      <c r="AA351" s="56"/>
      <c r="AB351" s="56"/>
      <c r="AC351" s="56"/>
      <c r="AD351" s="56"/>
      <c r="AE351" s="56"/>
      <c r="AF351" s="56"/>
    </row>
    <row r="352" spans="1:32" s="57" customFormat="1" ht="63" x14ac:dyDescent="0.25">
      <c r="A352" s="134" t="s">
        <v>171</v>
      </c>
      <c r="B352" s="132"/>
      <c r="C352" s="51" t="s">
        <v>536</v>
      </c>
      <c r="D352" s="52">
        <v>0</v>
      </c>
      <c r="E352" s="53">
        <f t="shared" si="78"/>
        <v>0</v>
      </c>
      <c r="F352" s="58">
        <f t="shared" si="78"/>
        <v>0.34219999999999995</v>
      </c>
      <c r="G352" s="54">
        <v>0</v>
      </c>
      <c r="H352" s="54">
        <v>0.34219999999999995</v>
      </c>
      <c r="I352" s="54">
        <v>0</v>
      </c>
      <c r="J352" s="54">
        <v>0</v>
      </c>
      <c r="K352" s="54">
        <v>0</v>
      </c>
      <c r="L352" s="54">
        <v>0</v>
      </c>
      <c r="M352" s="54">
        <v>0</v>
      </c>
      <c r="N352" s="54">
        <v>0</v>
      </c>
      <c r="O352" s="54">
        <f t="shared" si="79"/>
        <v>-0.34219999999999995</v>
      </c>
      <c r="P352" s="54">
        <f t="shared" si="80"/>
        <v>0.34219999999999995</v>
      </c>
      <c r="Q352" s="92"/>
      <c r="R352" s="54"/>
      <c r="S352" s="54"/>
      <c r="T352" s="54">
        <v>0</v>
      </c>
      <c r="U352" s="54">
        <v>0</v>
      </c>
      <c r="V352" s="54">
        <v>0</v>
      </c>
      <c r="W352" s="54">
        <v>0</v>
      </c>
      <c r="X352" s="55" t="s">
        <v>200</v>
      </c>
      <c r="Y352" s="56"/>
      <c r="Z352" s="56"/>
      <c r="AA352" s="56"/>
      <c r="AB352" s="56"/>
      <c r="AC352" s="56"/>
      <c r="AD352" s="56"/>
      <c r="AE352" s="56"/>
      <c r="AF352" s="56"/>
    </row>
    <row r="353" spans="1:32" s="57" customFormat="1" ht="63" x14ac:dyDescent="0.25">
      <c r="A353" s="134" t="s">
        <v>171</v>
      </c>
      <c r="B353" s="132"/>
      <c r="C353" s="51" t="s">
        <v>537</v>
      </c>
      <c r="D353" s="52">
        <v>0</v>
      </c>
      <c r="E353" s="53">
        <f t="shared" si="78"/>
        <v>0.34219999999999995</v>
      </c>
      <c r="F353" s="58">
        <f t="shared" si="78"/>
        <v>0</v>
      </c>
      <c r="G353" s="54">
        <v>0.34219999999999995</v>
      </c>
      <c r="H353" s="54">
        <v>0</v>
      </c>
      <c r="I353" s="54">
        <v>0</v>
      </c>
      <c r="J353" s="54">
        <v>0</v>
      </c>
      <c r="K353" s="54">
        <v>0</v>
      </c>
      <c r="L353" s="54">
        <v>0</v>
      </c>
      <c r="M353" s="54">
        <v>0</v>
      </c>
      <c r="N353" s="54">
        <v>0</v>
      </c>
      <c r="O353" s="54">
        <f t="shared" si="79"/>
        <v>0</v>
      </c>
      <c r="P353" s="54">
        <f t="shared" si="80"/>
        <v>-0.34219999999999995</v>
      </c>
      <c r="Q353" s="92">
        <f t="shared" si="76"/>
        <v>-1</v>
      </c>
      <c r="R353" s="54"/>
      <c r="S353" s="54"/>
      <c r="T353" s="54">
        <v>0</v>
      </c>
      <c r="U353" s="54">
        <v>0</v>
      </c>
      <c r="V353" s="54">
        <v>0</v>
      </c>
      <c r="W353" s="54">
        <v>0</v>
      </c>
      <c r="X353" s="55" t="s">
        <v>207</v>
      </c>
      <c r="Y353" s="56"/>
      <c r="Z353" s="56"/>
      <c r="AA353" s="56"/>
      <c r="AB353" s="56"/>
      <c r="AC353" s="56"/>
      <c r="AD353" s="56"/>
      <c r="AE353" s="56"/>
      <c r="AF353" s="56"/>
    </row>
    <row r="354" spans="1:32" s="57" customFormat="1" ht="110.25" x14ac:dyDescent="0.25">
      <c r="A354" s="134" t="s">
        <v>171</v>
      </c>
      <c r="B354" s="132"/>
      <c r="C354" s="51" t="s">
        <v>538</v>
      </c>
      <c r="D354" s="52">
        <v>0</v>
      </c>
      <c r="E354" s="53">
        <f t="shared" si="78"/>
        <v>5.8999999999999997E-2</v>
      </c>
      <c r="F354" s="58">
        <f t="shared" si="78"/>
        <v>5.8999999999999997E-2</v>
      </c>
      <c r="G354" s="54">
        <v>0</v>
      </c>
      <c r="H354" s="54">
        <v>0</v>
      </c>
      <c r="I354" s="54">
        <v>5.8999999999999997E-2</v>
      </c>
      <c r="J354" s="54">
        <v>5.8999999999999997E-2</v>
      </c>
      <c r="K354" s="54">
        <v>0</v>
      </c>
      <c r="L354" s="54">
        <v>0</v>
      </c>
      <c r="M354" s="54">
        <v>0</v>
      </c>
      <c r="N354" s="54">
        <v>0</v>
      </c>
      <c r="O354" s="54">
        <f t="shared" si="79"/>
        <v>-5.8999999999999997E-2</v>
      </c>
      <c r="P354" s="54">
        <f t="shared" si="80"/>
        <v>0</v>
      </c>
      <c r="Q354" s="92"/>
      <c r="R354" s="54"/>
      <c r="S354" s="54"/>
      <c r="T354" s="54">
        <v>0</v>
      </c>
      <c r="U354" s="54">
        <v>0</v>
      </c>
      <c r="V354" s="54">
        <v>0</v>
      </c>
      <c r="W354" s="54">
        <v>0</v>
      </c>
      <c r="X354" s="55"/>
      <c r="Y354" s="56"/>
      <c r="Z354" s="56"/>
      <c r="AA354" s="56"/>
      <c r="AB354" s="56"/>
      <c r="AC354" s="56"/>
      <c r="AD354" s="56"/>
      <c r="AE354" s="56"/>
      <c r="AF354" s="56"/>
    </row>
    <row r="355" spans="1:32" s="57" customFormat="1" ht="110.25" x14ac:dyDescent="0.25">
      <c r="A355" s="134" t="s">
        <v>171</v>
      </c>
      <c r="B355" s="132"/>
      <c r="C355" s="51" t="s">
        <v>539</v>
      </c>
      <c r="D355" s="52">
        <v>0</v>
      </c>
      <c r="E355" s="53">
        <f t="shared" si="78"/>
        <v>5.8999999999999997E-2</v>
      </c>
      <c r="F355" s="58">
        <f t="shared" si="78"/>
        <v>5.8999999999999997E-2</v>
      </c>
      <c r="G355" s="54">
        <v>0</v>
      </c>
      <c r="H355" s="54">
        <v>0</v>
      </c>
      <c r="I355" s="54">
        <v>5.8999999999999997E-2</v>
      </c>
      <c r="J355" s="54">
        <v>5.8999999999999997E-2</v>
      </c>
      <c r="K355" s="54">
        <v>0</v>
      </c>
      <c r="L355" s="54">
        <v>0</v>
      </c>
      <c r="M355" s="54">
        <v>0</v>
      </c>
      <c r="N355" s="54">
        <v>0</v>
      </c>
      <c r="O355" s="54">
        <f t="shared" si="79"/>
        <v>-5.8999999999999997E-2</v>
      </c>
      <c r="P355" s="54">
        <f t="shared" si="80"/>
        <v>0</v>
      </c>
      <c r="Q355" s="92"/>
      <c r="R355" s="54"/>
      <c r="S355" s="54"/>
      <c r="T355" s="54">
        <v>0</v>
      </c>
      <c r="U355" s="54">
        <v>0</v>
      </c>
      <c r="V355" s="54">
        <v>0</v>
      </c>
      <c r="W355" s="54">
        <v>0</v>
      </c>
      <c r="X355" s="55"/>
      <c r="Y355" s="56"/>
      <c r="Z355" s="56"/>
      <c r="AA355" s="56"/>
      <c r="AB355" s="56"/>
      <c r="AC355" s="56"/>
      <c r="AD355" s="56"/>
      <c r="AE355" s="56"/>
      <c r="AF355" s="56"/>
    </row>
    <row r="356" spans="1:32" s="57" customFormat="1" ht="110.25" x14ac:dyDescent="0.25">
      <c r="A356" s="134" t="s">
        <v>171</v>
      </c>
      <c r="B356" s="132"/>
      <c r="C356" s="51" t="s">
        <v>540</v>
      </c>
      <c r="D356" s="52">
        <v>0</v>
      </c>
      <c r="E356" s="53">
        <f t="shared" si="78"/>
        <v>0.4012</v>
      </c>
      <c r="F356" s="58">
        <f t="shared" si="78"/>
        <v>0.4012</v>
      </c>
      <c r="G356" s="54">
        <v>0</v>
      </c>
      <c r="H356" s="54">
        <v>0</v>
      </c>
      <c r="I356" s="54">
        <v>0</v>
      </c>
      <c r="J356" s="54">
        <v>0</v>
      </c>
      <c r="K356" s="54">
        <v>0.4012</v>
      </c>
      <c r="L356" s="54">
        <v>0.4012</v>
      </c>
      <c r="M356" s="54">
        <v>0</v>
      </c>
      <c r="N356" s="54">
        <v>0</v>
      </c>
      <c r="O356" s="54">
        <f t="shared" si="79"/>
        <v>-0.4012</v>
      </c>
      <c r="P356" s="54">
        <f t="shared" si="80"/>
        <v>0</v>
      </c>
      <c r="Q356" s="92"/>
      <c r="R356" s="54"/>
      <c r="S356" s="54"/>
      <c r="T356" s="54">
        <v>0</v>
      </c>
      <c r="U356" s="54">
        <v>0</v>
      </c>
      <c r="V356" s="54">
        <v>0</v>
      </c>
      <c r="W356" s="54">
        <v>0</v>
      </c>
      <c r="X356" s="55"/>
      <c r="Y356" s="56"/>
      <c r="Z356" s="56"/>
      <c r="AA356" s="56"/>
      <c r="AB356" s="56"/>
      <c r="AC356" s="56"/>
      <c r="AD356" s="56"/>
      <c r="AE356" s="56"/>
      <c r="AF356" s="56"/>
    </row>
    <row r="357" spans="1:32" s="57" customFormat="1" ht="110.25" x14ac:dyDescent="0.25">
      <c r="A357" s="134" t="s">
        <v>171</v>
      </c>
      <c r="B357" s="132"/>
      <c r="C357" s="51" t="s">
        <v>541</v>
      </c>
      <c r="D357" s="52">
        <v>0</v>
      </c>
      <c r="E357" s="53">
        <f t="shared" si="78"/>
        <v>0.12744</v>
      </c>
      <c r="F357" s="58">
        <f t="shared" si="78"/>
        <v>0.12744</v>
      </c>
      <c r="G357" s="54">
        <v>0</v>
      </c>
      <c r="H357" s="54">
        <v>0</v>
      </c>
      <c r="I357" s="54">
        <v>0</v>
      </c>
      <c r="J357" s="54">
        <v>0</v>
      </c>
      <c r="K357" s="54">
        <v>0.12744</v>
      </c>
      <c r="L357" s="54">
        <v>0.12744</v>
      </c>
      <c r="M357" s="54">
        <v>0</v>
      </c>
      <c r="N357" s="54">
        <v>0</v>
      </c>
      <c r="O357" s="54">
        <f t="shared" si="79"/>
        <v>-0.12744</v>
      </c>
      <c r="P357" s="54">
        <f t="shared" si="80"/>
        <v>0</v>
      </c>
      <c r="Q357" s="92"/>
      <c r="R357" s="54"/>
      <c r="S357" s="54"/>
      <c r="T357" s="54">
        <v>0</v>
      </c>
      <c r="U357" s="54">
        <v>0</v>
      </c>
      <c r="V357" s="54">
        <v>0</v>
      </c>
      <c r="W357" s="54">
        <v>0</v>
      </c>
      <c r="X357" s="55"/>
      <c r="Y357" s="56"/>
      <c r="Z357" s="56"/>
      <c r="AA357" s="56"/>
      <c r="AB357" s="56"/>
      <c r="AC357" s="56"/>
      <c r="AD357" s="56"/>
      <c r="AE357" s="56"/>
      <c r="AF357" s="56"/>
    </row>
    <row r="358" spans="1:32" s="57" customFormat="1" ht="110.25" x14ac:dyDescent="0.25">
      <c r="A358" s="134" t="s">
        <v>171</v>
      </c>
      <c r="B358" s="132"/>
      <c r="C358" s="51" t="s">
        <v>542</v>
      </c>
      <c r="D358" s="52">
        <v>0</v>
      </c>
      <c r="E358" s="53">
        <f t="shared" si="78"/>
        <v>8.2600000000000007E-2</v>
      </c>
      <c r="F358" s="58">
        <f t="shared" si="78"/>
        <v>8.2600000000000007E-2</v>
      </c>
      <c r="G358" s="54">
        <v>0</v>
      </c>
      <c r="H358" s="54">
        <v>0</v>
      </c>
      <c r="I358" s="54">
        <v>0</v>
      </c>
      <c r="J358" s="54">
        <v>0</v>
      </c>
      <c r="K358" s="54">
        <v>8.2600000000000007E-2</v>
      </c>
      <c r="L358" s="54">
        <v>8.2600000000000007E-2</v>
      </c>
      <c r="M358" s="54">
        <v>0</v>
      </c>
      <c r="N358" s="54">
        <v>0</v>
      </c>
      <c r="O358" s="54">
        <f t="shared" si="79"/>
        <v>-8.2600000000000007E-2</v>
      </c>
      <c r="P358" s="54">
        <f t="shared" si="80"/>
        <v>0</v>
      </c>
      <c r="Q358" s="92"/>
      <c r="R358" s="54"/>
      <c r="S358" s="54"/>
      <c r="T358" s="54">
        <v>0</v>
      </c>
      <c r="U358" s="54">
        <v>0</v>
      </c>
      <c r="V358" s="54">
        <v>0</v>
      </c>
      <c r="W358" s="54">
        <v>0</v>
      </c>
      <c r="X358" s="55"/>
      <c r="Y358" s="56"/>
      <c r="Z358" s="56"/>
      <c r="AA358" s="56"/>
      <c r="AB358" s="56"/>
      <c r="AC358" s="56"/>
      <c r="AD358" s="56"/>
      <c r="AE358" s="56"/>
      <c r="AF358" s="56"/>
    </row>
    <row r="359" spans="1:32" s="57" customFormat="1" ht="110.25" x14ac:dyDescent="0.25">
      <c r="A359" s="134" t="s">
        <v>171</v>
      </c>
      <c r="B359" s="132"/>
      <c r="C359" s="51" t="s">
        <v>543</v>
      </c>
      <c r="D359" s="52">
        <v>0</v>
      </c>
      <c r="E359" s="53">
        <f t="shared" si="78"/>
        <v>0.15340000000000001</v>
      </c>
      <c r="F359" s="58">
        <f t="shared" si="78"/>
        <v>0.15340000000000001</v>
      </c>
      <c r="G359" s="54">
        <v>0</v>
      </c>
      <c r="H359" s="54">
        <v>0</v>
      </c>
      <c r="I359" s="54">
        <v>0</v>
      </c>
      <c r="J359" s="54">
        <v>0</v>
      </c>
      <c r="K359" s="54">
        <v>0.15340000000000001</v>
      </c>
      <c r="L359" s="54">
        <v>0.15340000000000001</v>
      </c>
      <c r="M359" s="54">
        <v>0</v>
      </c>
      <c r="N359" s="54">
        <v>0</v>
      </c>
      <c r="O359" s="54">
        <f t="shared" si="79"/>
        <v>-0.15340000000000001</v>
      </c>
      <c r="P359" s="54">
        <f t="shared" si="80"/>
        <v>0</v>
      </c>
      <c r="Q359" s="92"/>
      <c r="R359" s="54"/>
      <c r="S359" s="54"/>
      <c r="T359" s="54">
        <v>0</v>
      </c>
      <c r="U359" s="54">
        <v>0</v>
      </c>
      <c r="V359" s="54">
        <v>0</v>
      </c>
      <c r="W359" s="54">
        <v>0</v>
      </c>
      <c r="X359" s="55"/>
      <c r="Y359" s="56"/>
      <c r="Z359" s="56"/>
      <c r="AA359" s="56"/>
      <c r="AB359" s="56"/>
      <c r="AC359" s="56"/>
      <c r="AD359" s="56"/>
      <c r="AE359" s="56"/>
      <c r="AF359" s="56"/>
    </row>
    <row r="360" spans="1:32" s="57" customFormat="1" ht="110.25" x14ac:dyDescent="0.25">
      <c r="A360" s="134" t="s">
        <v>171</v>
      </c>
      <c r="B360" s="132"/>
      <c r="C360" s="51" t="s">
        <v>544</v>
      </c>
      <c r="D360" s="52">
        <v>0</v>
      </c>
      <c r="E360" s="53">
        <f t="shared" si="78"/>
        <v>0.10619999999999999</v>
      </c>
      <c r="F360" s="58">
        <f t="shared" si="78"/>
        <v>0.10619999999999999</v>
      </c>
      <c r="G360" s="54">
        <v>0</v>
      </c>
      <c r="H360" s="54">
        <v>0</v>
      </c>
      <c r="I360" s="54">
        <v>0</v>
      </c>
      <c r="J360" s="54">
        <v>0</v>
      </c>
      <c r="K360" s="54">
        <v>0.10619999999999999</v>
      </c>
      <c r="L360" s="54">
        <v>0.10619999999999999</v>
      </c>
      <c r="M360" s="54">
        <v>0</v>
      </c>
      <c r="N360" s="54">
        <v>0</v>
      </c>
      <c r="O360" s="54">
        <f t="shared" si="79"/>
        <v>-0.10619999999999999</v>
      </c>
      <c r="P360" s="54">
        <f t="shared" si="80"/>
        <v>0</v>
      </c>
      <c r="Q360" s="92"/>
      <c r="R360" s="54"/>
      <c r="S360" s="54"/>
      <c r="T360" s="54">
        <v>0</v>
      </c>
      <c r="U360" s="54">
        <v>0</v>
      </c>
      <c r="V360" s="54">
        <v>0</v>
      </c>
      <c r="W360" s="54">
        <v>0</v>
      </c>
      <c r="X360" s="55"/>
      <c r="Y360" s="56"/>
      <c r="Z360" s="56"/>
      <c r="AA360" s="56"/>
      <c r="AB360" s="56"/>
      <c r="AC360" s="56"/>
      <c r="AD360" s="56"/>
      <c r="AE360" s="56"/>
      <c r="AF360" s="56"/>
    </row>
    <row r="361" spans="1:32" s="57" customFormat="1" ht="63" x14ac:dyDescent="0.25">
      <c r="A361" s="134" t="s">
        <v>171</v>
      </c>
      <c r="B361" s="132"/>
      <c r="C361" s="51" t="s">
        <v>545</v>
      </c>
      <c r="D361" s="52">
        <v>0</v>
      </c>
      <c r="E361" s="53">
        <f t="shared" si="78"/>
        <v>0</v>
      </c>
      <c r="F361" s="58">
        <f t="shared" si="78"/>
        <v>0.31999947999999995</v>
      </c>
      <c r="G361" s="54">
        <v>0</v>
      </c>
      <c r="H361" s="54">
        <v>0</v>
      </c>
      <c r="I361" s="54">
        <v>0</v>
      </c>
      <c r="J361" s="54">
        <v>0</v>
      </c>
      <c r="K361" s="54">
        <v>0</v>
      </c>
      <c r="L361" s="54">
        <v>0.31999947999999995</v>
      </c>
      <c r="M361" s="54">
        <v>0</v>
      </c>
      <c r="N361" s="54">
        <v>0</v>
      </c>
      <c r="O361" s="54">
        <f t="shared" si="79"/>
        <v>-0.31999947999999995</v>
      </c>
      <c r="P361" s="54">
        <f t="shared" si="80"/>
        <v>0.31999947999999995</v>
      </c>
      <c r="Q361" s="92"/>
      <c r="R361" s="54"/>
      <c r="S361" s="54"/>
      <c r="T361" s="54">
        <v>0</v>
      </c>
      <c r="U361" s="54">
        <v>0</v>
      </c>
      <c r="V361" s="54">
        <v>0</v>
      </c>
      <c r="W361" s="54">
        <v>0</v>
      </c>
      <c r="X361" s="55" t="s">
        <v>200</v>
      </c>
      <c r="Y361" s="56"/>
      <c r="Z361" s="56"/>
      <c r="AA361" s="56"/>
      <c r="AB361" s="56"/>
      <c r="AC361" s="56"/>
      <c r="AD361" s="56"/>
      <c r="AE361" s="56"/>
      <c r="AF361" s="56"/>
    </row>
    <row r="362" spans="1:32" s="57" customFormat="1" ht="47.25" x14ac:dyDescent="0.25">
      <c r="A362" s="134" t="s">
        <v>171</v>
      </c>
      <c r="B362" s="132"/>
      <c r="C362" s="51" t="s">
        <v>546</v>
      </c>
      <c r="D362" s="52">
        <v>0</v>
      </c>
      <c r="E362" s="53">
        <f t="shared" si="78"/>
        <v>0.35399999999999998</v>
      </c>
      <c r="F362" s="58">
        <f t="shared" si="78"/>
        <v>0.35399999999999998</v>
      </c>
      <c r="G362" s="54">
        <v>0</v>
      </c>
      <c r="H362" s="54">
        <v>0</v>
      </c>
      <c r="I362" s="54">
        <v>0</v>
      </c>
      <c r="J362" s="54">
        <v>0</v>
      </c>
      <c r="K362" s="54">
        <v>0.35399999999999998</v>
      </c>
      <c r="L362" s="54">
        <v>0.35399999999999998</v>
      </c>
      <c r="M362" s="54">
        <v>0</v>
      </c>
      <c r="N362" s="54">
        <v>0</v>
      </c>
      <c r="O362" s="54">
        <f t="shared" si="79"/>
        <v>-0.35399999999999998</v>
      </c>
      <c r="P362" s="54">
        <f t="shared" si="80"/>
        <v>0</v>
      </c>
      <c r="Q362" s="92"/>
      <c r="R362" s="54"/>
      <c r="S362" s="54"/>
      <c r="T362" s="54">
        <v>0</v>
      </c>
      <c r="U362" s="54">
        <v>0</v>
      </c>
      <c r="V362" s="54">
        <v>0</v>
      </c>
      <c r="W362" s="54">
        <v>0</v>
      </c>
      <c r="X362" s="55"/>
      <c r="Y362" s="56"/>
      <c r="Z362" s="56"/>
      <c r="AA362" s="56"/>
      <c r="AB362" s="56"/>
      <c r="AC362" s="56"/>
      <c r="AD362" s="56"/>
      <c r="AE362" s="56"/>
      <c r="AF362" s="56"/>
    </row>
    <row r="363" spans="1:32" s="57" customFormat="1" ht="31.5" x14ac:dyDescent="0.25">
      <c r="A363" s="134" t="s">
        <v>171</v>
      </c>
      <c r="B363" s="132"/>
      <c r="C363" s="51" t="s">
        <v>547</v>
      </c>
      <c r="D363" s="52">
        <v>0</v>
      </c>
      <c r="E363" s="53">
        <f t="shared" si="78"/>
        <v>0.64900000000000002</v>
      </c>
      <c r="F363" s="58">
        <f t="shared" si="78"/>
        <v>0.64900000000000002</v>
      </c>
      <c r="G363" s="54">
        <v>0.64900000000000002</v>
      </c>
      <c r="H363" s="54">
        <v>0.64900000000000002</v>
      </c>
      <c r="I363" s="54">
        <v>0</v>
      </c>
      <c r="J363" s="54">
        <v>0</v>
      </c>
      <c r="K363" s="54">
        <v>0</v>
      </c>
      <c r="L363" s="54">
        <v>0</v>
      </c>
      <c r="M363" s="54">
        <v>0</v>
      </c>
      <c r="N363" s="54">
        <v>0</v>
      </c>
      <c r="O363" s="54">
        <f t="shared" si="79"/>
        <v>-0.64900000000000002</v>
      </c>
      <c r="P363" s="54">
        <f t="shared" si="80"/>
        <v>0</v>
      </c>
      <c r="Q363" s="92"/>
      <c r="R363" s="54"/>
      <c r="S363" s="54"/>
      <c r="T363" s="54">
        <v>0</v>
      </c>
      <c r="U363" s="54">
        <v>0</v>
      </c>
      <c r="V363" s="54">
        <v>0</v>
      </c>
      <c r="W363" s="54">
        <v>0</v>
      </c>
      <c r="X363" s="55"/>
      <c r="Y363" s="56"/>
      <c r="Z363" s="56"/>
      <c r="AA363" s="56"/>
      <c r="AB363" s="56"/>
      <c r="AC363" s="56"/>
      <c r="AD363" s="56"/>
      <c r="AE363" s="56"/>
      <c r="AF363" s="56"/>
    </row>
    <row r="364" spans="1:32" s="57" customFormat="1" ht="47.25" x14ac:dyDescent="0.25">
      <c r="A364" s="134" t="s">
        <v>171</v>
      </c>
      <c r="B364" s="132"/>
      <c r="C364" s="51" t="s">
        <v>548</v>
      </c>
      <c r="D364" s="52">
        <v>0</v>
      </c>
      <c r="E364" s="53">
        <f t="shared" si="78"/>
        <v>0.30680000000000002</v>
      </c>
      <c r="F364" s="58">
        <f t="shared" si="78"/>
        <v>0.30680000000000002</v>
      </c>
      <c r="G364" s="54">
        <v>0.30680000000000002</v>
      </c>
      <c r="H364" s="54">
        <v>0.30680000000000002</v>
      </c>
      <c r="I364" s="54">
        <v>0</v>
      </c>
      <c r="J364" s="54">
        <v>0</v>
      </c>
      <c r="K364" s="54">
        <v>0</v>
      </c>
      <c r="L364" s="54">
        <v>0</v>
      </c>
      <c r="M364" s="54">
        <v>0</v>
      </c>
      <c r="N364" s="54">
        <v>0</v>
      </c>
      <c r="O364" s="54">
        <f t="shared" si="79"/>
        <v>-0.30680000000000002</v>
      </c>
      <c r="P364" s="54">
        <f t="shared" si="80"/>
        <v>0</v>
      </c>
      <c r="Q364" s="92"/>
      <c r="R364" s="54"/>
      <c r="S364" s="54"/>
      <c r="T364" s="54">
        <v>0</v>
      </c>
      <c r="U364" s="54">
        <v>0</v>
      </c>
      <c r="V364" s="54">
        <v>0</v>
      </c>
      <c r="W364" s="54">
        <v>0</v>
      </c>
      <c r="X364" s="55"/>
      <c r="Y364" s="56"/>
      <c r="Z364" s="56"/>
      <c r="AA364" s="56"/>
      <c r="AB364" s="56"/>
      <c r="AC364" s="56"/>
      <c r="AD364" s="56"/>
      <c r="AE364" s="56"/>
      <c r="AF364" s="56"/>
    </row>
    <row r="365" spans="1:32" s="57" customFormat="1" ht="47.25" x14ac:dyDescent="0.25">
      <c r="A365" s="134" t="s">
        <v>171</v>
      </c>
      <c r="B365" s="132"/>
      <c r="C365" s="51" t="s">
        <v>549</v>
      </c>
      <c r="D365" s="52">
        <v>0</v>
      </c>
      <c r="E365" s="53">
        <f t="shared" si="78"/>
        <v>0.47199999999999998</v>
      </c>
      <c r="F365" s="58">
        <f t="shared" si="78"/>
        <v>0.47199999999999998</v>
      </c>
      <c r="G365" s="54">
        <v>0.47199999999999998</v>
      </c>
      <c r="H365" s="54">
        <v>0.47199999999999998</v>
      </c>
      <c r="I365" s="54">
        <v>0</v>
      </c>
      <c r="J365" s="54">
        <v>0</v>
      </c>
      <c r="K365" s="54">
        <v>0</v>
      </c>
      <c r="L365" s="54">
        <v>0</v>
      </c>
      <c r="M365" s="54">
        <v>0</v>
      </c>
      <c r="N365" s="54">
        <v>0</v>
      </c>
      <c r="O365" s="54">
        <f t="shared" si="79"/>
        <v>-0.47199999999999998</v>
      </c>
      <c r="P365" s="54">
        <f t="shared" si="80"/>
        <v>0</v>
      </c>
      <c r="Q365" s="92"/>
      <c r="R365" s="54"/>
      <c r="S365" s="54"/>
      <c r="T365" s="54">
        <v>0</v>
      </c>
      <c r="U365" s="54">
        <v>0</v>
      </c>
      <c r="V365" s="54">
        <v>0</v>
      </c>
      <c r="W365" s="54">
        <v>0</v>
      </c>
      <c r="X365" s="55"/>
      <c r="Y365" s="56"/>
      <c r="Z365" s="56"/>
      <c r="AA365" s="56"/>
      <c r="AB365" s="56"/>
      <c r="AC365" s="56"/>
      <c r="AD365" s="56"/>
      <c r="AE365" s="56"/>
      <c r="AF365" s="56"/>
    </row>
    <row r="366" spans="1:32" s="57" customFormat="1" ht="31.5" x14ac:dyDescent="0.25">
      <c r="A366" s="134" t="s">
        <v>171</v>
      </c>
      <c r="B366" s="132"/>
      <c r="C366" s="51" t="s">
        <v>550</v>
      </c>
      <c r="D366" s="52">
        <v>0</v>
      </c>
      <c r="E366" s="53">
        <f t="shared" si="78"/>
        <v>0.94399999999999995</v>
      </c>
      <c r="F366" s="58">
        <f t="shared" si="78"/>
        <v>0.94399999999999995</v>
      </c>
      <c r="G366" s="54">
        <v>0</v>
      </c>
      <c r="H366" s="54">
        <v>0</v>
      </c>
      <c r="I366" s="54">
        <v>0</v>
      </c>
      <c r="J366" s="54">
        <v>0</v>
      </c>
      <c r="K366" s="54">
        <v>0.94399999999999995</v>
      </c>
      <c r="L366" s="54">
        <v>0.94399999999999995</v>
      </c>
      <c r="M366" s="54">
        <v>0</v>
      </c>
      <c r="N366" s="54">
        <v>0</v>
      </c>
      <c r="O366" s="54">
        <f t="shared" si="79"/>
        <v>-0.94399999999999995</v>
      </c>
      <c r="P366" s="54">
        <f t="shared" si="80"/>
        <v>0</v>
      </c>
      <c r="Q366" s="92"/>
      <c r="R366" s="54"/>
      <c r="S366" s="54"/>
      <c r="T366" s="54">
        <v>0</v>
      </c>
      <c r="U366" s="54">
        <v>0</v>
      </c>
      <c r="V366" s="54">
        <v>0</v>
      </c>
      <c r="W366" s="54">
        <v>0</v>
      </c>
      <c r="X366" s="55"/>
      <c r="Y366" s="56"/>
      <c r="Z366" s="56"/>
      <c r="AA366" s="56"/>
      <c r="AB366" s="56"/>
      <c r="AC366" s="56"/>
      <c r="AD366" s="56"/>
      <c r="AE366" s="56"/>
      <c r="AF366" s="56"/>
    </row>
    <row r="367" spans="1:32" s="57" customFormat="1" ht="31.5" x14ac:dyDescent="0.25">
      <c r="A367" s="134" t="s">
        <v>171</v>
      </c>
      <c r="B367" s="132"/>
      <c r="C367" s="51" t="s">
        <v>551</v>
      </c>
      <c r="D367" s="52">
        <v>0</v>
      </c>
      <c r="E367" s="53">
        <f t="shared" si="78"/>
        <v>0.76700000000000002</v>
      </c>
      <c r="F367" s="58">
        <f t="shared" si="78"/>
        <v>0.76700000000000002</v>
      </c>
      <c r="G367" s="54">
        <v>0</v>
      </c>
      <c r="H367" s="54">
        <v>0</v>
      </c>
      <c r="I367" s="54">
        <v>0</v>
      </c>
      <c r="J367" s="54">
        <v>0</v>
      </c>
      <c r="K367" s="54">
        <v>0.76700000000000002</v>
      </c>
      <c r="L367" s="54">
        <v>0.76700000000000002</v>
      </c>
      <c r="M367" s="54">
        <v>0</v>
      </c>
      <c r="N367" s="54">
        <v>0</v>
      </c>
      <c r="O367" s="54">
        <f t="shared" si="79"/>
        <v>-0.76700000000000002</v>
      </c>
      <c r="P367" s="54">
        <f t="shared" si="80"/>
        <v>0</v>
      </c>
      <c r="Q367" s="92"/>
      <c r="R367" s="54"/>
      <c r="S367" s="54"/>
      <c r="T367" s="54">
        <v>0</v>
      </c>
      <c r="U367" s="54">
        <v>0</v>
      </c>
      <c r="V367" s="54">
        <v>0</v>
      </c>
      <c r="W367" s="54">
        <v>0</v>
      </c>
      <c r="X367" s="55"/>
      <c r="Y367" s="56"/>
      <c r="Z367" s="56"/>
      <c r="AA367" s="56"/>
      <c r="AB367" s="56"/>
      <c r="AC367" s="56"/>
      <c r="AD367" s="56"/>
      <c r="AE367" s="56"/>
      <c r="AF367" s="56"/>
    </row>
    <row r="368" spans="1:32" s="57" customFormat="1" ht="126" x14ac:dyDescent="0.25">
      <c r="A368" s="134" t="s">
        <v>171</v>
      </c>
      <c r="B368" s="132"/>
      <c r="C368" s="51" t="s">
        <v>552</v>
      </c>
      <c r="D368" s="52">
        <v>0</v>
      </c>
      <c r="E368" s="53">
        <f t="shared" si="78"/>
        <v>0.49913999999999997</v>
      </c>
      <c r="F368" s="58">
        <f t="shared" si="78"/>
        <v>0</v>
      </c>
      <c r="G368" s="54">
        <v>0.35399999999999998</v>
      </c>
      <c r="H368" s="54">
        <v>0</v>
      </c>
      <c r="I368" s="54">
        <v>0</v>
      </c>
      <c r="J368" s="54">
        <v>0</v>
      </c>
      <c r="K368" s="54">
        <v>0</v>
      </c>
      <c r="L368" s="54">
        <v>0</v>
      </c>
      <c r="M368" s="54">
        <v>0.14513999999999999</v>
      </c>
      <c r="N368" s="54">
        <v>0</v>
      </c>
      <c r="O368" s="54">
        <f t="shared" si="79"/>
        <v>0</v>
      </c>
      <c r="P368" s="54">
        <f t="shared" si="80"/>
        <v>-0.49913999999999997</v>
      </c>
      <c r="Q368" s="92">
        <f t="shared" si="76"/>
        <v>-1</v>
      </c>
      <c r="R368" s="54"/>
      <c r="S368" s="54"/>
      <c r="T368" s="54">
        <v>0</v>
      </c>
      <c r="U368" s="54">
        <v>0</v>
      </c>
      <c r="V368" s="54">
        <v>0</v>
      </c>
      <c r="W368" s="54">
        <v>0</v>
      </c>
      <c r="X368" s="55" t="s">
        <v>207</v>
      </c>
      <c r="Y368" s="56"/>
      <c r="Z368" s="56"/>
      <c r="AA368" s="56"/>
      <c r="AB368" s="56"/>
      <c r="AC368" s="56"/>
      <c r="AD368" s="56"/>
      <c r="AE368" s="56"/>
      <c r="AF368" s="56"/>
    </row>
    <row r="369" spans="1:32" s="57" customFormat="1" ht="63" x14ac:dyDescent="0.25">
      <c r="A369" s="134" t="s">
        <v>171</v>
      </c>
      <c r="B369" s="132"/>
      <c r="C369" s="51" t="s">
        <v>553</v>
      </c>
      <c r="D369" s="52">
        <v>0</v>
      </c>
      <c r="E369" s="53">
        <f t="shared" si="78"/>
        <v>1.5906400000000001</v>
      </c>
      <c r="F369" s="58">
        <f t="shared" si="78"/>
        <v>0</v>
      </c>
      <c r="G369" s="54">
        <v>0</v>
      </c>
      <c r="H369" s="54">
        <v>0</v>
      </c>
      <c r="I369" s="54">
        <v>0</v>
      </c>
      <c r="J369" s="54">
        <v>0</v>
      </c>
      <c r="K369" s="54">
        <v>1.5906400000000001</v>
      </c>
      <c r="L369" s="54">
        <v>0</v>
      </c>
      <c r="M369" s="54">
        <v>0</v>
      </c>
      <c r="N369" s="54">
        <v>0</v>
      </c>
      <c r="O369" s="54">
        <f t="shared" si="79"/>
        <v>0</v>
      </c>
      <c r="P369" s="54">
        <f t="shared" si="80"/>
        <v>-1.5906400000000001</v>
      </c>
      <c r="Q369" s="92">
        <f t="shared" si="76"/>
        <v>-1</v>
      </c>
      <c r="R369" s="54"/>
      <c r="S369" s="54"/>
      <c r="T369" s="54">
        <v>0</v>
      </c>
      <c r="U369" s="54">
        <v>0</v>
      </c>
      <c r="V369" s="54">
        <v>0</v>
      </c>
      <c r="W369" s="54">
        <v>0</v>
      </c>
      <c r="X369" s="55" t="s">
        <v>207</v>
      </c>
      <c r="Y369" s="56"/>
      <c r="Z369" s="56"/>
      <c r="AA369" s="56"/>
      <c r="AB369" s="56"/>
      <c r="AC369" s="56"/>
      <c r="AD369" s="56"/>
      <c r="AE369" s="56"/>
      <c r="AF369" s="56"/>
    </row>
    <row r="370" spans="1:32" s="57" customFormat="1" ht="126" x14ac:dyDescent="0.25">
      <c r="A370" s="134" t="s">
        <v>171</v>
      </c>
      <c r="B370" s="132"/>
      <c r="C370" s="51" t="s">
        <v>554</v>
      </c>
      <c r="D370" s="52">
        <v>0</v>
      </c>
      <c r="E370" s="53">
        <f t="shared" si="78"/>
        <v>1.77</v>
      </c>
      <c r="F370" s="58">
        <f t="shared" si="78"/>
        <v>0</v>
      </c>
      <c r="G370" s="54">
        <v>0</v>
      </c>
      <c r="H370" s="54">
        <v>0</v>
      </c>
      <c r="I370" s="54">
        <v>0</v>
      </c>
      <c r="J370" s="54">
        <v>0</v>
      </c>
      <c r="K370" s="54">
        <v>1.77</v>
      </c>
      <c r="L370" s="54">
        <v>0</v>
      </c>
      <c r="M370" s="54">
        <v>0</v>
      </c>
      <c r="N370" s="54">
        <v>0</v>
      </c>
      <c r="O370" s="54">
        <f t="shared" si="79"/>
        <v>0</v>
      </c>
      <c r="P370" s="54">
        <f t="shared" si="80"/>
        <v>-1.77</v>
      </c>
      <c r="Q370" s="92">
        <f t="shared" si="76"/>
        <v>-1</v>
      </c>
      <c r="R370" s="54"/>
      <c r="S370" s="54"/>
      <c r="T370" s="54">
        <v>0</v>
      </c>
      <c r="U370" s="54">
        <v>0</v>
      </c>
      <c r="V370" s="54">
        <v>0</v>
      </c>
      <c r="W370" s="54">
        <v>0</v>
      </c>
      <c r="X370" s="55" t="s">
        <v>207</v>
      </c>
      <c r="Y370" s="56"/>
      <c r="Z370" s="56"/>
      <c r="AA370" s="56"/>
      <c r="AB370" s="56"/>
      <c r="AC370" s="56"/>
      <c r="AD370" s="56"/>
      <c r="AE370" s="56"/>
      <c r="AF370" s="56"/>
    </row>
    <row r="371" spans="1:32" s="57" customFormat="1" ht="110.25" x14ac:dyDescent="0.25">
      <c r="A371" s="134" t="s">
        <v>171</v>
      </c>
      <c r="B371" s="132"/>
      <c r="C371" s="51" t="s">
        <v>555</v>
      </c>
      <c r="D371" s="52">
        <v>0</v>
      </c>
      <c r="E371" s="53">
        <f t="shared" si="78"/>
        <v>0.35399999999999998</v>
      </c>
      <c r="F371" s="58">
        <f t="shared" si="78"/>
        <v>0.35399999999999998</v>
      </c>
      <c r="G371" s="54">
        <v>0.35399999999999998</v>
      </c>
      <c r="H371" s="54">
        <v>0.35399999999999998</v>
      </c>
      <c r="I371" s="54">
        <v>0</v>
      </c>
      <c r="J371" s="54">
        <v>0</v>
      </c>
      <c r="K371" s="54">
        <v>0</v>
      </c>
      <c r="L371" s="54">
        <v>0</v>
      </c>
      <c r="M371" s="54">
        <v>0</v>
      </c>
      <c r="N371" s="54">
        <v>0</v>
      </c>
      <c r="O371" s="54">
        <f t="shared" si="79"/>
        <v>-0.35399999999999998</v>
      </c>
      <c r="P371" s="54">
        <f t="shared" si="80"/>
        <v>0</v>
      </c>
      <c r="Q371" s="92"/>
      <c r="R371" s="54"/>
      <c r="S371" s="54"/>
      <c r="T371" s="54">
        <v>0</v>
      </c>
      <c r="U371" s="54">
        <v>0</v>
      </c>
      <c r="V371" s="54">
        <v>0</v>
      </c>
      <c r="W371" s="54">
        <v>0</v>
      </c>
      <c r="X371" s="55"/>
      <c r="Y371" s="56"/>
      <c r="Z371" s="56"/>
      <c r="AA371" s="56"/>
      <c r="AB371" s="56"/>
      <c r="AC371" s="56"/>
      <c r="AD371" s="56"/>
      <c r="AE371" s="56"/>
      <c r="AF371" s="56"/>
    </row>
    <row r="372" spans="1:32" s="57" customFormat="1" ht="63" x14ac:dyDescent="0.25">
      <c r="A372" s="134" t="s">
        <v>171</v>
      </c>
      <c r="B372" s="132"/>
      <c r="C372" s="51" t="s">
        <v>405</v>
      </c>
      <c r="D372" s="52">
        <v>0</v>
      </c>
      <c r="E372" s="53">
        <f t="shared" si="78"/>
        <v>0.34219999999999995</v>
      </c>
      <c r="F372" s="58">
        <f t="shared" si="78"/>
        <v>0</v>
      </c>
      <c r="G372" s="54">
        <v>0.34219999999999995</v>
      </c>
      <c r="H372" s="54">
        <v>0</v>
      </c>
      <c r="I372" s="54">
        <v>0</v>
      </c>
      <c r="J372" s="54">
        <v>0</v>
      </c>
      <c r="K372" s="54">
        <v>0</v>
      </c>
      <c r="L372" s="54">
        <v>0</v>
      </c>
      <c r="M372" s="54">
        <v>0</v>
      </c>
      <c r="N372" s="54">
        <v>0</v>
      </c>
      <c r="O372" s="54">
        <f t="shared" si="79"/>
        <v>0</v>
      </c>
      <c r="P372" s="54">
        <f t="shared" si="80"/>
        <v>-0.34219999999999995</v>
      </c>
      <c r="Q372" s="92">
        <f t="shared" si="76"/>
        <v>-1</v>
      </c>
      <c r="R372" s="54"/>
      <c r="S372" s="54"/>
      <c r="T372" s="54">
        <v>0</v>
      </c>
      <c r="U372" s="54">
        <v>0</v>
      </c>
      <c r="V372" s="54">
        <v>0</v>
      </c>
      <c r="W372" s="54">
        <v>0</v>
      </c>
      <c r="X372" s="55" t="s">
        <v>207</v>
      </c>
      <c r="Y372" s="56"/>
      <c r="Z372" s="56"/>
      <c r="AA372" s="56"/>
      <c r="AB372" s="56"/>
      <c r="AC372" s="56"/>
      <c r="AD372" s="56"/>
      <c r="AE372" s="56"/>
      <c r="AF372" s="56"/>
    </row>
    <row r="373" spans="1:32" s="57" customFormat="1" ht="110.25" x14ac:dyDescent="0.25">
      <c r="A373" s="134" t="s">
        <v>171</v>
      </c>
      <c r="B373" s="132"/>
      <c r="C373" s="51" t="s">
        <v>510</v>
      </c>
      <c r="D373" s="52">
        <v>0</v>
      </c>
      <c r="E373" s="53">
        <f t="shared" si="78"/>
        <v>0.49907999999999997</v>
      </c>
      <c r="F373" s="58">
        <f t="shared" si="78"/>
        <v>0</v>
      </c>
      <c r="G373" s="54">
        <v>0.41293999999999997</v>
      </c>
      <c r="H373" s="54">
        <v>0</v>
      </c>
      <c r="I373" s="54">
        <v>0</v>
      </c>
      <c r="J373" s="54">
        <v>0</v>
      </c>
      <c r="K373" s="54">
        <v>0</v>
      </c>
      <c r="L373" s="54">
        <v>0</v>
      </c>
      <c r="M373" s="54">
        <v>8.6140000000000008E-2</v>
      </c>
      <c r="N373" s="54">
        <v>0</v>
      </c>
      <c r="O373" s="54">
        <f t="shared" si="79"/>
        <v>0</v>
      </c>
      <c r="P373" s="54">
        <f t="shared" si="80"/>
        <v>-0.49907999999999997</v>
      </c>
      <c r="Q373" s="92">
        <f t="shared" si="76"/>
        <v>-1</v>
      </c>
      <c r="R373" s="54"/>
      <c r="S373" s="54"/>
      <c r="T373" s="54">
        <v>0</v>
      </c>
      <c r="U373" s="54">
        <v>0</v>
      </c>
      <c r="V373" s="54">
        <v>0</v>
      </c>
      <c r="W373" s="54">
        <v>0</v>
      </c>
      <c r="X373" s="55" t="s">
        <v>207</v>
      </c>
      <c r="Y373" s="56"/>
      <c r="Z373" s="56"/>
      <c r="AA373" s="56"/>
      <c r="AB373" s="56"/>
      <c r="AC373" s="56"/>
      <c r="AD373" s="56"/>
      <c r="AE373" s="56"/>
      <c r="AF373" s="56"/>
    </row>
    <row r="374" spans="1:32" s="57" customFormat="1" ht="78.75" x14ac:dyDescent="0.25">
      <c r="A374" s="134" t="s">
        <v>171</v>
      </c>
      <c r="B374" s="132"/>
      <c r="C374" s="51" t="s">
        <v>556</v>
      </c>
      <c r="D374" s="52">
        <v>0</v>
      </c>
      <c r="E374" s="53">
        <f t="shared" si="78"/>
        <v>0.17699999999999999</v>
      </c>
      <c r="F374" s="58">
        <f t="shared" si="78"/>
        <v>0.17699999999999999</v>
      </c>
      <c r="G374" s="54">
        <v>0</v>
      </c>
      <c r="H374" s="54">
        <v>0</v>
      </c>
      <c r="I374" s="54">
        <v>0</v>
      </c>
      <c r="J374" s="54">
        <v>0</v>
      </c>
      <c r="K374" s="54">
        <v>0.17699999999999999</v>
      </c>
      <c r="L374" s="54">
        <v>0.17699999999999999</v>
      </c>
      <c r="M374" s="54">
        <v>0</v>
      </c>
      <c r="N374" s="54">
        <v>0</v>
      </c>
      <c r="O374" s="54">
        <f t="shared" si="79"/>
        <v>-0.17699999999999999</v>
      </c>
      <c r="P374" s="54">
        <f t="shared" si="80"/>
        <v>0</v>
      </c>
      <c r="Q374" s="92"/>
      <c r="R374" s="54"/>
      <c r="S374" s="54"/>
      <c r="T374" s="54">
        <v>0</v>
      </c>
      <c r="U374" s="54">
        <v>0</v>
      </c>
      <c r="V374" s="54">
        <v>0</v>
      </c>
      <c r="W374" s="54">
        <v>0</v>
      </c>
      <c r="X374" s="55"/>
      <c r="Y374" s="56"/>
      <c r="Z374" s="56"/>
      <c r="AA374" s="56"/>
      <c r="AB374" s="56"/>
      <c r="AC374" s="56"/>
      <c r="AD374" s="56"/>
      <c r="AE374" s="56"/>
      <c r="AF374" s="56"/>
    </row>
    <row r="375" spans="1:32" s="57" customFormat="1" ht="94.5" x14ac:dyDescent="0.25">
      <c r="A375" s="134" t="s">
        <v>171</v>
      </c>
      <c r="B375" s="132"/>
      <c r="C375" s="51" t="s">
        <v>557</v>
      </c>
      <c r="D375" s="52">
        <v>0</v>
      </c>
      <c r="E375" s="53">
        <f t="shared" si="78"/>
        <v>0.29499999999999998</v>
      </c>
      <c r="F375" s="58">
        <f t="shared" si="78"/>
        <v>0.29499999999999998</v>
      </c>
      <c r="G375" s="54">
        <v>0</v>
      </c>
      <c r="H375" s="54">
        <v>0</v>
      </c>
      <c r="I375" s="54">
        <v>0</v>
      </c>
      <c r="J375" s="54">
        <v>0</v>
      </c>
      <c r="K375" s="54">
        <v>0.29499999999999998</v>
      </c>
      <c r="L375" s="54">
        <v>0.29499999999999998</v>
      </c>
      <c r="M375" s="54">
        <v>0</v>
      </c>
      <c r="N375" s="54">
        <v>0</v>
      </c>
      <c r="O375" s="54">
        <f t="shared" si="79"/>
        <v>-0.29499999999999998</v>
      </c>
      <c r="P375" s="54">
        <f t="shared" si="80"/>
        <v>0</v>
      </c>
      <c r="Q375" s="92"/>
      <c r="R375" s="54"/>
      <c r="S375" s="54"/>
      <c r="T375" s="54">
        <v>0</v>
      </c>
      <c r="U375" s="54">
        <v>0</v>
      </c>
      <c r="V375" s="54">
        <v>0</v>
      </c>
      <c r="W375" s="54">
        <v>0</v>
      </c>
      <c r="X375" s="55"/>
      <c r="Y375" s="56"/>
      <c r="Z375" s="56"/>
      <c r="AA375" s="56"/>
      <c r="AB375" s="56"/>
      <c r="AC375" s="56"/>
      <c r="AD375" s="56"/>
      <c r="AE375" s="56"/>
      <c r="AF375" s="56"/>
    </row>
    <row r="376" spans="1:32" s="57" customFormat="1" ht="63" x14ac:dyDescent="0.25">
      <c r="A376" s="134" t="s">
        <v>171</v>
      </c>
      <c r="B376" s="132"/>
      <c r="C376" s="51" t="s">
        <v>558</v>
      </c>
      <c r="D376" s="52">
        <v>0</v>
      </c>
      <c r="E376" s="53">
        <f t="shared" si="78"/>
        <v>0.11799999999999999</v>
      </c>
      <c r="F376" s="58">
        <f t="shared" si="78"/>
        <v>0.11799999999999999</v>
      </c>
      <c r="G376" s="54">
        <v>0</v>
      </c>
      <c r="H376" s="54">
        <v>0</v>
      </c>
      <c r="I376" s="54">
        <v>0</v>
      </c>
      <c r="J376" s="54">
        <v>0</v>
      </c>
      <c r="K376" s="54">
        <v>0.11799999999999999</v>
      </c>
      <c r="L376" s="54">
        <v>0.11799999999999999</v>
      </c>
      <c r="M376" s="54">
        <v>0</v>
      </c>
      <c r="N376" s="54">
        <v>0</v>
      </c>
      <c r="O376" s="54">
        <f t="shared" si="79"/>
        <v>-0.11799999999999999</v>
      </c>
      <c r="P376" s="54">
        <f t="shared" si="80"/>
        <v>0</v>
      </c>
      <c r="Q376" s="92"/>
      <c r="R376" s="54"/>
      <c r="S376" s="54"/>
      <c r="T376" s="54">
        <v>0</v>
      </c>
      <c r="U376" s="54">
        <v>0</v>
      </c>
      <c r="V376" s="54">
        <v>0</v>
      </c>
      <c r="W376" s="54">
        <v>0</v>
      </c>
      <c r="X376" s="55"/>
      <c r="Y376" s="56"/>
      <c r="Z376" s="56"/>
      <c r="AA376" s="56"/>
      <c r="AB376" s="56"/>
      <c r="AC376" s="56"/>
      <c r="AD376" s="56"/>
      <c r="AE376" s="56"/>
      <c r="AF376" s="56"/>
    </row>
    <row r="377" spans="1:32" s="57" customFormat="1" ht="157.5" x14ac:dyDescent="0.25">
      <c r="A377" s="134" t="s">
        <v>171</v>
      </c>
      <c r="B377" s="132"/>
      <c r="C377" s="51" t="s">
        <v>407</v>
      </c>
      <c r="D377" s="52">
        <v>0</v>
      </c>
      <c r="E377" s="53">
        <f t="shared" si="78"/>
        <v>4.2480000000000002</v>
      </c>
      <c r="F377" s="58">
        <f t="shared" si="78"/>
        <v>0</v>
      </c>
      <c r="G377" s="54">
        <v>0</v>
      </c>
      <c r="H377" s="54">
        <v>0</v>
      </c>
      <c r="I377" s="54">
        <v>0</v>
      </c>
      <c r="J377" s="54">
        <v>0</v>
      </c>
      <c r="K377" s="54">
        <v>4.2480000000000002</v>
      </c>
      <c r="L377" s="54">
        <v>0</v>
      </c>
      <c r="M377" s="54">
        <v>0</v>
      </c>
      <c r="N377" s="54">
        <v>0</v>
      </c>
      <c r="O377" s="54">
        <f t="shared" si="79"/>
        <v>0</v>
      </c>
      <c r="P377" s="54">
        <f t="shared" si="80"/>
        <v>-4.2480000000000002</v>
      </c>
      <c r="Q377" s="92">
        <f t="shared" ref="Q377:Q440" si="81">F377/E377-1</f>
        <v>-1</v>
      </c>
      <c r="R377" s="54"/>
      <c r="S377" s="54"/>
      <c r="T377" s="54">
        <v>0</v>
      </c>
      <c r="U377" s="54">
        <v>0</v>
      </c>
      <c r="V377" s="54">
        <v>0</v>
      </c>
      <c r="W377" s="54">
        <v>0</v>
      </c>
      <c r="X377" s="55" t="s">
        <v>207</v>
      </c>
      <c r="Y377" s="56"/>
      <c r="Z377" s="56"/>
      <c r="AA377" s="56"/>
      <c r="AB377" s="56"/>
      <c r="AC377" s="56"/>
      <c r="AD377" s="56"/>
      <c r="AE377" s="56"/>
      <c r="AF377" s="56"/>
    </row>
    <row r="378" spans="1:32" s="57" customFormat="1" ht="110.25" x14ac:dyDescent="0.25">
      <c r="A378" s="134" t="s">
        <v>171</v>
      </c>
      <c r="B378" s="132"/>
      <c r="C378" s="51" t="s">
        <v>559</v>
      </c>
      <c r="D378" s="52">
        <v>0</v>
      </c>
      <c r="E378" s="53">
        <f t="shared" si="78"/>
        <v>0.41299999999999998</v>
      </c>
      <c r="F378" s="58">
        <f t="shared" si="78"/>
        <v>0</v>
      </c>
      <c r="G378" s="54">
        <v>0.41299999999999998</v>
      </c>
      <c r="H378" s="54">
        <v>0</v>
      </c>
      <c r="I378" s="54">
        <v>0</v>
      </c>
      <c r="J378" s="54">
        <v>0</v>
      </c>
      <c r="K378" s="54">
        <v>0</v>
      </c>
      <c r="L378" s="54">
        <v>0</v>
      </c>
      <c r="M378" s="54">
        <v>0</v>
      </c>
      <c r="N378" s="54">
        <v>0</v>
      </c>
      <c r="O378" s="54">
        <f t="shared" si="79"/>
        <v>0</v>
      </c>
      <c r="P378" s="54">
        <f t="shared" si="80"/>
        <v>-0.41299999999999998</v>
      </c>
      <c r="Q378" s="92">
        <f t="shared" si="81"/>
        <v>-1</v>
      </c>
      <c r="R378" s="54"/>
      <c r="S378" s="54"/>
      <c r="T378" s="54">
        <v>0</v>
      </c>
      <c r="U378" s="54">
        <v>0</v>
      </c>
      <c r="V378" s="54">
        <v>0</v>
      </c>
      <c r="W378" s="54">
        <v>0</v>
      </c>
      <c r="X378" s="55" t="s">
        <v>207</v>
      </c>
      <c r="Y378" s="56"/>
      <c r="Z378" s="56"/>
      <c r="AA378" s="56"/>
      <c r="AB378" s="56"/>
      <c r="AC378" s="56"/>
      <c r="AD378" s="56"/>
      <c r="AE378" s="56"/>
      <c r="AF378" s="56"/>
    </row>
    <row r="379" spans="1:32" s="57" customFormat="1" ht="110.25" x14ac:dyDescent="0.25">
      <c r="A379" s="134" t="s">
        <v>171</v>
      </c>
      <c r="B379" s="132"/>
      <c r="C379" s="51" t="s">
        <v>560</v>
      </c>
      <c r="D379" s="52">
        <v>0</v>
      </c>
      <c r="E379" s="53">
        <f t="shared" si="78"/>
        <v>0.41299999999999998</v>
      </c>
      <c r="F379" s="58">
        <f t="shared" si="78"/>
        <v>0</v>
      </c>
      <c r="G379" s="54">
        <v>0.41299999999999998</v>
      </c>
      <c r="H379" s="54">
        <v>0</v>
      </c>
      <c r="I379" s="54">
        <v>0</v>
      </c>
      <c r="J379" s="54">
        <v>0</v>
      </c>
      <c r="K379" s="54">
        <v>0</v>
      </c>
      <c r="L379" s="54">
        <v>0</v>
      </c>
      <c r="M379" s="54">
        <v>0</v>
      </c>
      <c r="N379" s="54">
        <v>0</v>
      </c>
      <c r="O379" s="54">
        <f t="shared" si="79"/>
        <v>0</v>
      </c>
      <c r="P379" s="54">
        <f t="shared" si="80"/>
        <v>-0.41299999999999998</v>
      </c>
      <c r="Q379" s="92">
        <f t="shared" si="81"/>
        <v>-1</v>
      </c>
      <c r="R379" s="54"/>
      <c r="S379" s="54"/>
      <c r="T379" s="54">
        <v>0</v>
      </c>
      <c r="U379" s="54">
        <v>0</v>
      </c>
      <c r="V379" s="54">
        <v>0</v>
      </c>
      <c r="W379" s="54">
        <v>0</v>
      </c>
      <c r="X379" s="55" t="s">
        <v>207</v>
      </c>
      <c r="Y379" s="56"/>
      <c r="Z379" s="56"/>
      <c r="AA379" s="56"/>
      <c r="AB379" s="56"/>
      <c r="AC379" s="56"/>
      <c r="AD379" s="56"/>
      <c r="AE379" s="56"/>
      <c r="AF379" s="56"/>
    </row>
    <row r="380" spans="1:32" s="57" customFormat="1" ht="63" x14ac:dyDescent="0.25">
      <c r="A380" s="134" t="s">
        <v>171</v>
      </c>
      <c r="B380" s="132"/>
      <c r="C380" s="51" t="s">
        <v>561</v>
      </c>
      <c r="D380" s="52">
        <v>0</v>
      </c>
      <c r="E380" s="53">
        <f t="shared" si="78"/>
        <v>0.29499999999999998</v>
      </c>
      <c r="F380" s="58">
        <f t="shared" si="78"/>
        <v>0</v>
      </c>
      <c r="G380" s="54">
        <v>0</v>
      </c>
      <c r="H380" s="54">
        <v>0</v>
      </c>
      <c r="I380" s="54">
        <v>0.29499999999999998</v>
      </c>
      <c r="J380" s="54">
        <v>0</v>
      </c>
      <c r="K380" s="54">
        <v>0</v>
      </c>
      <c r="L380" s="54">
        <v>0</v>
      </c>
      <c r="M380" s="54">
        <v>0</v>
      </c>
      <c r="N380" s="54">
        <v>0</v>
      </c>
      <c r="O380" s="54">
        <f t="shared" si="79"/>
        <v>0</v>
      </c>
      <c r="P380" s="54">
        <f t="shared" si="80"/>
        <v>-0.29499999999999998</v>
      </c>
      <c r="Q380" s="92">
        <f t="shared" si="81"/>
        <v>-1</v>
      </c>
      <c r="R380" s="54"/>
      <c r="S380" s="54"/>
      <c r="T380" s="54">
        <v>0</v>
      </c>
      <c r="U380" s="54">
        <v>0</v>
      </c>
      <c r="V380" s="54">
        <v>0</v>
      </c>
      <c r="W380" s="54">
        <v>0</v>
      </c>
      <c r="X380" s="55" t="s">
        <v>207</v>
      </c>
      <c r="Y380" s="56"/>
      <c r="Z380" s="56"/>
      <c r="AA380" s="56"/>
      <c r="AB380" s="56"/>
      <c r="AC380" s="56"/>
      <c r="AD380" s="56"/>
      <c r="AE380" s="56"/>
      <c r="AF380" s="56"/>
    </row>
    <row r="381" spans="1:32" s="57" customFormat="1" ht="63" x14ac:dyDescent="0.25">
      <c r="A381" s="134" t="s">
        <v>171</v>
      </c>
      <c r="B381" s="132"/>
      <c r="C381" s="51" t="s">
        <v>562</v>
      </c>
      <c r="D381" s="52">
        <v>0</v>
      </c>
      <c r="E381" s="53">
        <f t="shared" si="78"/>
        <v>4.13</v>
      </c>
      <c r="F381" s="58">
        <f t="shared" si="78"/>
        <v>0</v>
      </c>
      <c r="G381" s="54">
        <v>0</v>
      </c>
      <c r="H381" s="54">
        <v>0</v>
      </c>
      <c r="I381" s="54">
        <v>0</v>
      </c>
      <c r="J381" s="54">
        <v>0</v>
      </c>
      <c r="K381" s="54">
        <v>4.13</v>
      </c>
      <c r="L381" s="54">
        <v>0</v>
      </c>
      <c r="M381" s="54">
        <v>0</v>
      </c>
      <c r="N381" s="54">
        <v>0</v>
      </c>
      <c r="O381" s="54">
        <f t="shared" si="79"/>
        <v>0</v>
      </c>
      <c r="P381" s="54">
        <f t="shared" si="80"/>
        <v>-4.13</v>
      </c>
      <c r="Q381" s="92">
        <f t="shared" si="81"/>
        <v>-1</v>
      </c>
      <c r="R381" s="54"/>
      <c r="S381" s="54"/>
      <c r="T381" s="54">
        <v>0</v>
      </c>
      <c r="U381" s="54">
        <v>0</v>
      </c>
      <c r="V381" s="54">
        <v>0</v>
      </c>
      <c r="W381" s="54">
        <v>0</v>
      </c>
      <c r="X381" s="55" t="s">
        <v>207</v>
      </c>
      <c r="Y381" s="56"/>
      <c r="Z381" s="56"/>
      <c r="AA381" s="56"/>
      <c r="AB381" s="56"/>
      <c r="AC381" s="56"/>
      <c r="AD381" s="56"/>
      <c r="AE381" s="56"/>
      <c r="AF381" s="56"/>
    </row>
    <row r="382" spans="1:32" s="57" customFormat="1" ht="189" x14ac:dyDescent="0.25">
      <c r="A382" s="134" t="s">
        <v>171</v>
      </c>
      <c r="B382" s="132"/>
      <c r="C382" s="51" t="s">
        <v>563</v>
      </c>
      <c r="D382" s="52">
        <v>0</v>
      </c>
      <c r="E382" s="53">
        <f t="shared" si="78"/>
        <v>4.13</v>
      </c>
      <c r="F382" s="58">
        <f t="shared" si="78"/>
        <v>0</v>
      </c>
      <c r="G382" s="54">
        <v>0</v>
      </c>
      <c r="H382" s="54">
        <v>0</v>
      </c>
      <c r="I382" s="54">
        <v>0</v>
      </c>
      <c r="J382" s="54">
        <v>0</v>
      </c>
      <c r="K382" s="54">
        <v>4.13</v>
      </c>
      <c r="L382" s="54">
        <v>0</v>
      </c>
      <c r="M382" s="54">
        <v>0</v>
      </c>
      <c r="N382" s="54">
        <v>0</v>
      </c>
      <c r="O382" s="54">
        <f t="shared" si="79"/>
        <v>0</v>
      </c>
      <c r="P382" s="54">
        <f t="shared" si="80"/>
        <v>-4.13</v>
      </c>
      <c r="Q382" s="92">
        <f t="shared" si="81"/>
        <v>-1</v>
      </c>
      <c r="R382" s="54"/>
      <c r="S382" s="54"/>
      <c r="T382" s="54">
        <v>0</v>
      </c>
      <c r="U382" s="54">
        <v>0</v>
      </c>
      <c r="V382" s="54">
        <v>0</v>
      </c>
      <c r="W382" s="54">
        <v>0</v>
      </c>
      <c r="X382" s="55" t="s">
        <v>207</v>
      </c>
      <c r="Y382" s="56"/>
      <c r="Z382" s="56"/>
      <c r="AA382" s="56"/>
      <c r="AB382" s="56"/>
      <c r="AC382" s="56"/>
      <c r="AD382" s="56"/>
      <c r="AE382" s="56"/>
      <c r="AF382" s="56"/>
    </row>
    <row r="383" spans="1:32" s="57" customFormat="1" ht="126" x14ac:dyDescent="0.25">
      <c r="A383" s="134" t="s">
        <v>171</v>
      </c>
      <c r="B383" s="132"/>
      <c r="C383" s="51" t="s">
        <v>408</v>
      </c>
      <c r="D383" s="52">
        <v>0</v>
      </c>
      <c r="E383" s="53">
        <f t="shared" si="78"/>
        <v>2.36</v>
      </c>
      <c r="F383" s="58">
        <f t="shared" si="78"/>
        <v>0</v>
      </c>
      <c r="G383" s="54">
        <v>0</v>
      </c>
      <c r="H383" s="54">
        <v>0</v>
      </c>
      <c r="I383" s="54">
        <v>2.36</v>
      </c>
      <c r="J383" s="54">
        <v>0</v>
      </c>
      <c r="K383" s="54">
        <v>0</v>
      </c>
      <c r="L383" s="54">
        <v>0</v>
      </c>
      <c r="M383" s="54">
        <v>0</v>
      </c>
      <c r="N383" s="54">
        <v>0</v>
      </c>
      <c r="O383" s="54">
        <f t="shared" si="79"/>
        <v>0</v>
      </c>
      <c r="P383" s="54">
        <f t="shared" si="80"/>
        <v>-2.36</v>
      </c>
      <c r="Q383" s="92">
        <f t="shared" si="81"/>
        <v>-1</v>
      </c>
      <c r="R383" s="54"/>
      <c r="S383" s="54"/>
      <c r="T383" s="54">
        <v>0</v>
      </c>
      <c r="U383" s="54">
        <v>0</v>
      </c>
      <c r="V383" s="54">
        <v>0</v>
      </c>
      <c r="W383" s="54">
        <v>0</v>
      </c>
      <c r="X383" s="55" t="s">
        <v>207</v>
      </c>
      <c r="Y383" s="56"/>
      <c r="Z383" s="56"/>
      <c r="AA383" s="56"/>
      <c r="AB383" s="56"/>
      <c r="AC383" s="56"/>
      <c r="AD383" s="56"/>
      <c r="AE383" s="56"/>
      <c r="AF383" s="56"/>
    </row>
    <row r="384" spans="1:32" s="57" customFormat="1" ht="63" x14ac:dyDescent="0.25">
      <c r="A384" s="134" t="s">
        <v>171</v>
      </c>
      <c r="B384" s="132"/>
      <c r="C384" s="51" t="s">
        <v>564</v>
      </c>
      <c r="D384" s="52">
        <v>0</v>
      </c>
      <c r="E384" s="53">
        <f t="shared" si="78"/>
        <v>0</v>
      </c>
      <c r="F384" s="58">
        <f t="shared" si="78"/>
        <v>4.1999999599999995</v>
      </c>
      <c r="G384" s="54">
        <v>0</v>
      </c>
      <c r="H384" s="54">
        <v>0</v>
      </c>
      <c r="I384" s="54">
        <v>0</v>
      </c>
      <c r="J384" s="54">
        <v>0</v>
      </c>
      <c r="K384" s="54">
        <v>0</v>
      </c>
      <c r="L384" s="54">
        <v>0</v>
      </c>
      <c r="M384" s="54">
        <v>0</v>
      </c>
      <c r="N384" s="54">
        <v>4.1999999599999995</v>
      </c>
      <c r="O384" s="54">
        <f t="shared" si="79"/>
        <v>-4.1999999599999995</v>
      </c>
      <c r="P384" s="54">
        <f t="shared" si="80"/>
        <v>4.1999999599999995</v>
      </c>
      <c r="Q384" s="92"/>
      <c r="R384" s="54"/>
      <c r="S384" s="54"/>
      <c r="T384" s="54">
        <v>0</v>
      </c>
      <c r="U384" s="54">
        <v>0</v>
      </c>
      <c r="V384" s="54">
        <v>0</v>
      </c>
      <c r="W384" s="54">
        <v>0</v>
      </c>
      <c r="X384" s="55" t="s">
        <v>200</v>
      </c>
      <c r="Y384" s="56"/>
      <c r="Z384" s="56"/>
      <c r="AA384" s="56"/>
      <c r="AB384" s="56"/>
      <c r="AC384" s="56"/>
      <c r="AD384" s="56"/>
      <c r="AE384" s="56"/>
      <c r="AF384" s="56"/>
    </row>
    <row r="385" spans="1:32" s="57" customFormat="1" ht="63" x14ac:dyDescent="0.25">
      <c r="A385" s="134" t="s">
        <v>171</v>
      </c>
      <c r="B385" s="132"/>
      <c r="C385" s="51" t="s">
        <v>565</v>
      </c>
      <c r="D385" s="52">
        <v>0</v>
      </c>
      <c r="E385" s="53">
        <f t="shared" si="78"/>
        <v>0</v>
      </c>
      <c r="F385" s="58">
        <f t="shared" si="78"/>
        <v>1.18</v>
      </c>
      <c r="G385" s="54">
        <v>0</v>
      </c>
      <c r="H385" s="54">
        <v>0</v>
      </c>
      <c r="I385" s="54">
        <v>0</v>
      </c>
      <c r="J385" s="54">
        <v>0</v>
      </c>
      <c r="K385" s="54">
        <v>0</v>
      </c>
      <c r="L385" s="54">
        <v>1.18</v>
      </c>
      <c r="M385" s="54">
        <v>0</v>
      </c>
      <c r="N385" s="54">
        <v>0</v>
      </c>
      <c r="O385" s="54">
        <f t="shared" si="79"/>
        <v>-1.18</v>
      </c>
      <c r="P385" s="54">
        <f t="shared" si="80"/>
        <v>1.18</v>
      </c>
      <c r="Q385" s="92"/>
      <c r="R385" s="54"/>
      <c r="S385" s="54"/>
      <c r="T385" s="54">
        <v>0</v>
      </c>
      <c r="U385" s="54">
        <v>0</v>
      </c>
      <c r="V385" s="54">
        <v>0</v>
      </c>
      <c r="W385" s="54">
        <v>0</v>
      </c>
      <c r="X385" s="55" t="s">
        <v>200</v>
      </c>
      <c r="Y385" s="56"/>
      <c r="Z385" s="56"/>
      <c r="AA385" s="56"/>
      <c r="AB385" s="56"/>
      <c r="AC385" s="56"/>
      <c r="AD385" s="56"/>
      <c r="AE385" s="56"/>
      <c r="AF385" s="56"/>
    </row>
    <row r="386" spans="1:32" s="57" customFormat="1" ht="63" x14ac:dyDescent="0.25">
      <c r="A386" s="134" t="s">
        <v>171</v>
      </c>
      <c r="B386" s="132"/>
      <c r="C386" s="51" t="s">
        <v>566</v>
      </c>
      <c r="D386" s="52">
        <v>0</v>
      </c>
      <c r="E386" s="53">
        <f t="shared" si="78"/>
        <v>0</v>
      </c>
      <c r="F386" s="58">
        <f t="shared" si="78"/>
        <v>0.17699999999999999</v>
      </c>
      <c r="G386" s="54">
        <v>0</v>
      </c>
      <c r="H386" s="54">
        <v>0.17699999999999999</v>
      </c>
      <c r="I386" s="54">
        <v>0</v>
      </c>
      <c r="J386" s="54">
        <v>0</v>
      </c>
      <c r="K386" s="54">
        <v>0</v>
      </c>
      <c r="L386" s="54">
        <v>0</v>
      </c>
      <c r="M386" s="54">
        <v>0</v>
      </c>
      <c r="N386" s="54">
        <v>0</v>
      </c>
      <c r="O386" s="54">
        <f t="shared" si="79"/>
        <v>-0.17699999999999999</v>
      </c>
      <c r="P386" s="54">
        <f t="shared" si="80"/>
        <v>0.17699999999999999</v>
      </c>
      <c r="Q386" s="92"/>
      <c r="R386" s="54"/>
      <c r="S386" s="54"/>
      <c r="T386" s="54">
        <v>0</v>
      </c>
      <c r="U386" s="54">
        <v>0</v>
      </c>
      <c r="V386" s="54">
        <v>0</v>
      </c>
      <c r="W386" s="54">
        <v>0</v>
      </c>
      <c r="X386" s="55" t="s">
        <v>200</v>
      </c>
      <c r="Y386" s="56"/>
      <c r="Z386" s="56"/>
      <c r="AA386" s="56"/>
      <c r="AB386" s="56"/>
      <c r="AC386" s="56"/>
      <c r="AD386" s="56"/>
      <c r="AE386" s="56"/>
      <c r="AF386" s="56"/>
    </row>
    <row r="387" spans="1:32" s="57" customFormat="1" x14ac:dyDescent="0.25">
      <c r="A387" s="134" t="s">
        <v>171</v>
      </c>
      <c r="B387" s="132"/>
      <c r="C387" s="51" t="s">
        <v>567</v>
      </c>
      <c r="D387" s="52">
        <v>0</v>
      </c>
      <c r="E387" s="53">
        <f t="shared" si="78"/>
        <v>0</v>
      </c>
      <c r="F387" s="58">
        <f t="shared" si="78"/>
        <v>0</v>
      </c>
      <c r="G387" s="54">
        <v>0</v>
      </c>
      <c r="H387" s="54">
        <v>0</v>
      </c>
      <c r="I387" s="54">
        <v>0</v>
      </c>
      <c r="J387" s="54">
        <v>0</v>
      </c>
      <c r="K387" s="54">
        <v>0</v>
      </c>
      <c r="L387" s="54">
        <v>0</v>
      </c>
      <c r="M387" s="54">
        <v>0</v>
      </c>
      <c r="N387" s="54">
        <v>0</v>
      </c>
      <c r="O387" s="54">
        <f t="shared" si="79"/>
        <v>0</v>
      </c>
      <c r="P387" s="54">
        <f t="shared" si="80"/>
        <v>0</v>
      </c>
      <c r="Q387" s="92"/>
      <c r="R387" s="54"/>
      <c r="S387" s="54"/>
      <c r="T387" s="54">
        <v>0</v>
      </c>
      <c r="U387" s="54">
        <v>0</v>
      </c>
      <c r="V387" s="54">
        <v>0</v>
      </c>
      <c r="W387" s="54">
        <v>0</v>
      </c>
      <c r="X387" s="55"/>
      <c r="Y387" s="56"/>
      <c r="Z387" s="56"/>
      <c r="AA387" s="56"/>
      <c r="AB387" s="56"/>
      <c r="AC387" s="56"/>
      <c r="AD387" s="56"/>
      <c r="AE387" s="56"/>
      <c r="AF387" s="56"/>
    </row>
    <row r="388" spans="1:32" s="57" customFormat="1" ht="63" x14ac:dyDescent="0.25">
      <c r="A388" s="134" t="s">
        <v>171</v>
      </c>
      <c r="B388" s="132"/>
      <c r="C388" s="51" t="s">
        <v>568</v>
      </c>
      <c r="D388" s="52">
        <v>0</v>
      </c>
      <c r="E388" s="53">
        <f t="shared" si="78"/>
        <v>11.8</v>
      </c>
      <c r="F388" s="53">
        <f t="shared" si="78"/>
        <v>0</v>
      </c>
      <c r="G388" s="54">
        <v>0</v>
      </c>
      <c r="H388" s="54">
        <v>0</v>
      </c>
      <c r="I388" s="54">
        <v>0</v>
      </c>
      <c r="J388" s="54">
        <v>0</v>
      </c>
      <c r="K388" s="54">
        <v>3.54</v>
      </c>
      <c r="L388" s="54">
        <v>0</v>
      </c>
      <c r="M388" s="54">
        <v>8.26</v>
      </c>
      <c r="N388" s="54">
        <v>0</v>
      </c>
      <c r="O388" s="54">
        <f t="shared" si="79"/>
        <v>0</v>
      </c>
      <c r="P388" s="54">
        <f t="shared" si="80"/>
        <v>-11.8</v>
      </c>
      <c r="Q388" s="92">
        <f t="shared" si="81"/>
        <v>-1</v>
      </c>
      <c r="R388" s="54"/>
      <c r="S388" s="54"/>
      <c r="T388" s="54">
        <v>0</v>
      </c>
      <c r="U388" s="54">
        <v>0</v>
      </c>
      <c r="V388" s="54">
        <v>0</v>
      </c>
      <c r="W388" s="54">
        <v>0</v>
      </c>
      <c r="X388" s="55" t="s">
        <v>207</v>
      </c>
      <c r="Y388" s="56"/>
      <c r="Z388" s="56"/>
      <c r="AA388" s="56"/>
      <c r="AB388" s="56"/>
      <c r="AC388" s="56"/>
      <c r="AD388" s="56"/>
      <c r="AE388" s="56"/>
      <c r="AF388" s="56"/>
    </row>
    <row r="389" spans="1:32" s="57" customFormat="1" ht="47.25" x14ac:dyDescent="0.25">
      <c r="A389" s="134" t="s">
        <v>171</v>
      </c>
      <c r="B389" s="132"/>
      <c r="C389" s="51" t="s">
        <v>569</v>
      </c>
      <c r="D389" s="52">
        <v>13.730793505535059</v>
      </c>
      <c r="E389" s="53">
        <f t="shared" si="78"/>
        <v>6.86524</v>
      </c>
      <c r="F389" s="53">
        <f t="shared" si="78"/>
        <v>6.86524</v>
      </c>
      <c r="G389" s="54">
        <v>0</v>
      </c>
      <c r="H389" s="54">
        <v>0</v>
      </c>
      <c r="I389" s="54">
        <v>0</v>
      </c>
      <c r="J389" s="54">
        <v>0</v>
      </c>
      <c r="K389" s="54">
        <v>3.32524</v>
      </c>
      <c r="L389" s="54">
        <v>3.32524</v>
      </c>
      <c r="M389" s="54">
        <v>3.54</v>
      </c>
      <c r="N389" s="54">
        <v>3.54</v>
      </c>
      <c r="O389" s="54">
        <f t="shared" si="79"/>
        <v>6.8655535055350594</v>
      </c>
      <c r="P389" s="54">
        <f t="shared" si="80"/>
        <v>0</v>
      </c>
      <c r="Q389" s="92"/>
      <c r="R389" s="54"/>
      <c r="S389" s="54"/>
      <c r="T389" s="54">
        <v>0</v>
      </c>
      <c r="U389" s="54">
        <v>0</v>
      </c>
      <c r="V389" s="54">
        <v>0</v>
      </c>
      <c r="W389" s="54">
        <v>0</v>
      </c>
      <c r="X389" s="55"/>
      <c r="Y389" s="56"/>
      <c r="Z389" s="56"/>
      <c r="AA389" s="56"/>
      <c r="AB389" s="56"/>
      <c r="AC389" s="56"/>
      <c r="AD389" s="56"/>
      <c r="AE389" s="56"/>
      <c r="AF389" s="56"/>
    </row>
    <row r="390" spans="1:32" s="57" customFormat="1" ht="47.25" x14ac:dyDescent="0.25">
      <c r="A390" s="134" t="s">
        <v>171</v>
      </c>
      <c r="B390" s="132"/>
      <c r="C390" s="51" t="s">
        <v>570</v>
      </c>
      <c r="D390" s="52">
        <v>0</v>
      </c>
      <c r="E390" s="53">
        <f t="shared" si="78"/>
        <v>0</v>
      </c>
      <c r="F390" s="53">
        <f t="shared" si="78"/>
        <v>1.8171999999999999</v>
      </c>
      <c r="G390" s="54">
        <v>0</v>
      </c>
      <c r="H390" s="54">
        <v>1.8171999999999999</v>
      </c>
      <c r="I390" s="54">
        <v>0</v>
      </c>
      <c r="J390" s="54">
        <v>0</v>
      </c>
      <c r="K390" s="54">
        <v>0</v>
      </c>
      <c r="L390" s="54">
        <v>0</v>
      </c>
      <c r="M390" s="54">
        <v>0</v>
      </c>
      <c r="N390" s="54">
        <v>0</v>
      </c>
      <c r="O390" s="54">
        <f t="shared" si="79"/>
        <v>-1.8171999999999999</v>
      </c>
      <c r="P390" s="54">
        <f t="shared" si="80"/>
        <v>1.8171999999999999</v>
      </c>
      <c r="Q390" s="92"/>
      <c r="R390" s="54"/>
      <c r="S390" s="54"/>
      <c r="T390" s="54">
        <v>0</v>
      </c>
      <c r="U390" s="54">
        <v>0</v>
      </c>
      <c r="V390" s="54">
        <v>0</v>
      </c>
      <c r="W390" s="54">
        <v>0</v>
      </c>
      <c r="X390" s="55" t="s">
        <v>198</v>
      </c>
      <c r="Y390" s="56"/>
      <c r="Z390" s="56"/>
      <c r="AA390" s="56"/>
      <c r="AB390" s="56"/>
      <c r="AC390" s="56"/>
      <c r="AD390" s="56"/>
      <c r="AE390" s="56"/>
      <c r="AF390" s="56"/>
    </row>
    <row r="391" spans="1:32" s="57" customFormat="1" ht="47.25" x14ac:dyDescent="0.25">
      <c r="A391" s="134" t="s">
        <v>171</v>
      </c>
      <c r="B391" s="132"/>
      <c r="C391" s="51" t="s">
        <v>571</v>
      </c>
      <c r="D391" s="52">
        <v>0</v>
      </c>
      <c r="E391" s="53">
        <f t="shared" si="78"/>
        <v>0</v>
      </c>
      <c r="F391" s="53">
        <f t="shared" si="78"/>
        <v>9.6</v>
      </c>
      <c r="G391" s="54">
        <v>0</v>
      </c>
      <c r="H391" s="54">
        <v>9.6</v>
      </c>
      <c r="I391" s="54">
        <v>0</v>
      </c>
      <c r="J391" s="54">
        <v>0</v>
      </c>
      <c r="K391" s="54">
        <v>0</v>
      </c>
      <c r="L391" s="54">
        <v>0</v>
      </c>
      <c r="M391" s="54">
        <v>0</v>
      </c>
      <c r="N391" s="54">
        <v>0</v>
      </c>
      <c r="O391" s="54">
        <f t="shared" si="79"/>
        <v>-9.6</v>
      </c>
      <c r="P391" s="54">
        <f t="shared" si="80"/>
        <v>9.6</v>
      </c>
      <c r="Q391" s="92"/>
      <c r="R391" s="54"/>
      <c r="S391" s="54"/>
      <c r="T391" s="54">
        <v>0</v>
      </c>
      <c r="U391" s="54">
        <v>0</v>
      </c>
      <c r="V391" s="54">
        <v>0</v>
      </c>
      <c r="W391" s="54">
        <v>0</v>
      </c>
      <c r="X391" s="55" t="s">
        <v>198</v>
      </c>
      <c r="Y391" s="56"/>
      <c r="Z391" s="56"/>
      <c r="AA391" s="56"/>
      <c r="AB391" s="56"/>
      <c r="AC391" s="56"/>
      <c r="AD391" s="56"/>
      <c r="AE391" s="56"/>
      <c r="AF391" s="56"/>
    </row>
    <row r="392" spans="1:32" s="57" customFormat="1" ht="47.25" x14ac:dyDescent="0.25">
      <c r="A392" s="134" t="s">
        <v>98</v>
      </c>
      <c r="B392" s="132"/>
      <c r="C392" s="51" t="s">
        <v>572</v>
      </c>
      <c r="D392" s="52">
        <v>13.009999999999998</v>
      </c>
      <c r="E392" s="53">
        <f t="shared" ref="E392:F407" si="82">G392+I392+K392+M392</f>
        <v>8.26</v>
      </c>
      <c r="F392" s="53">
        <f t="shared" si="82"/>
        <v>1.21</v>
      </c>
      <c r="G392" s="54">
        <v>0</v>
      </c>
      <c r="H392" s="54">
        <v>0</v>
      </c>
      <c r="I392" s="54">
        <v>0</v>
      </c>
      <c r="J392" s="54">
        <v>1.21</v>
      </c>
      <c r="K392" s="54">
        <v>0</v>
      </c>
      <c r="L392" s="54">
        <v>0</v>
      </c>
      <c r="M392" s="54">
        <v>8.26</v>
      </c>
      <c r="N392" s="54">
        <v>0</v>
      </c>
      <c r="O392" s="54">
        <f t="shared" si="79"/>
        <v>11.799999999999997</v>
      </c>
      <c r="P392" s="54">
        <f t="shared" si="80"/>
        <v>-7.05</v>
      </c>
      <c r="Q392" s="92">
        <f t="shared" si="81"/>
        <v>-0.85351089588377727</v>
      </c>
      <c r="R392" s="54"/>
      <c r="S392" s="54"/>
      <c r="T392" s="54">
        <v>0</v>
      </c>
      <c r="U392" s="54">
        <v>0</v>
      </c>
      <c r="V392" s="54">
        <v>0</v>
      </c>
      <c r="W392" s="54">
        <v>2.8</v>
      </c>
      <c r="X392" s="55" t="s">
        <v>199</v>
      </c>
      <c r="Y392" s="56"/>
      <c r="Z392" s="56"/>
      <c r="AA392" s="56"/>
      <c r="AB392" s="56"/>
      <c r="AC392" s="56"/>
      <c r="AD392" s="56"/>
      <c r="AE392" s="56"/>
      <c r="AF392" s="56"/>
    </row>
    <row r="393" spans="1:32" s="57" customFormat="1" ht="71.25" customHeight="1" x14ac:dyDescent="0.25">
      <c r="A393" s="134" t="s">
        <v>98</v>
      </c>
      <c r="B393" s="132"/>
      <c r="C393" s="51" t="s">
        <v>573</v>
      </c>
      <c r="D393" s="52">
        <v>0</v>
      </c>
      <c r="E393" s="53">
        <f t="shared" si="82"/>
        <v>0</v>
      </c>
      <c r="F393" s="58">
        <f t="shared" si="82"/>
        <v>0</v>
      </c>
      <c r="G393" s="54">
        <v>0</v>
      </c>
      <c r="H393" s="54">
        <v>0</v>
      </c>
      <c r="I393" s="54">
        <v>0</v>
      </c>
      <c r="J393" s="54">
        <v>0</v>
      </c>
      <c r="K393" s="54">
        <v>0</v>
      </c>
      <c r="L393" s="54">
        <v>0</v>
      </c>
      <c r="M393" s="54">
        <v>0</v>
      </c>
      <c r="N393" s="54">
        <v>0</v>
      </c>
      <c r="O393" s="54">
        <f t="shared" si="79"/>
        <v>0</v>
      </c>
      <c r="P393" s="54">
        <f t="shared" si="80"/>
        <v>0</v>
      </c>
      <c r="Q393" s="92"/>
      <c r="R393" s="54"/>
      <c r="S393" s="54"/>
      <c r="T393" s="54">
        <v>0</v>
      </c>
      <c r="U393" s="54">
        <v>0</v>
      </c>
      <c r="V393" s="54">
        <v>0</v>
      </c>
      <c r="W393" s="54">
        <v>2.2999999999999998</v>
      </c>
      <c r="X393" s="55"/>
      <c r="Y393" s="56"/>
      <c r="Z393" s="56"/>
      <c r="AA393" s="56"/>
      <c r="AB393" s="56"/>
      <c r="AC393" s="56"/>
      <c r="AD393" s="56"/>
      <c r="AE393" s="56"/>
      <c r="AF393" s="56"/>
    </row>
    <row r="394" spans="1:32" s="57" customFormat="1" ht="71.25" customHeight="1" x14ac:dyDescent="0.25">
      <c r="A394" s="134" t="s">
        <v>98</v>
      </c>
      <c r="B394" s="132"/>
      <c r="C394" s="51" t="s">
        <v>574</v>
      </c>
      <c r="D394" s="52">
        <v>0</v>
      </c>
      <c r="E394" s="53">
        <f t="shared" si="82"/>
        <v>0</v>
      </c>
      <c r="F394" s="58">
        <f t="shared" si="82"/>
        <v>0</v>
      </c>
      <c r="G394" s="54">
        <v>0</v>
      </c>
      <c r="H394" s="54">
        <v>0</v>
      </c>
      <c r="I394" s="54">
        <v>0</v>
      </c>
      <c r="J394" s="54">
        <v>0</v>
      </c>
      <c r="K394" s="54">
        <v>0</v>
      </c>
      <c r="L394" s="54">
        <v>0</v>
      </c>
      <c r="M394" s="54">
        <v>0</v>
      </c>
      <c r="N394" s="54">
        <v>0</v>
      </c>
      <c r="O394" s="54">
        <f t="shared" si="79"/>
        <v>0</v>
      </c>
      <c r="P394" s="54">
        <f t="shared" si="80"/>
        <v>0</v>
      </c>
      <c r="Q394" s="92"/>
      <c r="R394" s="54"/>
      <c r="S394" s="54"/>
      <c r="T394" s="54">
        <v>0</v>
      </c>
      <c r="U394" s="54">
        <v>0</v>
      </c>
      <c r="V394" s="54">
        <v>0</v>
      </c>
      <c r="W394" s="54">
        <v>2.2999999999999998</v>
      </c>
      <c r="X394" s="55"/>
      <c r="Y394" s="56"/>
      <c r="Z394" s="56"/>
      <c r="AA394" s="56"/>
      <c r="AB394" s="56"/>
      <c r="AC394" s="56"/>
      <c r="AD394" s="56"/>
      <c r="AE394" s="56"/>
      <c r="AF394" s="56"/>
    </row>
    <row r="395" spans="1:32" s="57" customFormat="1" ht="31.5" x14ac:dyDescent="0.25">
      <c r="A395" s="134" t="s">
        <v>98</v>
      </c>
      <c r="B395" s="132"/>
      <c r="C395" s="51" t="s">
        <v>575</v>
      </c>
      <c r="D395" s="52">
        <v>8.4251999999999985</v>
      </c>
      <c r="E395" s="53">
        <f t="shared" si="82"/>
        <v>0</v>
      </c>
      <c r="F395" s="53">
        <f t="shared" si="82"/>
        <v>0</v>
      </c>
      <c r="G395" s="54">
        <v>0</v>
      </c>
      <c r="H395" s="54">
        <v>0</v>
      </c>
      <c r="I395" s="54">
        <v>0</v>
      </c>
      <c r="J395" s="54">
        <v>0</v>
      </c>
      <c r="K395" s="54">
        <v>0</v>
      </c>
      <c r="L395" s="54">
        <v>0</v>
      </c>
      <c r="M395" s="54">
        <v>0</v>
      </c>
      <c r="N395" s="54">
        <v>0</v>
      </c>
      <c r="O395" s="54">
        <f t="shared" si="79"/>
        <v>8.4251999999999985</v>
      </c>
      <c r="P395" s="54">
        <f t="shared" si="80"/>
        <v>0</v>
      </c>
      <c r="Q395" s="92"/>
      <c r="R395" s="54"/>
      <c r="S395" s="54"/>
      <c r="T395" s="54">
        <v>0</v>
      </c>
      <c r="U395" s="54">
        <v>0</v>
      </c>
      <c r="V395" s="54">
        <v>0</v>
      </c>
      <c r="W395" s="54">
        <v>0</v>
      </c>
      <c r="X395" s="55"/>
      <c r="Y395" s="56"/>
      <c r="Z395" s="56"/>
      <c r="AA395" s="56"/>
      <c r="AB395" s="56"/>
      <c r="AC395" s="56"/>
      <c r="AD395" s="56"/>
      <c r="AE395" s="56"/>
      <c r="AF395" s="56"/>
    </row>
    <row r="396" spans="1:32" s="57" customFormat="1" ht="31.5" x14ac:dyDescent="0.25">
      <c r="A396" s="134" t="s">
        <v>98</v>
      </c>
      <c r="B396" s="132"/>
      <c r="C396" s="51" t="s">
        <v>576</v>
      </c>
      <c r="D396" s="52">
        <v>7.5283999999999995</v>
      </c>
      <c r="E396" s="53">
        <f t="shared" si="82"/>
        <v>0</v>
      </c>
      <c r="F396" s="53">
        <f t="shared" si="82"/>
        <v>0</v>
      </c>
      <c r="G396" s="54">
        <v>0</v>
      </c>
      <c r="H396" s="54">
        <v>0</v>
      </c>
      <c r="I396" s="54">
        <v>0</v>
      </c>
      <c r="J396" s="54">
        <v>0</v>
      </c>
      <c r="K396" s="54">
        <v>0</v>
      </c>
      <c r="L396" s="54">
        <v>0</v>
      </c>
      <c r="M396" s="54">
        <v>0</v>
      </c>
      <c r="N396" s="54">
        <v>0</v>
      </c>
      <c r="O396" s="54">
        <f t="shared" si="79"/>
        <v>7.5283999999999995</v>
      </c>
      <c r="P396" s="54">
        <f t="shared" si="80"/>
        <v>0</v>
      </c>
      <c r="Q396" s="92"/>
      <c r="R396" s="54"/>
      <c r="S396" s="54"/>
      <c r="T396" s="54">
        <v>0</v>
      </c>
      <c r="U396" s="54">
        <v>0</v>
      </c>
      <c r="V396" s="54">
        <v>0</v>
      </c>
      <c r="W396" s="54">
        <v>0</v>
      </c>
      <c r="X396" s="55"/>
      <c r="Y396" s="56"/>
      <c r="Z396" s="56"/>
      <c r="AA396" s="56"/>
      <c r="AB396" s="56"/>
      <c r="AC396" s="56"/>
      <c r="AD396" s="56"/>
      <c r="AE396" s="56"/>
      <c r="AF396" s="56"/>
    </row>
    <row r="397" spans="1:32" s="57" customFormat="1" ht="63" x14ac:dyDescent="0.25">
      <c r="A397" s="134" t="s">
        <v>98</v>
      </c>
      <c r="B397" s="132"/>
      <c r="C397" s="51" t="s">
        <v>577</v>
      </c>
      <c r="D397" s="52">
        <v>0</v>
      </c>
      <c r="E397" s="53">
        <f t="shared" si="82"/>
        <v>5.8949999999999996</v>
      </c>
      <c r="F397" s="53">
        <f t="shared" si="82"/>
        <v>0</v>
      </c>
      <c r="G397" s="54">
        <v>3.8849999999999998</v>
      </c>
      <c r="H397" s="54">
        <v>0</v>
      </c>
      <c r="I397" s="54">
        <v>0</v>
      </c>
      <c r="J397" s="54">
        <v>0</v>
      </c>
      <c r="K397" s="54">
        <v>2.0099999999999998</v>
      </c>
      <c r="L397" s="54">
        <v>0</v>
      </c>
      <c r="M397" s="54">
        <v>0</v>
      </c>
      <c r="N397" s="54">
        <v>0</v>
      </c>
      <c r="O397" s="54">
        <f t="shared" si="79"/>
        <v>0</v>
      </c>
      <c r="P397" s="54">
        <f t="shared" si="80"/>
        <v>-5.8949999999999996</v>
      </c>
      <c r="Q397" s="92">
        <f t="shared" si="81"/>
        <v>-1</v>
      </c>
      <c r="R397" s="54"/>
      <c r="S397" s="54"/>
      <c r="T397" s="54">
        <v>0</v>
      </c>
      <c r="U397" s="54">
        <v>6</v>
      </c>
      <c r="V397" s="54">
        <v>0</v>
      </c>
      <c r="W397" s="54">
        <v>0</v>
      </c>
      <c r="X397" s="55" t="s">
        <v>207</v>
      </c>
      <c r="Y397" s="56"/>
      <c r="Z397" s="56"/>
      <c r="AA397" s="56"/>
      <c r="AB397" s="56"/>
      <c r="AC397" s="56"/>
      <c r="AD397" s="56"/>
      <c r="AE397" s="56"/>
      <c r="AF397" s="56"/>
    </row>
    <row r="398" spans="1:32" s="57" customFormat="1" ht="47.25" x14ac:dyDescent="0.25">
      <c r="A398" s="134" t="s">
        <v>98</v>
      </c>
      <c r="B398" s="132"/>
      <c r="C398" s="51" t="s">
        <v>578</v>
      </c>
      <c r="D398" s="52">
        <v>1.7425531999999999</v>
      </c>
      <c r="E398" s="53">
        <f t="shared" si="82"/>
        <v>2.36</v>
      </c>
      <c r="F398" s="53">
        <f t="shared" si="82"/>
        <v>1.2E-2</v>
      </c>
      <c r="G398" s="54">
        <v>0.60179999999999989</v>
      </c>
      <c r="H398" s="54">
        <v>0</v>
      </c>
      <c r="I398" s="54">
        <v>0</v>
      </c>
      <c r="J398" s="54">
        <v>1.2E-2</v>
      </c>
      <c r="K398" s="54">
        <v>0</v>
      </c>
      <c r="L398" s="54">
        <v>0</v>
      </c>
      <c r="M398" s="54">
        <v>1.7582</v>
      </c>
      <c r="N398" s="54">
        <v>0</v>
      </c>
      <c r="O398" s="54">
        <f t="shared" si="79"/>
        <v>1.7305531999999999</v>
      </c>
      <c r="P398" s="54">
        <f t="shared" si="80"/>
        <v>-2.3479999999999999</v>
      </c>
      <c r="Q398" s="92">
        <f t="shared" si="81"/>
        <v>-0.9949152542372881</v>
      </c>
      <c r="R398" s="54"/>
      <c r="S398" s="54"/>
      <c r="T398" s="54">
        <v>0</v>
      </c>
      <c r="U398" s="54">
        <v>0</v>
      </c>
      <c r="V398" s="54">
        <v>0</v>
      </c>
      <c r="W398" s="54">
        <v>0</v>
      </c>
      <c r="X398" s="55" t="s">
        <v>199</v>
      </c>
      <c r="Y398" s="56"/>
      <c r="Z398" s="56"/>
      <c r="AA398" s="56"/>
      <c r="AB398" s="56"/>
      <c r="AC398" s="56"/>
      <c r="AD398" s="56"/>
      <c r="AE398" s="56"/>
      <c r="AF398" s="56"/>
    </row>
    <row r="399" spans="1:32" s="57" customFormat="1" ht="47.25" x14ac:dyDescent="0.25">
      <c r="A399" s="134" t="s">
        <v>98</v>
      </c>
      <c r="B399" s="132"/>
      <c r="C399" s="51" t="s">
        <v>579</v>
      </c>
      <c r="D399" s="52">
        <v>1.4561199999999999</v>
      </c>
      <c r="E399" s="53">
        <f t="shared" si="82"/>
        <v>2.36</v>
      </c>
      <c r="F399" s="53">
        <f t="shared" si="82"/>
        <v>0</v>
      </c>
      <c r="G399" s="54">
        <v>0.60179999999999989</v>
      </c>
      <c r="H399" s="54">
        <v>0</v>
      </c>
      <c r="I399" s="54">
        <v>0</v>
      </c>
      <c r="J399" s="54">
        <v>0</v>
      </c>
      <c r="K399" s="54">
        <v>0</v>
      </c>
      <c r="L399" s="54">
        <v>0</v>
      </c>
      <c r="M399" s="54">
        <v>1.7582</v>
      </c>
      <c r="N399" s="54">
        <v>0</v>
      </c>
      <c r="O399" s="54">
        <f t="shared" si="79"/>
        <v>1.4561199999999999</v>
      </c>
      <c r="P399" s="54">
        <f t="shared" si="80"/>
        <v>-2.36</v>
      </c>
      <c r="Q399" s="92">
        <f t="shared" si="81"/>
        <v>-1</v>
      </c>
      <c r="R399" s="54"/>
      <c r="S399" s="54"/>
      <c r="T399" s="54">
        <v>0</v>
      </c>
      <c r="U399" s="54">
        <v>0</v>
      </c>
      <c r="V399" s="54">
        <v>0</v>
      </c>
      <c r="W399" s="54">
        <v>0</v>
      </c>
      <c r="X399" s="55" t="s">
        <v>199</v>
      </c>
      <c r="Y399" s="56"/>
      <c r="Z399" s="56"/>
      <c r="AA399" s="56"/>
      <c r="AB399" s="56"/>
      <c r="AC399" s="56"/>
      <c r="AD399" s="56"/>
      <c r="AE399" s="56"/>
      <c r="AF399" s="56"/>
    </row>
    <row r="400" spans="1:32" s="57" customFormat="1" ht="47.25" x14ac:dyDescent="0.25">
      <c r="A400" s="134" t="s">
        <v>98</v>
      </c>
      <c r="B400" s="132"/>
      <c r="C400" s="51" t="s">
        <v>580</v>
      </c>
      <c r="D400" s="52">
        <v>10.33916</v>
      </c>
      <c r="E400" s="53">
        <f t="shared" si="82"/>
        <v>2.36</v>
      </c>
      <c r="F400" s="53">
        <f t="shared" si="82"/>
        <v>0</v>
      </c>
      <c r="G400" s="54">
        <v>0.60179999999999989</v>
      </c>
      <c r="H400" s="54">
        <v>0</v>
      </c>
      <c r="I400" s="54">
        <v>0</v>
      </c>
      <c r="J400" s="54">
        <v>0</v>
      </c>
      <c r="K400" s="54">
        <v>0</v>
      </c>
      <c r="L400" s="54">
        <v>0</v>
      </c>
      <c r="M400" s="54">
        <v>1.7582</v>
      </c>
      <c r="N400" s="54">
        <v>0</v>
      </c>
      <c r="O400" s="54">
        <f t="shared" si="79"/>
        <v>10.33916</v>
      </c>
      <c r="P400" s="54">
        <f t="shared" si="80"/>
        <v>-2.36</v>
      </c>
      <c r="Q400" s="92">
        <f t="shared" si="81"/>
        <v>-1</v>
      </c>
      <c r="R400" s="54"/>
      <c r="S400" s="54"/>
      <c r="T400" s="54">
        <v>0</v>
      </c>
      <c r="U400" s="54">
        <v>0</v>
      </c>
      <c r="V400" s="54">
        <v>0</v>
      </c>
      <c r="W400" s="54">
        <v>0</v>
      </c>
      <c r="X400" s="55" t="s">
        <v>199</v>
      </c>
      <c r="Y400" s="56"/>
      <c r="Z400" s="56"/>
      <c r="AA400" s="56"/>
      <c r="AB400" s="56"/>
      <c r="AC400" s="56"/>
      <c r="AD400" s="56"/>
      <c r="AE400" s="56"/>
      <c r="AF400" s="56"/>
    </row>
    <row r="401" spans="1:32" s="57" customFormat="1" ht="157.5" x14ac:dyDescent="0.25">
      <c r="A401" s="134" t="s">
        <v>98</v>
      </c>
      <c r="B401" s="132"/>
      <c r="C401" s="51" t="s">
        <v>273</v>
      </c>
      <c r="D401" s="52">
        <v>12.960802579999999</v>
      </c>
      <c r="E401" s="53">
        <f t="shared" si="82"/>
        <v>8.26</v>
      </c>
      <c r="F401" s="53">
        <f t="shared" si="82"/>
        <v>8.463E-3</v>
      </c>
      <c r="G401" s="54">
        <v>2.9963000000000002</v>
      </c>
      <c r="H401" s="54">
        <v>0</v>
      </c>
      <c r="I401" s="54">
        <v>0</v>
      </c>
      <c r="J401" s="54">
        <v>8.463E-3</v>
      </c>
      <c r="K401" s="54">
        <v>0</v>
      </c>
      <c r="L401" s="54">
        <v>0</v>
      </c>
      <c r="M401" s="54">
        <v>5.2637</v>
      </c>
      <c r="N401" s="54">
        <v>0</v>
      </c>
      <c r="O401" s="54">
        <f t="shared" si="79"/>
        <v>12.952339579999999</v>
      </c>
      <c r="P401" s="54">
        <f t="shared" si="80"/>
        <v>-8.251536999999999</v>
      </c>
      <c r="Q401" s="92">
        <f t="shared" si="81"/>
        <v>-0.99897542372881354</v>
      </c>
      <c r="R401" s="54"/>
      <c r="S401" s="54"/>
      <c r="T401" s="54">
        <v>0</v>
      </c>
      <c r="U401" s="54">
        <v>0</v>
      </c>
      <c r="V401" s="54">
        <v>0</v>
      </c>
      <c r="W401" s="54">
        <v>0</v>
      </c>
      <c r="X401" s="55" t="s">
        <v>199</v>
      </c>
      <c r="Y401" s="56"/>
      <c r="Z401" s="56"/>
      <c r="AA401" s="56"/>
      <c r="AB401" s="56"/>
      <c r="AC401" s="56"/>
      <c r="AD401" s="56"/>
      <c r="AE401" s="56"/>
      <c r="AF401" s="56"/>
    </row>
    <row r="402" spans="1:32" s="57" customFormat="1" ht="94.5" x14ac:dyDescent="0.25">
      <c r="A402" s="134" t="s">
        <v>98</v>
      </c>
      <c r="B402" s="132"/>
      <c r="C402" s="51" t="s">
        <v>581</v>
      </c>
      <c r="D402" s="52">
        <v>0</v>
      </c>
      <c r="E402" s="53">
        <f t="shared" si="82"/>
        <v>14.3995</v>
      </c>
      <c r="F402" s="53">
        <f t="shared" si="82"/>
        <v>0</v>
      </c>
      <c r="G402" s="54">
        <v>0</v>
      </c>
      <c r="H402" s="54">
        <v>0</v>
      </c>
      <c r="I402" s="54">
        <v>0</v>
      </c>
      <c r="J402" s="54">
        <v>0</v>
      </c>
      <c r="K402" s="54">
        <v>0</v>
      </c>
      <c r="L402" s="54">
        <v>0</v>
      </c>
      <c r="M402" s="54">
        <v>14.3995</v>
      </c>
      <c r="N402" s="54">
        <v>0</v>
      </c>
      <c r="O402" s="54">
        <f t="shared" si="79"/>
        <v>0</v>
      </c>
      <c r="P402" s="54">
        <f t="shared" si="80"/>
        <v>-14.3995</v>
      </c>
      <c r="Q402" s="92">
        <f t="shared" si="81"/>
        <v>-1</v>
      </c>
      <c r="R402" s="54"/>
      <c r="S402" s="54"/>
      <c r="T402" s="54">
        <v>0</v>
      </c>
      <c r="U402" s="54">
        <v>0</v>
      </c>
      <c r="V402" s="54">
        <v>0</v>
      </c>
      <c r="W402" s="54">
        <v>0</v>
      </c>
      <c r="X402" s="55" t="s">
        <v>207</v>
      </c>
      <c r="Y402" s="56"/>
      <c r="Z402" s="56"/>
      <c r="AA402" s="56"/>
      <c r="AB402" s="56"/>
      <c r="AC402" s="56"/>
      <c r="AD402" s="56"/>
      <c r="AE402" s="56"/>
      <c r="AF402" s="56"/>
    </row>
    <row r="403" spans="1:32" s="57" customFormat="1" ht="110.25" x14ac:dyDescent="0.25">
      <c r="A403" s="134" t="s">
        <v>98</v>
      </c>
      <c r="B403" s="132"/>
      <c r="C403" s="51" t="s">
        <v>582</v>
      </c>
      <c r="D403" s="52">
        <v>17.501732859999997</v>
      </c>
      <c r="E403" s="53">
        <f t="shared" si="82"/>
        <v>3.5402999999999998</v>
      </c>
      <c r="F403" s="53">
        <f t="shared" si="82"/>
        <v>1.41339E-2</v>
      </c>
      <c r="G403" s="54">
        <v>0.90269999999999995</v>
      </c>
      <c r="H403" s="54">
        <v>0</v>
      </c>
      <c r="I403" s="54">
        <v>0</v>
      </c>
      <c r="J403" s="54">
        <v>1.41339E-2</v>
      </c>
      <c r="K403" s="54">
        <v>0</v>
      </c>
      <c r="L403" s="54">
        <v>0</v>
      </c>
      <c r="M403" s="54">
        <v>2.6375999999999999</v>
      </c>
      <c r="N403" s="54">
        <v>0</v>
      </c>
      <c r="O403" s="54">
        <f t="shared" si="79"/>
        <v>17.487598959999996</v>
      </c>
      <c r="P403" s="54">
        <f t="shared" si="80"/>
        <v>-3.5261660999999997</v>
      </c>
      <c r="Q403" s="92">
        <f t="shared" si="81"/>
        <v>-0.99600771121091436</v>
      </c>
      <c r="R403" s="54"/>
      <c r="S403" s="54"/>
      <c r="T403" s="54">
        <v>0</v>
      </c>
      <c r="U403" s="54">
        <v>0</v>
      </c>
      <c r="V403" s="54">
        <v>0</v>
      </c>
      <c r="W403" s="54">
        <v>0</v>
      </c>
      <c r="X403" s="55" t="s">
        <v>199</v>
      </c>
      <c r="Y403" s="56"/>
      <c r="Z403" s="56"/>
      <c r="AA403" s="56"/>
      <c r="AB403" s="56"/>
      <c r="AC403" s="56"/>
      <c r="AD403" s="56"/>
      <c r="AE403" s="56"/>
      <c r="AF403" s="56"/>
    </row>
    <row r="404" spans="1:32" s="57" customFormat="1" ht="78.75" x14ac:dyDescent="0.25">
      <c r="A404" s="134" t="s">
        <v>98</v>
      </c>
      <c r="B404" s="132"/>
      <c r="C404" s="51" t="s">
        <v>583</v>
      </c>
      <c r="D404" s="52">
        <v>0</v>
      </c>
      <c r="E404" s="53">
        <f t="shared" si="82"/>
        <v>37.323399999999999</v>
      </c>
      <c r="F404" s="53">
        <f t="shared" si="82"/>
        <v>0</v>
      </c>
      <c r="G404" s="54">
        <v>0</v>
      </c>
      <c r="H404" s="54">
        <v>0</v>
      </c>
      <c r="I404" s="54">
        <v>0</v>
      </c>
      <c r="J404" s="54">
        <v>0</v>
      </c>
      <c r="K404" s="54">
        <v>0</v>
      </c>
      <c r="L404" s="54">
        <v>0</v>
      </c>
      <c r="M404" s="54">
        <v>37.323399999999999</v>
      </c>
      <c r="N404" s="54">
        <v>0</v>
      </c>
      <c r="O404" s="54">
        <f t="shared" si="79"/>
        <v>0</v>
      </c>
      <c r="P404" s="54">
        <f t="shared" si="80"/>
        <v>-37.323399999999999</v>
      </c>
      <c r="Q404" s="92">
        <f t="shared" si="81"/>
        <v>-1</v>
      </c>
      <c r="R404" s="54"/>
      <c r="S404" s="54"/>
      <c r="T404" s="54">
        <v>0</v>
      </c>
      <c r="U404" s="54">
        <v>0</v>
      </c>
      <c r="V404" s="54">
        <v>0</v>
      </c>
      <c r="W404" s="54">
        <v>0</v>
      </c>
      <c r="X404" s="55" t="s">
        <v>207</v>
      </c>
      <c r="Y404" s="56"/>
      <c r="Z404" s="56"/>
      <c r="AA404" s="56"/>
      <c r="AB404" s="56"/>
      <c r="AC404" s="56"/>
      <c r="AD404" s="56"/>
      <c r="AE404" s="56"/>
      <c r="AF404" s="56"/>
    </row>
    <row r="405" spans="1:32" s="57" customFormat="1" ht="126" x14ac:dyDescent="0.25">
      <c r="A405" s="134" t="s">
        <v>98</v>
      </c>
      <c r="B405" s="132"/>
      <c r="C405" s="51" t="s">
        <v>584</v>
      </c>
      <c r="D405" s="52">
        <v>36.816000000000003</v>
      </c>
      <c r="E405" s="53">
        <f t="shared" si="82"/>
        <v>4.7164000000000001</v>
      </c>
      <c r="F405" s="53">
        <f t="shared" si="82"/>
        <v>0</v>
      </c>
      <c r="G405" s="54">
        <v>2</v>
      </c>
      <c r="H405" s="54">
        <v>0</v>
      </c>
      <c r="I405" s="54">
        <v>0</v>
      </c>
      <c r="J405" s="54">
        <v>0</v>
      </c>
      <c r="K405" s="54">
        <v>0</v>
      </c>
      <c r="L405" s="54">
        <v>0</v>
      </c>
      <c r="M405" s="54">
        <v>2.7164000000000001</v>
      </c>
      <c r="N405" s="54">
        <v>0</v>
      </c>
      <c r="O405" s="54">
        <f t="shared" si="79"/>
        <v>36.816000000000003</v>
      </c>
      <c r="P405" s="54">
        <f t="shared" si="80"/>
        <v>-4.7164000000000001</v>
      </c>
      <c r="Q405" s="92">
        <f t="shared" si="81"/>
        <v>-1</v>
      </c>
      <c r="R405" s="54"/>
      <c r="S405" s="54"/>
      <c r="T405" s="54">
        <v>0</v>
      </c>
      <c r="U405" s="54">
        <v>0</v>
      </c>
      <c r="V405" s="54">
        <v>0</v>
      </c>
      <c r="W405" s="54">
        <v>0</v>
      </c>
      <c r="X405" s="55" t="s">
        <v>199</v>
      </c>
      <c r="Y405" s="56"/>
      <c r="Z405" s="56"/>
      <c r="AA405" s="56"/>
      <c r="AB405" s="56"/>
      <c r="AC405" s="56"/>
      <c r="AD405" s="56"/>
      <c r="AE405" s="56"/>
      <c r="AF405" s="56"/>
    </row>
    <row r="406" spans="1:32" s="57" customFormat="1" ht="78.75" x14ac:dyDescent="0.25">
      <c r="A406" s="134" t="s">
        <v>98</v>
      </c>
      <c r="B406" s="132"/>
      <c r="C406" s="51" t="s">
        <v>585</v>
      </c>
      <c r="D406" s="52">
        <v>0</v>
      </c>
      <c r="E406" s="53">
        <f t="shared" si="82"/>
        <v>17.901800000000001</v>
      </c>
      <c r="F406" s="53">
        <f t="shared" si="82"/>
        <v>0</v>
      </c>
      <c r="G406" s="54">
        <v>9.5646529999999998</v>
      </c>
      <c r="H406" s="54">
        <v>0</v>
      </c>
      <c r="I406" s="54">
        <v>0</v>
      </c>
      <c r="J406" s="54">
        <v>0</v>
      </c>
      <c r="K406" s="54">
        <v>0</v>
      </c>
      <c r="L406" s="54">
        <v>0</v>
      </c>
      <c r="M406" s="54">
        <v>8.3371469999999999</v>
      </c>
      <c r="N406" s="54">
        <v>0</v>
      </c>
      <c r="O406" s="54">
        <f t="shared" si="79"/>
        <v>0</v>
      </c>
      <c r="P406" s="54">
        <f t="shared" si="80"/>
        <v>-17.901800000000001</v>
      </c>
      <c r="Q406" s="92">
        <f t="shared" si="81"/>
        <v>-1</v>
      </c>
      <c r="R406" s="54"/>
      <c r="S406" s="54"/>
      <c r="T406" s="54">
        <v>0</v>
      </c>
      <c r="U406" s="54">
        <v>0</v>
      </c>
      <c r="V406" s="54">
        <v>0</v>
      </c>
      <c r="W406" s="54">
        <v>0</v>
      </c>
      <c r="X406" s="55" t="s">
        <v>207</v>
      </c>
      <c r="Y406" s="56"/>
      <c r="Z406" s="56"/>
      <c r="AA406" s="56"/>
      <c r="AB406" s="56"/>
      <c r="AC406" s="56"/>
      <c r="AD406" s="56"/>
      <c r="AE406" s="56"/>
      <c r="AF406" s="56"/>
    </row>
    <row r="407" spans="1:32" s="57" customFormat="1" ht="78.75" x14ac:dyDescent="0.25">
      <c r="A407" s="134" t="s">
        <v>98</v>
      </c>
      <c r="B407" s="132"/>
      <c r="C407" s="51" t="s">
        <v>586</v>
      </c>
      <c r="D407" s="52">
        <v>0</v>
      </c>
      <c r="E407" s="53">
        <f t="shared" si="82"/>
        <v>0</v>
      </c>
      <c r="F407" s="53">
        <f t="shared" si="82"/>
        <v>0</v>
      </c>
      <c r="G407" s="54">
        <v>0</v>
      </c>
      <c r="H407" s="54">
        <v>0</v>
      </c>
      <c r="I407" s="54">
        <v>0</v>
      </c>
      <c r="J407" s="54">
        <v>0</v>
      </c>
      <c r="K407" s="54">
        <v>0</v>
      </c>
      <c r="L407" s="54">
        <v>0</v>
      </c>
      <c r="M407" s="54">
        <v>0</v>
      </c>
      <c r="N407" s="54">
        <v>0</v>
      </c>
      <c r="O407" s="54">
        <f t="shared" si="79"/>
        <v>0</v>
      </c>
      <c r="P407" s="54">
        <f t="shared" si="80"/>
        <v>0</v>
      </c>
      <c r="Q407" s="92"/>
      <c r="R407" s="54"/>
      <c r="S407" s="54"/>
      <c r="T407" s="54">
        <v>0</v>
      </c>
      <c r="U407" s="54">
        <v>0</v>
      </c>
      <c r="V407" s="54">
        <v>0</v>
      </c>
      <c r="W407" s="54">
        <v>0</v>
      </c>
      <c r="X407" s="55"/>
      <c r="Y407" s="56"/>
      <c r="Z407" s="56"/>
      <c r="AA407" s="56"/>
      <c r="AB407" s="56"/>
      <c r="AC407" s="56"/>
      <c r="AD407" s="56"/>
      <c r="AE407" s="56"/>
      <c r="AF407" s="56"/>
    </row>
    <row r="408" spans="1:32" s="57" customFormat="1" ht="47.25" x14ac:dyDescent="0.25">
      <c r="A408" s="134" t="s">
        <v>98</v>
      </c>
      <c r="B408" s="132"/>
      <c r="C408" s="51" t="s">
        <v>587</v>
      </c>
      <c r="D408" s="52">
        <v>0</v>
      </c>
      <c r="E408" s="53">
        <f t="shared" ref="E408:F423" si="83">G408+I408+K408+M408</f>
        <v>0</v>
      </c>
      <c r="F408" s="53">
        <f t="shared" si="83"/>
        <v>0</v>
      </c>
      <c r="G408" s="54">
        <v>0</v>
      </c>
      <c r="H408" s="54">
        <v>0</v>
      </c>
      <c r="I408" s="54">
        <v>0</v>
      </c>
      <c r="J408" s="54">
        <v>0</v>
      </c>
      <c r="K408" s="54">
        <v>0</v>
      </c>
      <c r="L408" s="54">
        <v>0</v>
      </c>
      <c r="M408" s="54">
        <v>0</v>
      </c>
      <c r="N408" s="54">
        <v>0</v>
      </c>
      <c r="O408" s="54">
        <f t="shared" ref="O408:O471" si="84">D408-F408</f>
        <v>0</v>
      </c>
      <c r="P408" s="54">
        <f t="shared" ref="P408:P471" si="85">F408-E408</f>
        <v>0</v>
      </c>
      <c r="Q408" s="92"/>
      <c r="R408" s="54"/>
      <c r="S408" s="54"/>
      <c r="T408" s="54">
        <v>0</v>
      </c>
      <c r="U408" s="54">
        <v>0</v>
      </c>
      <c r="V408" s="54">
        <v>0</v>
      </c>
      <c r="W408" s="54">
        <v>0</v>
      </c>
      <c r="X408" s="55"/>
      <c r="Y408" s="56"/>
      <c r="Z408" s="56"/>
      <c r="AA408" s="56"/>
      <c r="AB408" s="56"/>
      <c r="AC408" s="56"/>
      <c r="AD408" s="56"/>
      <c r="AE408" s="56"/>
      <c r="AF408" s="56"/>
    </row>
    <row r="409" spans="1:32" s="57" customFormat="1" ht="47.25" x14ac:dyDescent="0.25">
      <c r="A409" s="134" t="s">
        <v>98</v>
      </c>
      <c r="B409" s="132"/>
      <c r="C409" s="51" t="s">
        <v>588</v>
      </c>
      <c r="D409" s="52">
        <v>0</v>
      </c>
      <c r="E409" s="53">
        <f t="shared" si="83"/>
        <v>0</v>
      </c>
      <c r="F409" s="53">
        <f t="shared" si="83"/>
        <v>0</v>
      </c>
      <c r="G409" s="54">
        <v>0</v>
      </c>
      <c r="H409" s="54">
        <v>0</v>
      </c>
      <c r="I409" s="54">
        <v>0</v>
      </c>
      <c r="J409" s="54">
        <v>0</v>
      </c>
      <c r="K409" s="54">
        <v>0</v>
      </c>
      <c r="L409" s="54">
        <v>0</v>
      </c>
      <c r="M409" s="54">
        <v>0</v>
      </c>
      <c r="N409" s="54">
        <v>0</v>
      </c>
      <c r="O409" s="54">
        <f t="shared" si="84"/>
        <v>0</v>
      </c>
      <c r="P409" s="54">
        <f t="shared" si="85"/>
        <v>0</v>
      </c>
      <c r="Q409" s="92"/>
      <c r="R409" s="54"/>
      <c r="S409" s="54"/>
      <c r="T409" s="54">
        <v>0</v>
      </c>
      <c r="U409" s="54">
        <v>0</v>
      </c>
      <c r="V409" s="54">
        <v>0</v>
      </c>
      <c r="W409" s="54">
        <v>0</v>
      </c>
      <c r="X409" s="55"/>
      <c r="Y409" s="56"/>
      <c r="Z409" s="56"/>
      <c r="AA409" s="56"/>
      <c r="AB409" s="56"/>
      <c r="AC409" s="56"/>
      <c r="AD409" s="56"/>
      <c r="AE409" s="56"/>
      <c r="AF409" s="56"/>
    </row>
    <row r="410" spans="1:32" s="57" customFormat="1" ht="78.75" x14ac:dyDescent="0.25">
      <c r="A410" s="134" t="s">
        <v>98</v>
      </c>
      <c r="B410" s="132"/>
      <c r="C410" s="51" t="s">
        <v>589</v>
      </c>
      <c r="D410" s="52">
        <v>0</v>
      </c>
      <c r="E410" s="53">
        <f t="shared" si="83"/>
        <v>0</v>
      </c>
      <c r="F410" s="53">
        <f t="shared" si="83"/>
        <v>0</v>
      </c>
      <c r="G410" s="54">
        <v>0</v>
      </c>
      <c r="H410" s="54">
        <v>0</v>
      </c>
      <c r="I410" s="54">
        <v>0</v>
      </c>
      <c r="J410" s="54">
        <v>0</v>
      </c>
      <c r="K410" s="54">
        <v>0</v>
      </c>
      <c r="L410" s="54">
        <v>0</v>
      </c>
      <c r="M410" s="54">
        <v>0</v>
      </c>
      <c r="N410" s="54">
        <v>0</v>
      </c>
      <c r="O410" s="54">
        <f t="shared" si="84"/>
        <v>0</v>
      </c>
      <c r="P410" s="54">
        <f t="shared" si="85"/>
        <v>0</v>
      </c>
      <c r="Q410" s="92"/>
      <c r="R410" s="54"/>
      <c r="S410" s="54"/>
      <c r="T410" s="54">
        <v>0</v>
      </c>
      <c r="U410" s="54">
        <v>0</v>
      </c>
      <c r="V410" s="54">
        <v>0</v>
      </c>
      <c r="W410" s="54">
        <v>0</v>
      </c>
      <c r="X410" s="55"/>
      <c r="Y410" s="56"/>
      <c r="Z410" s="56"/>
      <c r="AA410" s="56"/>
      <c r="AB410" s="56"/>
      <c r="AC410" s="56"/>
      <c r="AD410" s="56"/>
      <c r="AE410" s="56"/>
      <c r="AF410" s="56"/>
    </row>
    <row r="411" spans="1:32" s="57" customFormat="1" ht="63" x14ac:dyDescent="0.25">
      <c r="A411" s="134" t="s">
        <v>98</v>
      </c>
      <c r="B411" s="132"/>
      <c r="C411" s="51" t="s">
        <v>590</v>
      </c>
      <c r="D411" s="52">
        <v>1.2000000559999999</v>
      </c>
      <c r="E411" s="53">
        <f t="shared" si="83"/>
        <v>0</v>
      </c>
      <c r="F411" s="53">
        <f t="shared" si="83"/>
        <v>1.2000000559999999</v>
      </c>
      <c r="G411" s="54">
        <v>0</v>
      </c>
      <c r="H411" s="54">
        <v>0</v>
      </c>
      <c r="I411" s="54">
        <v>0</v>
      </c>
      <c r="J411" s="54">
        <v>0</v>
      </c>
      <c r="K411" s="54">
        <v>0</v>
      </c>
      <c r="L411" s="54">
        <v>0</v>
      </c>
      <c r="M411" s="54">
        <v>0</v>
      </c>
      <c r="N411" s="54">
        <v>1.2000000559999999</v>
      </c>
      <c r="O411" s="54">
        <f t="shared" si="84"/>
        <v>0</v>
      </c>
      <c r="P411" s="54">
        <f t="shared" si="85"/>
        <v>1.2000000559999999</v>
      </c>
      <c r="Q411" s="92"/>
      <c r="R411" s="54"/>
      <c r="S411" s="54"/>
      <c r="T411" s="54">
        <v>0</v>
      </c>
      <c r="U411" s="54">
        <v>0</v>
      </c>
      <c r="V411" s="54">
        <v>0</v>
      </c>
      <c r="W411" s="54">
        <v>0</v>
      </c>
      <c r="X411" s="55" t="s">
        <v>200</v>
      </c>
      <c r="Y411" s="56"/>
      <c r="Z411" s="56"/>
      <c r="AA411" s="56"/>
      <c r="AB411" s="56"/>
      <c r="AC411" s="56"/>
      <c r="AD411" s="56"/>
      <c r="AE411" s="56"/>
      <c r="AF411" s="56"/>
    </row>
    <row r="412" spans="1:32" s="57" customFormat="1" ht="63" x14ac:dyDescent="0.25">
      <c r="A412" s="134" t="s">
        <v>98</v>
      </c>
      <c r="B412" s="132"/>
      <c r="C412" s="51" t="s">
        <v>591</v>
      </c>
      <c r="D412" s="52">
        <v>2.3999999939999999</v>
      </c>
      <c r="E412" s="53">
        <f t="shared" si="83"/>
        <v>0</v>
      </c>
      <c r="F412" s="53">
        <f t="shared" si="83"/>
        <v>2.3999999939999999</v>
      </c>
      <c r="G412" s="54">
        <v>0</v>
      </c>
      <c r="H412" s="54">
        <v>0</v>
      </c>
      <c r="I412" s="54">
        <v>0</v>
      </c>
      <c r="J412" s="54">
        <v>0</v>
      </c>
      <c r="K412" s="54">
        <v>0</v>
      </c>
      <c r="L412" s="54">
        <v>0</v>
      </c>
      <c r="M412" s="54">
        <v>0</v>
      </c>
      <c r="N412" s="54">
        <v>2.3999999939999999</v>
      </c>
      <c r="O412" s="54">
        <f t="shared" si="84"/>
        <v>0</v>
      </c>
      <c r="P412" s="54">
        <f t="shared" si="85"/>
        <v>2.3999999939999999</v>
      </c>
      <c r="Q412" s="92"/>
      <c r="R412" s="54"/>
      <c r="S412" s="54"/>
      <c r="T412" s="54">
        <v>0</v>
      </c>
      <c r="U412" s="54">
        <v>0</v>
      </c>
      <c r="V412" s="54">
        <v>0</v>
      </c>
      <c r="W412" s="54">
        <v>0</v>
      </c>
      <c r="X412" s="55" t="s">
        <v>200</v>
      </c>
      <c r="Y412" s="56"/>
      <c r="Z412" s="56"/>
      <c r="AA412" s="56"/>
      <c r="AB412" s="56"/>
      <c r="AC412" s="56"/>
      <c r="AD412" s="56"/>
      <c r="AE412" s="56"/>
      <c r="AF412" s="56"/>
    </row>
    <row r="413" spans="1:32" s="57" customFormat="1" ht="63" x14ac:dyDescent="0.25">
      <c r="A413" s="134" t="s">
        <v>98</v>
      </c>
      <c r="B413" s="132"/>
      <c r="C413" s="51" t="s">
        <v>592</v>
      </c>
      <c r="D413" s="52">
        <v>2.3999999939999999</v>
      </c>
      <c r="E413" s="53">
        <f t="shared" si="83"/>
        <v>0</v>
      </c>
      <c r="F413" s="53">
        <f t="shared" si="83"/>
        <v>2.3999999939999999</v>
      </c>
      <c r="G413" s="54">
        <v>0</v>
      </c>
      <c r="H413" s="54">
        <v>0</v>
      </c>
      <c r="I413" s="54">
        <v>0</v>
      </c>
      <c r="J413" s="54">
        <v>0</v>
      </c>
      <c r="K413" s="54">
        <v>0</v>
      </c>
      <c r="L413" s="54">
        <v>0</v>
      </c>
      <c r="M413" s="54">
        <v>0</v>
      </c>
      <c r="N413" s="54">
        <v>2.3999999939999999</v>
      </c>
      <c r="O413" s="54">
        <f t="shared" si="84"/>
        <v>0</v>
      </c>
      <c r="P413" s="54">
        <f t="shared" si="85"/>
        <v>2.3999999939999999</v>
      </c>
      <c r="Q413" s="92"/>
      <c r="R413" s="54"/>
      <c r="S413" s="54"/>
      <c r="T413" s="54">
        <v>0</v>
      </c>
      <c r="U413" s="54">
        <v>0</v>
      </c>
      <c r="V413" s="54">
        <v>0</v>
      </c>
      <c r="W413" s="54">
        <v>0</v>
      </c>
      <c r="X413" s="55" t="s">
        <v>200</v>
      </c>
      <c r="Y413" s="56"/>
      <c r="Z413" s="56"/>
      <c r="AA413" s="56"/>
      <c r="AB413" s="56"/>
      <c r="AC413" s="56"/>
      <c r="AD413" s="56"/>
      <c r="AE413" s="56"/>
      <c r="AF413" s="56"/>
    </row>
    <row r="414" spans="1:32" s="57" customFormat="1" ht="63" x14ac:dyDescent="0.25">
      <c r="A414" s="134" t="s">
        <v>98</v>
      </c>
      <c r="B414" s="132"/>
      <c r="C414" s="51" t="s">
        <v>593</v>
      </c>
      <c r="D414" s="52">
        <v>1.1999999379999999</v>
      </c>
      <c r="E414" s="53">
        <f t="shared" si="83"/>
        <v>0</v>
      </c>
      <c r="F414" s="53">
        <f t="shared" si="83"/>
        <v>1.1999999379999999</v>
      </c>
      <c r="G414" s="54">
        <v>0</v>
      </c>
      <c r="H414" s="54">
        <v>0</v>
      </c>
      <c r="I414" s="54">
        <v>0</v>
      </c>
      <c r="J414" s="54">
        <v>0</v>
      </c>
      <c r="K414" s="54">
        <v>0</v>
      </c>
      <c r="L414" s="54">
        <v>0</v>
      </c>
      <c r="M414" s="54">
        <v>0</v>
      </c>
      <c r="N414" s="54">
        <v>1.1999999379999999</v>
      </c>
      <c r="O414" s="54">
        <f t="shared" si="84"/>
        <v>0</v>
      </c>
      <c r="P414" s="54">
        <f t="shared" si="85"/>
        <v>1.1999999379999999</v>
      </c>
      <c r="Q414" s="92"/>
      <c r="R414" s="54"/>
      <c r="S414" s="54"/>
      <c r="T414" s="54">
        <v>0</v>
      </c>
      <c r="U414" s="54">
        <v>0</v>
      </c>
      <c r="V414" s="54">
        <v>0</v>
      </c>
      <c r="W414" s="54">
        <v>0</v>
      </c>
      <c r="X414" s="55" t="s">
        <v>200</v>
      </c>
      <c r="Y414" s="56"/>
      <c r="Z414" s="56"/>
      <c r="AA414" s="56"/>
      <c r="AB414" s="56"/>
      <c r="AC414" s="56"/>
      <c r="AD414" s="56"/>
      <c r="AE414" s="56"/>
      <c r="AF414" s="56"/>
    </row>
    <row r="415" spans="1:32" s="57" customFormat="1" ht="63" x14ac:dyDescent="0.25">
      <c r="A415" s="134" t="s">
        <v>98</v>
      </c>
      <c r="B415" s="132"/>
      <c r="C415" s="51" t="s">
        <v>594</v>
      </c>
      <c r="D415" s="52">
        <v>0</v>
      </c>
      <c r="E415" s="53">
        <f t="shared" si="83"/>
        <v>0.10619999999999999</v>
      </c>
      <c r="F415" s="53">
        <f t="shared" si="83"/>
        <v>0</v>
      </c>
      <c r="G415" s="54">
        <v>0</v>
      </c>
      <c r="H415" s="54">
        <v>0</v>
      </c>
      <c r="I415" s="54">
        <v>0</v>
      </c>
      <c r="J415" s="54">
        <v>0</v>
      </c>
      <c r="K415" s="54">
        <v>0</v>
      </c>
      <c r="L415" s="54">
        <v>0</v>
      </c>
      <c r="M415" s="54">
        <v>0.10619999999999999</v>
      </c>
      <c r="N415" s="54">
        <v>0</v>
      </c>
      <c r="O415" s="54">
        <f t="shared" si="84"/>
        <v>0</v>
      </c>
      <c r="P415" s="54">
        <f t="shared" si="85"/>
        <v>-0.10619999999999999</v>
      </c>
      <c r="Q415" s="92">
        <f t="shared" si="81"/>
        <v>-1</v>
      </c>
      <c r="R415" s="54"/>
      <c r="S415" s="54"/>
      <c r="T415" s="54">
        <v>0</v>
      </c>
      <c r="U415" s="54">
        <v>0.1</v>
      </c>
      <c r="V415" s="54">
        <v>0</v>
      </c>
      <c r="W415" s="54">
        <v>0</v>
      </c>
      <c r="X415" s="55" t="s">
        <v>207</v>
      </c>
      <c r="Y415" s="56"/>
      <c r="Z415" s="56"/>
      <c r="AA415" s="56"/>
      <c r="AB415" s="56"/>
      <c r="AC415" s="56"/>
      <c r="AD415" s="56"/>
      <c r="AE415" s="56"/>
      <c r="AF415" s="56"/>
    </row>
    <row r="416" spans="1:32" s="57" customFormat="1" ht="63" x14ac:dyDescent="0.25">
      <c r="A416" s="134" t="s">
        <v>98</v>
      </c>
      <c r="B416" s="132"/>
      <c r="C416" s="51" t="s">
        <v>595</v>
      </c>
      <c r="D416" s="52">
        <v>0</v>
      </c>
      <c r="E416" s="53">
        <f t="shared" si="83"/>
        <v>2.8319999999999999</v>
      </c>
      <c r="F416" s="53">
        <f t="shared" si="83"/>
        <v>0</v>
      </c>
      <c r="G416" s="54">
        <v>0</v>
      </c>
      <c r="H416" s="54">
        <v>0</v>
      </c>
      <c r="I416" s="54">
        <v>0</v>
      </c>
      <c r="J416" s="54">
        <v>0</v>
      </c>
      <c r="K416" s="54">
        <v>0</v>
      </c>
      <c r="L416" s="54">
        <v>0</v>
      </c>
      <c r="M416" s="54">
        <v>2.8319999999999999</v>
      </c>
      <c r="N416" s="54">
        <v>0</v>
      </c>
      <c r="O416" s="54">
        <f t="shared" si="84"/>
        <v>0</v>
      </c>
      <c r="P416" s="54">
        <f t="shared" si="85"/>
        <v>-2.8319999999999999</v>
      </c>
      <c r="Q416" s="92">
        <f t="shared" si="81"/>
        <v>-1</v>
      </c>
      <c r="R416" s="54"/>
      <c r="S416" s="54"/>
      <c r="T416" s="54">
        <v>0</v>
      </c>
      <c r="U416" s="54">
        <v>3</v>
      </c>
      <c r="V416" s="54">
        <v>0</v>
      </c>
      <c r="W416" s="54">
        <v>0</v>
      </c>
      <c r="X416" s="55" t="s">
        <v>207</v>
      </c>
      <c r="Y416" s="56"/>
      <c r="Z416" s="56"/>
      <c r="AA416" s="56"/>
      <c r="AB416" s="56"/>
      <c r="AC416" s="56"/>
      <c r="AD416" s="56"/>
      <c r="AE416" s="56"/>
      <c r="AF416" s="56"/>
    </row>
    <row r="417" spans="1:32" s="57" customFormat="1" ht="63" x14ac:dyDescent="0.25">
      <c r="A417" s="134" t="s">
        <v>98</v>
      </c>
      <c r="B417" s="132"/>
      <c r="C417" s="51" t="s">
        <v>596</v>
      </c>
      <c r="D417" s="52">
        <v>0</v>
      </c>
      <c r="E417" s="53">
        <f t="shared" si="83"/>
        <v>1.0620000000000001</v>
      </c>
      <c r="F417" s="53">
        <f t="shared" si="83"/>
        <v>0</v>
      </c>
      <c r="G417" s="54">
        <v>0</v>
      </c>
      <c r="H417" s="54">
        <v>0</v>
      </c>
      <c r="I417" s="54">
        <v>0</v>
      </c>
      <c r="J417" s="54">
        <v>0</v>
      </c>
      <c r="K417" s="54">
        <v>0</v>
      </c>
      <c r="L417" s="54">
        <v>0</v>
      </c>
      <c r="M417" s="54">
        <v>1.0620000000000001</v>
      </c>
      <c r="N417" s="54">
        <v>0</v>
      </c>
      <c r="O417" s="54">
        <f t="shared" si="84"/>
        <v>0</v>
      </c>
      <c r="P417" s="54">
        <f t="shared" si="85"/>
        <v>-1.0620000000000001</v>
      </c>
      <c r="Q417" s="92">
        <f t="shared" si="81"/>
        <v>-1</v>
      </c>
      <c r="R417" s="54"/>
      <c r="S417" s="54"/>
      <c r="T417" s="54">
        <v>0</v>
      </c>
      <c r="U417" s="54">
        <v>1</v>
      </c>
      <c r="V417" s="54">
        <v>0</v>
      </c>
      <c r="W417" s="54">
        <v>0</v>
      </c>
      <c r="X417" s="55" t="s">
        <v>207</v>
      </c>
      <c r="Y417" s="56"/>
      <c r="Z417" s="56"/>
      <c r="AA417" s="56"/>
      <c r="AB417" s="56"/>
      <c r="AC417" s="56"/>
      <c r="AD417" s="56"/>
      <c r="AE417" s="56"/>
      <c r="AF417" s="56"/>
    </row>
    <row r="418" spans="1:32" s="57" customFormat="1" ht="63" x14ac:dyDescent="0.25">
      <c r="A418" s="134" t="s">
        <v>98</v>
      </c>
      <c r="B418" s="132"/>
      <c r="C418" s="51" t="s">
        <v>597</v>
      </c>
      <c r="D418" s="52">
        <v>0</v>
      </c>
      <c r="E418" s="53">
        <f t="shared" si="83"/>
        <v>0.82599999999999996</v>
      </c>
      <c r="F418" s="53">
        <f t="shared" si="83"/>
        <v>0</v>
      </c>
      <c r="G418" s="54">
        <v>0</v>
      </c>
      <c r="H418" s="54">
        <v>0</v>
      </c>
      <c r="I418" s="54">
        <v>0</v>
      </c>
      <c r="J418" s="54">
        <v>0</v>
      </c>
      <c r="K418" s="54">
        <v>0</v>
      </c>
      <c r="L418" s="54">
        <v>0</v>
      </c>
      <c r="M418" s="54">
        <v>0.82599999999999996</v>
      </c>
      <c r="N418" s="54">
        <v>0</v>
      </c>
      <c r="O418" s="54">
        <f t="shared" si="84"/>
        <v>0</v>
      </c>
      <c r="P418" s="54">
        <f t="shared" si="85"/>
        <v>-0.82599999999999996</v>
      </c>
      <c r="Q418" s="92">
        <f t="shared" si="81"/>
        <v>-1</v>
      </c>
      <c r="R418" s="54"/>
      <c r="S418" s="54"/>
      <c r="T418" s="54">
        <v>0</v>
      </c>
      <c r="U418" s="54">
        <v>1</v>
      </c>
      <c r="V418" s="54">
        <v>0</v>
      </c>
      <c r="W418" s="54">
        <v>0</v>
      </c>
      <c r="X418" s="55" t="s">
        <v>207</v>
      </c>
      <c r="Y418" s="56"/>
      <c r="Z418" s="56"/>
      <c r="AA418" s="56"/>
      <c r="AB418" s="56"/>
      <c r="AC418" s="56"/>
      <c r="AD418" s="56"/>
      <c r="AE418" s="56"/>
      <c r="AF418" s="56"/>
    </row>
    <row r="419" spans="1:32" s="57" customFormat="1" ht="63" x14ac:dyDescent="0.25">
      <c r="A419" s="134" t="s">
        <v>98</v>
      </c>
      <c r="B419" s="132"/>
      <c r="C419" s="51" t="s">
        <v>598</v>
      </c>
      <c r="D419" s="52">
        <v>0</v>
      </c>
      <c r="E419" s="53">
        <f t="shared" si="83"/>
        <v>0.82599999999999996</v>
      </c>
      <c r="F419" s="53">
        <f t="shared" si="83"/>
        <v>0</v>
      </c>
      <c r="G419" s="54">
        <v>0</v>
      </c>
      <c r="H419" s="54">
        <v>0</v>
      </c>
      <c r="I419" s="54">
        <v>0</v>
      </c>
      <c r="J419" s="54">
        <v>0</v>
      </c>
      <c r="K419" s="54">
        <v>0</v>
      </c>
      <c r="L419" s="54">
        <v>0</v>
      </c>
      <c r="M419" s="54">
        <v>0.82599999999999996</v>
      </c>
      <c r="N419" s="54">
        <v>0</v>
      </c>
      <c r="O419" s="54">
        <f t="shared" si="84"/>
        <v>0</v>
      </c>
      <c r="P419" s="54">
        <f t="shared" si="85"/>
        <v>-0.82599999999999996</v>
      </c>
      <c r="Q419" s="92">
        <f t="shared" si="81"/>
        <v>-1</v>
      </c>
      <c r="R419" s="54"/>
      <c r="S419" s="54"/>
      <c r="T419" s="54">
        <v>0</v>
      </c>
      <c r="U419" s="54">
        <v>1</v>
      </c>
      <c r="V419" s="54">
        <v>0</v>
      </c>
      <c r="W419" s="54">
        <v>0</v>
      </c>
      <c r="X419" s="55" t="s">
        <v>207</v>
      </c>
      <c r="Y419" s="56"/>
      <c r="Z419" s="56"/>
      <c r="AA419" s="56"/>
      <c r="AB419" s="56"/>
      <c r="AC419" s="56"/>
      <c r="AD419" s="56"/>
      <c r="AE419" s="56"/>
      <c r="AF419" s="56"/>
    </row>
    <row r="420" spans="1:32" s="57" customFormat="1" ht="63" x14ac:dyDescent="0.25">
      <c r="A420" s="134" t="s">
        <v>98</v>
      </c>
      <c r="B420" s="132"/>
      <c r="C420" s="51" t="s">
        <v>599</v>
      </c>
      <c r="D420" s="52">
        <v>0</v>
      </c>
      <c r="E420" s="53">
        <f t="shared" si="83"/>
        <v>1.77</v>
      </c>
      <c r="F420" s="53">
        <f t="shared" si="83"/>
        <v>0</v>
      </c>
      <c r="G420" s="54">
        <v>0</v>
      </c>
      <c r="H420" s="54">
        <v>0</v>
      </c>
      <c r="I420" s="54">
        <v>0</v>
      </c>
      <c r="J420" s="54">
        <v>0</v>
      </c>
      <c r="K420" s="54">
        <v>0</v>
      </c>
      <c r="L420" s="54">
        <v>0</v>
      </c>
      <c r="M420" s="54">
        <v>1.77</v>
      </c>
      <c r="N420" s="54">
        <v>0</v>
      </c>
      <c r="O420" s="54">
        <f t="shared" si="84"/>
        <v>0</v>
      </c>
      <c r="P420" s="54">
        <f t="shared" si="85"/>
        <v>-1.77</v>
      </c>
      <c r="Q420" s="92">
        <f t="shared" si="81"/>
        <v>-1</v>
      </c>
      <c r="R420" s="54"/>
      <c r="S420" s="54"/>
      <c r="T420" s="54">
        <v>0</v>
      </c>
      <c r="U420" s="54">
        <v>1.5</v>
      </c>
      <c r="V420" s="54">
        <v>0</v>
      </c>
      <c r="W420" s="54">
        <v>0</v>
      </c>
      <c r="X420" s="55" t="s">
        <v>207</v>
      </c>
      <c r="Y420" s="56"/>
      <c r="Z420" s="56"/>
      <c r="AA420" s="56"/>
      <c r="AB420" s="56"/>
      <c r="AC420" s="56"/>
      <c r="AD420" s="56"/>
      <c r="AE420" s="56"/>
      <c r="AF420" s="56"/>
    </row>
    <row r="421" spans="1:32" s="57" customFormat="1" ht="63" x14ac:dyDescent="0.25">
      <c r="A421" s="134" t="s">
        <v>98</v>
      </c>
      <c r="B421" s="132"/>
      <c r="C421" s="51" t="s">
        <v>600</v>
      </c>
      <c r="D421" s="52">
        <v>0</v>
      </c>
      <c r="E421" s="53">
        <f t="shared" si="83"/>
        <v>3.1859999999999999</v>
      </c>
      <c r="F421" s="53">
        <f t="shared" si="83"/>
        <v>0</v>
      </c>
      <c r="G421" s="54">
        <v>0</v>
      </c>
      <c r="H421" s="54">
        <v>0</v>
      </c>
      <c r="I421" s="54">
        <v>0</v>
      </c>
      <c r="J421" s="54">
        <v>0</v>
      </c>
      <c r="K421" s="54">
        <v>0</v>
      </c>
      <c r="L421" s="54">
        <v>0</v>
      </c>
      <c r="M421" s="54">
        <v>3.1859999999999999</v>
      </c>
      <c r="N421" s="54">
        <v>0</v>
      </c>
      <c r="O421" s="54">
        <f t="shared" si="84"/>
        <v>0</v>
      </c>
      <c r="P421" s="54">
        <f t="shared" si="85"/>
        <v>-3.1859999999999999</v>
      </c>
      <c r="Q421" s="92">
        <f t="shared" si="81"/>
        <v>-1</v>
      </c>
      <c r="R421" s="54"/>
      <c r="S421" s="54"/>
      <c r="T421" s="54">
        <v>0</v>
      </c>
      <c r="U421" s="54">
        <v>2.5</v>
      </c>
      <c r="V421" s="54">
        <v>0</v>
      </c>
      <c r="W421" s="54">
        <v>0</v>
      </c>
      <c r="X421" s="55" t="s">
        <v>207</v>
      </c>
      <c r="Y421" s="56"/>
      <c r="Z421" s="56"/>
      <c r="AA421" s="56"/>
      <c r="AB421" s="56"/>
      <c r="AC421" s="56"/>
      <c r="AD421" s="56"/>
      <c r="AE421" s="56"/>
      <c r="AF421" s="56"/>
    </row>
    <row r="422" spans="1:32" s="57" customFormat="1" ht="63" x14ac:dyDescent="0.25">
      <c r="A422" s="134" t="s">
        <v>98</v>
      </c>
      <c r="B422" s="132"/>
      <c r="C422" s="51" t="s">
        <v>601</v>
      </c>
      <c r="D422" s="52">
        <v>0</v>
      </c>
      <c r="E422" s="53">
        <f t="shared" si="83"/>
        <v>0.36863200000000002</v>
      </c>
      <c r="F422" s="53">
        <f t="shared" si="83"/>
        <v>0</v>
      </c>
      <c r="G422" s="54">
        <v>0</v>
      </c>
      <c r="H422" s="54">
        <v>0</v>
      </c>
      <c r="I422" s="54">
        <v>0</v>
      </c>
      <c r="J422" s="54">
        <v>0</v>
      </c>
      <c r="K422" s="54">
        <v>0</v>
      </c>
      <c r="L422" s="54">
        <v>0</v>
      </c>
      <c r="M422" s="54">
        <v>0.36863200000000002</v>
      </c>
      <c r="N422" s="54">
        <v>0</v>
      </c>
      <c r="O422" s="54">
        <f t="shared" si="84"/>
        <v>0</v>
      </c>
      <c r="P422" s="54">
        <f t="shared" si="85"/>
        <v>-0.36863200000000002</v>
      </c>
      <c r="Q422" s="92">
        <f t="shared" si="81"/>
        <v>-1</v>
      </c>
      <c r="R422" s="54"/>
      <c r="S422" s="54"/>
      <c r="T422" s="54">
        <v>0</v>
      </c>
      <c r="U422" s="54">
        <v>0.4</v>
      </c>
      <c r="V422" s="54">
        <v>0</v>
      </c>
      <c r="W422" s="54">
        <v>0</v>
      </c>
      <c r="X422" s="55" t="s">
        <v>207</v>
      </c>
      <c r="Y422" s="56"/>
      <c r="Z422" s="56"/>
      <c r="AA422" s="56"/>
      <c r="AB422" s="56"/>
      <c r="AC422" s="56"/>
      <c r="AD422" s="56"/>
      <c r="AE422" s="56"/>
      <c r="AF422" s="56"/>
    </row>
    <row r="423" spans="1:32" s="57" customFormat="1" ht="63" x14ac:dyDescent="0.25">
      <c r="A423" s="134" t="s">
        <v>98</v>
      </c>
      <c r="B423" s="132"/>
      <c r="C423" s="51" t="s">
        <v>602</v>
      </c>
      <c r="D423" s="52">
        <v>0</v>
      </c>
      <c r="E423" s="53">
        <f t="shared" si="83"/>
        <v>2.1240000000000001</v>
      </c>
      <c r="F423" s="53">
        <f t="shared" si="83"/>
        <v>0</v>
      </c>
      <c r="G423" s="54">
        <v>0</v>
      </c>
      <c r="H423" s="54">
        <v>0</v>
      </c>
      <c r="I423" s="54">
        <v>0</v>
      </c>
      <c r="J423" s="54">
        <v>0</v>
      </c>
      <c r="K423" s="54">
        <v>0</v>
      </c>
      <c r="L423" s="54">
        <v>0</v>
      </c>
      <c r="M423" s="54">
        <v>2.1240000000000001</v>
      </c>
      <c r="N423" s="54">
        <v>0</v>
      </c>
      <c r="O423" s="54">
        <f t="shared" si="84"/>
        <v>0</v>
      </c>
      <c r="P423" s="54">
        <f t="shared" si="85"/>
        <v>-2.1240000000000001</v>
      </c>
      <c r="Q423" s="92">
        <f t="shared" si="81"/>
        <v>-1</v>
      </c>
      <c r="R423" s="54"/>
      <c r="S423" s="54"/>
      <c r="T423" s="54">
        <v>0</v>
      </c>
      <c r="U423" s="54">
        <v>1.5</v>
      </c>
      <c r="V423" s="54">
        <v>0</v>
      </c>
      <c r="W423" s="54">
        <v>0</v>
      </c>
      <c r="X423" s="55" t="s">
        <v>207</v>
      </c>
      <c r="Y423" s="56"/>
      <c r="Z423" s="56"/>
      <c r="AA423" s="56"/>
      <c r="AB423" s="56"/>
      <c r="AC423" s="56"/>
      <c r="AD423" s="56"/>
      <c r="AE423" s="56"/>
      <c r="AF423" s="56"/>
    </row>
    <row r="424" spans="1:32" s="57" customFormat="1" ht="63" x14ac:dyDescent="0.25">
      <c r="A424" s="134" t="s">
        <v>98</v>
      </c>
      <c r="B424" s="132"/>
      <c r="C424" s="51" t="s">
        <v>603</v>
      </c>
      <c r="D424" s="52">
        <v>0</v>
      </c>
      <c r="E424" s="53">
        <f t="shared" ref="E424:F439" si="86">G424+I424+K424+M424</f>
        <v>2.4779999999999998</v>
      </c>
      <c r="F424" s="53">
        <f t="shared" si="86"/>
        <v>0</v>
      </c>
      <c r="G424" s="54">
        <v>0</v>
      </c>
      <c r="H424" s="54">
        <v>0</v>
      </c>
      <c r="I424" s="54">
        <v>0</v>
      </c>
      <c r="J424" s="54">
        <v>0</v>
      </c>
      <c r="K424" s="54">
        <v>0</v>
      </c>
      <c r="L424" s="54">
        <v>0</v>
      </c>
      <c r="M424" s="54">
        <v>2.4779999999999998</v>
      </c>
      <c r="N424" s="54">
        <v>0</v>
      </c>
      <c r="O424" s="54">
        <f t="shared" si="84"/>
        <v>0</v>
      </c>
      <c r="P424" s="54">
        <f t="shared" si="85"/>
        <v>-2.4779999999999998</v>
      </c>
      <c r="Q424" s="92">
        <f t="shared" si="81"/>
        <v>-1</v>
      </c>
      <c r="R424" s="54"/>
      <c r="S424" s="54"/>
      <c r="T424" s="54">
        <v>0</v>
      </c>
      <c r="U424" s="54">
        <v>2.4500000000000002</v>
      </c>
      <c r="V424" s="54">
        <v>0</v>
      </c>
      <c r="W424" s="54">
        <v>0</v>
      </c>
      <c r="X424" s="55" t="s">
        <v>207</v>
      </c>
      <c r="Y424" s="56"/>
      <c r="Z424" s="56"/>
      <c r="AA424" s="56"/>
      <c r="AB424" s="56"/>
      <c r="AC424" s="56"/>
      <c r="AD424" s="56"/>
      <c r="AE424" s="56"/>
      <c r="AF424" s="56"/>
    </row>
    <row r="425" spans="1:32" s="57" customFormat="1" ht="63" x14ac:dyDescent="0.25">
      <c r="A425" s="134" t="s">
        <v>98</v>
      </c>
      <c r="B425" s="132"/>
      <c r="C425" s="51" t="s">
        <v>604</v>
      </c>
      <c r="D425" s="52">
        <v>0</v>
      </c>
      <c r="E425" s="53">
        <f t="shared" si="86"/>
        <v>2.8319999999999999</v>
      </c>
      <c r="F425" s="53">
        <f t="shared" si="86"/>
        <v>0</v>
      </c>
      <c r="G425" s="54">
        <v>0</v>
      </c>
      <c r="H425" s="54">
        <v>0</v>
      </c>
      <c r="I425" s="54">
        <v>0</v>
      </c>
      <c r="J425" s="54">
        <v>0</v>
      </c>
      <c r="K425" s="54">
        <v>0</v>
      </c>
      <c r="L425" s="54">
        <v>0</v>
      </c>
      <c r="M425" s="54">
        <v>2.8319999999999999</v>
      </c>
      <c r="N425" s="54">
        <v>0</v>
      </c>
      <c r="O425" s="54">
        <f t="shared" si="84"/>
        <v>0</v>
      </c>
      <c r="P425" s="54">
        <f t="shared" si="85"/>
        <v>-2.8319999999999999</v>
      </c>
      <c r="Q425" s="92">
        <f t="shared" si="81"/>
        <v>-1</v>
      </c>
      <c r="R425" s="54"/>
      <c r="S425" s="54"/>
      <c r="T425" s="54">
        <v>0</v>
      </c>
      <c r="U425" s="54">
        <v>2</v>
      </c>
      <c r="V425" s="54">
        <v>0</v>
      </c>
      <c r="W425" s="54">
        <v>0</v>
      </c>
      <c r="X425" s="55" t="s">
        <v>207</v>
      </c>
      <c r="Y425" s="56"/>
      <c r="Z425" s="56"/>
      <c r="AA425" s="56"/>
      <c r="AB425" s="56"/>
      <c r="AC425" s="56"/>
      <c r="AD425" s="56"/>
      <c r="AE425" s="56"/>
      <c r="AF425" s="56"/>
    </row>
    <row r="426" spans="1:32" s="57" customFormat="1" ht="63" x14ac:dyDescent="0.25">
      <c r="A426" s="134" t="s">
        <v>98</v>
      </c>
      <c r="B426" s="132"/>
      <c r="C426" s="51" t="s">
        <v>605</v>
      </c>
      <c r="D426" s="52">
        <v>0</v>
      </c>
      <c r="E426" s="53">
        <f t="shared" si="86"/>
        <v>4.6019999999999994</v>
      </c>
      <c r="F426" s="53">
        <f t="shared" si="86"/>
        <v>0</v>
      </c>
      <c r="G426" s="54">
        <v>0</v>
      </c>
      <c r="H426" s="54">
        <v>0</v>
      </c>
      <c r="I426" s="54">
        <v>0</v>
      </c>
      <c r="J426" s="54">
        <v>0</v>
      </c>
      <c r="K426" s="54">
        <v>0</v>
      </c>
      <c r="L426" s="54">
        <v>0</v>
      </c>
      <c r="M426" s="54">
        <v>4.6019999999999994</v>
      </c>
      <c r="N426" s="54">
        <v>0</v>
      </c>
      <c r="O426" s="54">
        <f t="shared" si="84"/>
        <v>0</v>
      </c>
      <c r="P426" s="54">
        <f t="shared" si="85"/>
        <v>-4.6019999999999994</v>
      </c>
      <c r="Q426" s="92">
        <f t="shared" si="81"/>
        <v>-1</v>
      </c>
      <c r="R426" s="54"/>
      <c r="S426" s="54"/>
      <c r="T426" s="54">
        <v>0</v>
      </c>
      <c r="U426" s="54">
        <v>2.5</v>
      </c>
      <c r="V426" s="54">
        <v>0</v>
      </c>
      <c r="W426" s="54">
        <v>0</v>
      </c>
      <c r="X426" s="55" t="s">
        <v>207</v>
      </c>
      <c r="Y426" s="56"/>
      <c r="Z426" s="56"/>
      <c r="AA426" s="56"/>
      <c r="AB426" s="56"/>
      <c r="AC426" s="56"/>
      <c r="AD426" s="56"/>
      <c r="AE426" s="56"/>
      <c r="AF426" s="56"/>
    </row>
    <row r="427" spans="1:32" s="57" customFormat="1" ht="63" x14ac:dyDescent="0.25">
      <c r="A427" s="134" t="s">
        <v>98</v>
      </c>
      <c r="B427" s="132"/>
      <c r="C427" s="51" t="s">
        <v>606</v>
      </c>
      <c r="D427" s="52">
        <v>0</v>
      </c>
      <c r="E427" s="53">
        <f t="shared" si="86"/>
        <v>2.1240000000000001</v>
      </c>
      <c r="F427" s="53">
        <f t="shared" si="86"/>
        <v>0</v>
      </c>
      <c r="G427" s="54">
        <v>0</v>
      </c>
      <c r="H427" s="54">
        <v>0</v>
      </c>
      <c r="I427" s="54">
        <v>0</v>
      </c>
      <c r="J427" s="54">
        <v>0</v>
      </c>
      <c r="K427" s="54">
        <v>0</v>
      </c>
      <c r="L427" s="54">
        <v>0</v>
      </c>
      <c r="M427" s="54">
        <v>2.1240000000000001</v>
      </c>
      <c r="N427" s="54">
        <v>0</v>
      </c>
      <c r="O427" s="54">
        <f t="shared" si="84"/>
        <v>0</v>
      </c>
      <c r="P427" s="54">
        <f t="shared" si="85"/>
        <v>-2.1240000000000001</v>
      </c>
      <c r="Q427" s="92">
        <f t="shared" si="81"/>
        <v>-1</v>
      </c>
      <c r="R427" s="54"/>
      <c r="S427" s="54"/>
      <c r="T427" s="54">
        <v>0</v>
      </c>
      <c r="U427" s="54">
        <v>2</v>
      </c>
      <c r="V427" s="54">
        <v>0</v>
      </c>
      <c r="W427" s="54">
        <v>0</v>
      </c>
      <c r="X427" s="55" t="s">
        <v>207</v>
      </c>
      <c r="Y427" s="56"/>
      <c r="Z427" s="56"/>
      <c r="AA427" s="56"/>
      <c r="AB427" s="56"/>
      <c r="AC427" s="56"/>
      <c r="AD427" s="56"/>
      <c r="AE427" s="56"/>
      <c r="AF427" s="56"/>
    </row>
    <row r="428" spans="1:32" s="57" customFormat="1" ht="63" x14ac:dyDescent="0.25">
      <c r="A428" s="134" t="s">
        <v>98</v>
      </c>
      <c r="B428" s="132"/>
      <c r="C428" s="51" t="s">
        <v>607</v>
      </c>
      <c r="D428" s="52">
        <v>0</v>
      </c>
      <c r="E428" s="53">
        <f t="shared" si="86"/>
        <v>6.1359999999999991E-2</v>
      </c>
      <c r="F428" s="53">
        <f t="shared" si="86"/>
        <v>0</v>
      </c>
      <c r="G428" s="54">
        <v>0</v>
      </c>
      <c r="H428" s="54">
        <v>0</v>
      </c>
      <c r="I428" s="54">
        <v>0</v>
      </c>
      <c r="J428" s="54">
        <v>0</v>
      </c>
      <c r="K428" s="54">
        <v>0</v>
      </c>
      <c r="L428" s="54">
        <v>0</v>
      </c>
      <c r="M428" s="54">
        <v>6.1359999999999991E-2</v>
      </c>
      <c r="N428" s="54">
        <v>0</v>
      </c>
      <c r="O428" s="54">
        <f t="shared" si="84"/>
        <v>0</v>
      </c>
      <c r="P428" s="54">
        <f t="shared" si="85"/>
        <v>-6.1359999999999991E-2</v>
      </c>
      <c r="Q428" s="92">
        <f t="shared" si="81"/>
        <v>-1</v>
      </c>
      <c r="R428" s="54"/>
      <c r="S428" s="54"/>
      <c r="T428" s="54">
        <v>0</v>
      </c>
      <c r="U428" s="54">
        <v>0.1</v>
      </c>
      <c r="V428" s="54">
        <v>0</v>
      </c>
      <c r="W428" s="54">
        <v>0</v>
      </c>
      <c r="X428" s="55" t="s">
        <v>207</v>
      </c>
      <c r="Y428" s="56"/>
      <c r="Z428" s="56"/>
      <c r="AA428" s="56"/>
      <c r="AB428" s="56"/>
      <c r="AC428" s="56"/>
      <c r="AD428" s="56"/>
      <c r="AE428" s="56"/>
      <c r="AF428" s="56"/>
    </row>
    <row r="429" spans="1:32" s="57" customFormat="1" ht="63" x14ac:dyDescent="0.25">
      <c r="A429" s="134" t="s">
        <v>98</v>
      </c>
      <c r="B429" s="132"/>
      <c r="C429" s="51" t="s">
        <v>608</v>
      </c>
      <c r="D429" s="52">
        <v>0</v>
      </c>
      <c r="E429" s="53">
        <f t="shared" si="86"/>
        <v>2.6903999999999995</v>
      </c>
      <c r="F429" s="53">
        <f t="shared" si="86"/>
        <v>0</v>
      </c>
      <c r="G429" s="54">
        <v>0</v>
      </c>
      <c r="H429" s="54">
        <v>0</v>
      </c>
      <c r="I429" s="54">
        <v>0</v>
      </c>
      <c r="J429" s="54">
        <v>0</v>
      </c>
      <c r="K429" s="54">
        <v>0</v>
      </c>
      <c r="L429" s="54">
        <v>0</v>
      </c>
      <c r="M429" s="54">
        <v>2.6903999999999995</v>
      </c>
      <c r="N429" s="54">
        <v>0</v>
      </c>
      <c r="O429" s="54">
        <f t="shared" si="84"/>
        <v>0</v>
      </c>
      <c r="P429" s="54">
        <f t="shared" si="85"/>
        <v>-2.6903999999999995</v>
      </c>
      <c r="Q429" s="92">
        <f t="shared" si="81"/>
        <v>-1</v>
      </c>
      <c r="R429" s="54"/>
      <c r="S429" s="54"/>
      <c r="T429" s="54">
        <v>0</v>
      </c>
      <c r="U429" s="54">
        <v>2.5</v>
      </c>
      <c r="V429" s="54">
        <v>0</v>
      </c>
      <c r="W429" s="54">
        <v>0</v>
      </c>
      <c r="X429" s="55" t="s">
        <v>207</v>
      </c>
      <c r="Y429" s="56"/>
      <c r="Z429" s="56"/>
      <c r="AA429" s="56"/>
      <c r="AB429" s="56"/>
      <c r="AC429" s="56"/>
      <c r="AD429" s="56"/>
      <c r="AE429" s="56"/>
      <c r="AF429" s="56"/>
    </row>
    <row r="430" spans="1:32" s="57" customFormat="1" ht="63" x14ac:dyDescent="0.25">
      <c r="A430" s="134" t="s">
        <v>98</v>
      </c>
      <c r="B430" s="132"/>
      <c r="C430" s="51" t="s">
        <v>609</v>
      </c>
      <c r="D430" s="52">
        <v>0</v>
      </c>
      <c r="E430" s="53">
        <f t="shared" si="86"/>
        <v>0.47199999999999998</v>
      </c>
      <c r="F430" s="53">
        <f t="shared" si="86"/>
        <v>0</v>
      </c>
      <c r="G430" s="54">
        <v>0</v>
      </c>
      <c r="H430" s="54">
        <v>0</v>
      </c>
      <c r="I430" s="54">
        <v>0</v>
      </c>
      <c r="J430" s="54">
        <v>0</v>
      </c>
      <c r="K430" s="54">
        <v>0</v>
      </c>
      <c r="L430" s="54">
        <v>0</v>
      </c>
      <c r="M430" s="54">
        <v>0.47199999999999998</v>
      </c>
      <c r="N430" s="54">
        <v>0</v>
      </c>
      <c r="O430" s="54">
        <f t="shared" si="84"/>
        <v>0</v>
      </c>
      <c r="P430" s="54">
        <f t="shared" si="85"/>
        <v>-0.47199999999999998</v>
      </c>
      <c r="Q430" s="92">
        <f t="shared" si="81"/>
        <v>-1</v>
      </c>
      <c r="R430" s="54"/>
      <c r="S430" s="54"/>
      <c r="T430" s="54">
        <v>0</v>
      </c>
      <c r="U430" s="54">
        <v>0.5</v>
      </c>
      <c r="V430" s="54">
        <v>0</v>
      </c>
      <c r="W430" s="54">
        <v>0</v>
      </c>
      <c r="X430" s="55" t="s">
        <v>207</v>
      </c>
      <c r="Y430" s="56"/>
      <c r="Z430" s="56"/>
      <c r="AA430" s="56"/>
      <c r="AB430" s="56"/>
      <c r="AC430" s="56"/>
      <c r="AD430" s="56"/>
      <c r="AE430" s="56"/>
      <c r="AF430" s="56"/>
    </row>
    <row r="431" spans="1:32" s="57" customFormat="1" ht="63" x14ac:dyDescent="0.25">
      <c r="A431" s="134" t="s">
        <v>98</v>
      </c>
      <c r="B431" s="132"/>
      <c r="C431" s="51" t="s">
        <v>610</v>
      </c>
      <c r="D431" s="52">
        <v>0</v>
      </c>
      <c r="E431" s="53">
        <f t="shared" si="86"/>
        <v>0.35399999999999998</v>
      </c>
      <c r="F431" s="53">
        <f t="shared" si="86"/>
        <v>0</v>
      </c>
      <c r="G431" s="54">
        <v>0</v>
      </c>
      <c r="H431" s="54">
        <v>0</v>
      </c>
      <c r="I431" s="54">
        <v>0</v>
      </c>
      <c r="J431" s="54">
        <v>0</v>
      </c>
      <c r="K431" s="54">
        <v>0</v>
      </c>
      <c r="L431" s="54">
        <v>0</v>
      </c>
      <c r="M431" s="54">
        <v>0.35399999999999998</v>
      </c>
      <c r="N431" s="54">
        <v>0</v>
      </c>
      <c r="O431" s="54">
        <f t="shared" si="84"/>
        <v>0</v>
      </c>
      <c r="P431" s="54">
        <f t="shared" si="85"/>
        <v>-0.35399999999999998</v>
      </c>
      <c r="Q431" s="92">
        <f t="shared" si="81"/>
        <v>-1</v>
      </c>
      <c r="R431" s="54"/>
      <c r="S431" s="54"/>
      <c r="T431" s="54">
        <v>0</v>
      </c>
      <c r="U431" s="54">
        <v>0.3</v>
      </c>
      <c r="V431" s="54">
        <v>0</v>
      </c>
      <c r="W431" s="54">
        <v>0</v>
      </c>
      <c r="X431" s="55" t="s">
        <v>207</v>
      </c>
      <c r="Y431" s="56"/>
      <c r="Z431" s="56"/>
      <c r="AA431" s="56"/>
      <c r="AB431" s="56"/>
      <c r="AC431" s="56"/>
      <c r="AD431" s="56"/>
      <c r="AE431" s="56"/>
      <c r="AF431" s="56"/>
    </row>
    <row r="432" spans="1:32" s="57" customFormat="1" ht="63" x14ac:dyDescent="0.25">
      <c r="A432" s="134" t="s">
        <v>98</v>
      </c>
      <c r="B432" s="132"/>
      <c r="C432" s="51" t="s">
        <v>611</v>
      </c>
      <c r="D432" s="52">
        <v>0</v>
      </c>
      <c r="E432" s="53">
        <f t="shared" si="86"/>
        <v>4.2479999999999997E-2</v>
      </c>
      <c r="F432" s="53">
        <f t="shared" si="86"/>
        <v>0</v>
      </c>
      <c r="G432" s="54">
        <v>0</v>
      </c>
      <c r="H432" s="54">
        <v>0</v>
      </c>
      <c r="I432" s="54">
        <v>0</v>
      </c>
      <c r="J432" s="54">
        <v>0</v>
      </c>
      <c r="K432" s="54">
        <v>0</v>
      </c>
      <c r="L432" s="54">
        <v>0</v>
      </c>
      <c r="M432" s="54">
        <v>4.2479999999999997E-2</v>
      </c>
      <c r="N432" s="54">
        <v>0</v>
      </c>
      <c r="O432" s="54">
        <f t="shared" si="84"/>
        <v>0</v>
      </c>
      <c r="P432" s="54">
        <f t="shared" si="85"/>
        <v>-4.2479999999999997E-2</v>
      </c>
      <c r="Q432" s="92">
        <f t="shared" si="81"/>
        <v>-1</v>
      </c>
      <c r="R432" s="54"/>
      <c r="S432" s="54"/>
      <c r="T432" s="54">
        <v>0</v>
      </c>
      <c r="U432" s="54">
        <v>0.05</v>
      </c>
      <c r="V432" s="54">
        <v>0</v>
      </c>
      <c r="W432" s="54">
        <v>0</v>
      </c>
      <c r="X432" s="55" t="s">
        <v>207</v>
      </c>
      <c r="Y432" s="56"/>
      <c r="Z432" s="56"/>
      <c r="AA432" s="56"/>
      <c r="AB432" s="56"/>
      <c r="AC432" s="56"/>
      <c r="AD432" s="56"/>
      <c r="AE432" s="56"/>
      <c r="AF432" s="56"/>
    </row>
    <row r="433" spans="1:32" s="57" customFormat="1" ht="63" x14ac:dyDescent="0.25">
      <c r="A433" s="134" t="s">
        <v>98</v>
      </c>
      <c r="B433" s="132"/>
      <c r="C433" s="51" t="s">
        <v>612</v>
      </c>
      <c r="D433" s="52">
        <v>0</v>
      </c>
      <c r="E433" s="53">
        <f t="shared" si="86"/>
        <v>0.38940000000000002</v>
      </c>
      <c r="F433" s="53">
        <f t="shared" si="86"/>
        <v>0</v>
      </c>
      <c r="G433" s="54">
        <v>0</v>
      </c>
      <c r="H433" s="54">
        <v>0</v>
      </c>
      <c r="I433" s="54">
        <v>0</v>
      </c>
      <c r="J433" s="54">
        <v>0</v>
      </c>
      <c r="K433" s="54">
        <v>0</v>
      </c>
      <c r="L433" s="54">
        <v>0</v>
      </c>
      <c r="M433" s="54">
        <v>0.38940000000000002</v>
      </c>
      <c r="N433" s="54">
        <v>0</v>
      </c>
      <c r="O433" s="54">
        <f t="shared" si="84"/>
        <v>0</v>
      </c>
      <c r="P433" s="54">
        <f t="shared" si="85"/>
        <v>-0.38940000000000002</v>
      </c>
      <c r="Q433" s="92">
        <f t="shared" si="81"/>
        <v>-1</v>
      </c>
      <c r="R433" s="54"/>
      <c r="S433" s="54"/>
      <c r="T433" s="54">
        <v>0</v>
      </c>
      <c r="U433" s="54">
        <v>0.3</v>
      </c>
      <c r="V433" s="54">
        <v>0</v>
      </c>
      <c r="W433" s="54">
        <v>0</v>
      </c>
      <c r="X433" s="55" t="s">
        <v>207</v>
      </c>
      <c r="Y433" s="56"/>
      <c r="Z433" s="56"/>
      <c r="AA433" s="56"/>
      <c r="AB433" s="56"/>
      <c r="AC433" s="56"/>
      <c r="AD433" s="56"/>
      <c r="AE433" s="56"/>
      <c r="AF433" s="56"/>
    </row>
    <row r="434" spans="1:32" s="57" customFormat="1" ht="63" x14ac:dyDescent="0.25">
      <c r="A434" s="134" t="s">
        <v>98</v>
      </c>
      <c r="B434" s="132"/>
      <c r="C434" s="51" t="s">
        <v>613</v>
      </c>
      <c r="D434" s="52">
        <v>0</v>
      </c>
      <c r="E434" s="53">
        <f t="shared" si="86"/>
        <v>0.35399999999999998</v>
      </c>
      <c r="F434" s="53">
        <f t="shared" si="86"/>
        <v>0</v>
      </c>
      <c r="G434" s="54">
        <v>0</v>
      </c>
      <c r="H434" s="54">
        <v>0</v>
      </c>
      <c r="I434" s="54">
        <v>0</v>
      </c>
      <c r="J434" s="54">
        <v>0</v>
      </c>
      <c r="K434" s="54">
        <v>0</v>
      </c>
      <c r="L434" s="54">
        <v>0</v>
      </c>
      <c r="M434" s="54">
        <v>0.35399999999999998</v>
      </c>
      <c r="N434" s="54">
        <v>0</v>
      </c>
      <c r="O434" s="54">
        <f t="shared" si="84"/>
        <v>0</v>
      </c>
      <c r="P434" s="54">
        <f t="shared" si="85"/>
        <v>-0.35399999999999998</v>
      </c>
      <c r="Q434" s="92">
        <f t="shared" si="81"/>
        <v>-1</v>
      </c>
      <c r="R434" s="54"/>
      <c r="S434" s="54"/>
      <c r="T434" s="54">
        <v>0</v>
      </c>
      <c r="U434" s="54">
        <v>0.3</v>
      </c>
      <c r="V434" s="54">
        <v>0</v>
      </c>
      <c r="W434" s="54">
        <v>0</v>
      </c>
      <c r="X434" s="55" t="s">
        <v>207</v>
      </c>
      <c r="Y434" s="56"/>
      <c r="Z434" s="56"/>
      <c r="AA434" s="56"/>
      <c r="AB434" s="56"/>
      <c r="AC434" s="56"/>
      <c r="AD434" s="56"/>
      <c r="AE434" s="56"/>
      <c r="AF434" s="56"/>
    </row>
    <row r="435" spans="1:32" s="57" customFormat="1" ht="63" x14ac:dyDescent="0.25">
      <c r="A435" s="134" t="s">
        <v>98</v>
      </c>
      <c r="B435" s="132"/>
      <c r="C435" s="51" t="s">
        <v>614</v>
      </c>
      <c r="D435" s="52">
        <v>0</v>
      </c>
      <c r="E435" s="53">
        <f t="shared" si="86"/>
        <v>0.20649999999999999</v>
      </c>
      <c r="F435" s="53">
        <f t="shared" si="86"/>
        <v>0</v>
      </c>
      <c r="G435" s="54">
        <v>0</v>
      </c>
      <c r="H435" s="54">
        <v>0</v>
      </c>
      <c r="I435" s="54">
        <v>0</v>
      </c>
      <c r="J435" s="54">
        <v>0</v>
      </c>
      <c r="K435" s="54">
        <v>0</v>
      </c>
      <c r="L435" s="54">
        <v>0</v>
      </c>
      <c r="M435" s="54">
        <v>0.20649999999999999</v>
      </c>
      <c r="N435" s="54">
        <v>0</v>
      </c>
      <c r="O435" s="54">
        <f t="shared" si="84"/>
        <v>0</v>
      </c>
      <c r="P435" s="54">
        <f t="shared" si="85"/>
        <v>-0.20649999999999999</v>
      </c>
      <c r="Q435" s="92">
        <f t="shared" si="81"/>
        <v>-1</v>
      </c>
      <c r="R435" s="54"/>
      <c r="S435" s="54"/>
      <c r="T435" s="54">
        <v>0</v>
      </c>
      <c r="U435" s="54">
        <v>0.2</v>
      </c>
      <c r="V435" s="54">
        <v>0</v>
      </c>
      <c r="W435" s="54">
        <v>0</v>
      </c>
      <c r="X435" s="55" t="s">
        <v>207</v>
      </c>
      <c r="Y435" s="56"/>
      <c r="Z435" s="56"/>
      <c r="AA435" s="56"/>
      <c r="AB435" s="56"/>
      <c r="AC435" s="56"/>
      <c r="AD435" s="56"/>
      <c r="AE435" s="56"/>
      <c r="AF435" s="56"/>
    </row>
    <row r="436" spans="1:32" s="57" customFormat="1" ht="63" x14ac:dyDescent="0.25">
      <c r="A436" s="134" t="s">
        <v>98</v>
      </c>
      <c r="B436" s="132"/>
      <c r="C436" s="51" t="s">
        <v>615</v>
      </c>
      <c r="D436" s="52">
        <v>0</v>
      </c>
      <c r="E436" s="53">
        <f t="shared" si="86"/>
        <v>1.298</v>
      </c>
      <c r="F436" s="53">
        <f t="shared" si="86"/>
        <v>0</v>
      </c>
      <c r="G436" s="54">
        <v>0</v>
      </c>
      <c r="H436" s="54">
        <v>0</v>
      </c>
      <c r="I436" s="54">
        <v>0</v>
      </c>
      <c r="J436" s="54">
        <v>0</v>
      </c>
      <c r="K436" s="54">
        <v>0</v>
      </c>
      <c r="L436" s="54">
        <v>0</v>
      </c>
      <c r="M436" s="54">
        <v>1.298</v>
      </c>
      <c r="N436" s="54">
        <v>0</v>
      </c>
      <c r="O436" s="54">
        <f t="shared" si="84"/>
        <v>0</v>
      </c>
      <c r="P436" s="54">
        <f t="shared" si="85"/>
        <v>-1.298</v>
      </c>
      <c r="Q436" s="92">
        <f t="shared" si="81"/>
        <v>-1</v>
      </c>
      <c r="R436" s="54"/>
      <c r="S436" s="54"/>
      <c r="T436" s="54">
        <v>0</v>
      </c>
      <c r="U436" s="54">
        <v>1.5</v>
      </c>
      <c r="V436" s="54">
        <v>0</v>
      </c>
      <c r="W436" s="54">
        <v>0</v>
      </c>
      <c r="X436" s="55" t="s">
        <v>207</v>
      </c>
      <c r="Y436" s="56"/>
      <c r="Z436" s="56"/>
      <c r="AA436" s="56"/>
      <c r="AB436" s="56"/>
      <c r="AC436" s="56"/>
      <c r="AD436" s="56"/>
      <c r="AE436" s="56"/>
      <c r="AF436" s="56"/>
    </row>
    <row r="437" spans="1:32" s="57" customFormat="1" ht="63" x14ac:dyDescent="0.25">
      <c r="A437" s="134" t="s">
        <v>98</v>
      </c>
      <c r="B437" s="132"/>
      <c r="C437" s="51" t="s">
        <v>616</v>
      </c>
      <c r="D437" s="52">
        <v>0</v>
      </c>
      <c r="E437" s="53">
        <f t="shared" si="86"/>
        <v>1.534</v>
      </c>
      <c r="F437" s="53">
        <f t="shared" si="86"/>
        <v>0</v>
      </c>
      <c r="G437" s="54">
        <v>0</v>
      </c>
      <c r="H437" s="54">
        <v>0</v>
      </c>
      <c r="I437" s="54">
        <v>0</v>
      </c>
      <c r="J437" s="54">
        <v>0</v>
      </c>
      <c r="K437" s="54">
        <v>0</v>
      </c>
      <c r="L437" s="54">
        <v>0</v>
      </c>
      <c r="M437" s="54">
        <v>1.534</v>
      </c>
      <c r="N437" s="54">
        <v>0</v>
      </c>
      <c r="O437" s="54">
        <f t="shared" si="84"/>
        <v>0</v>
      </c>
      <c r="P437" s="54">
        <f t="shared" si="85"/>
        <v>-1.534</v>
      </c>
      <c r="Q437" s="92">
        <f t="shared" si="81"/>
        <v>-1</v>
      </c>
      <c r="R437" s="54"/>
      <c r="S437" s="54"/>
      <c r="T437" s="54">
        <v>0</v>
      </c>
      <c r="U437" s="54">
        <v>1.5</v>
      </c>
      <c r="V437" s="54">
        <v>0</v>
      </c>
      <c r="W437" s="54">
        <v>0</v>
      </c>
      <c r="X437" s="55" t="s">
        <v>207</v>
      </c>
      <c r="Y437" s="56"/>
      <c r="Z437" s="56"/>
      <c r="AA437" s="56"/>
      <c r="AB437" s="56"/>
      <c r="AC437" s="56"/>
      <c r="AD437" s="56"/>
      <c r="AE437" s="56"/>
      <c r="AF437" s="56"/>
    </row>
    <row r="438" spans="1:32" s="57" customFormat="1" ht="63" x14ac:dyDescent="0.25">
      <c r="A438" s="134" t="s">
        <v>98</v>
      </c>
      <c r="B438" s="132"/>
      <c r="C438" s="51" t="s">
        <v>617</v>
      </c>
      <c r="D438" s="52">
        <v>0</v>
      </c>
      <c r="E438" s="53">
        <f t="shared" si="86"/>
        <v>0.33040000000000003</v>
      </c>
      <c r="F438" s="53">
        <f t="shared" si="86"/>
        <v>0</v>
      </c>
      <c r="G438" s="54">
        <v>0</v>
      </c>
      <c r="H438" s="54">
        <v>0</v>
      </c>
      <c r="I438" s="54">
        <v>0</v>
      </c>
      <c r="J438" s="54">
        <v>0</v>
      </c>
      <c r="K438" s="54">
        <v>0</v>
      </c>
      <c r="L438" s="54">
        <v>0</v>
      </c>
      <c r="M438" s="54">
        <v>0.33040000000000003</v>
      </c>
      <c r="N438" s="54">
        <v>0</v>
      </c>
      <c r="O438" s="54">
        <f t="shared" si="84"/>
        <v>0</v>
      </c>
      <c r="P438" s="54">
        <f t="shared" si="85"/>
        <v>-0.33040000000000003</v>
      </c>
      <c r="Q438" s="92">
        <f t="shared" si="81"/>
        <v>-1</v>
      </c>
      <c r="R438" s="54"/>
      <c r="S438" s="54"/>
      <c r="T438" s="54">
        <v>0</v>
      </c>
      <c r="U438" s="54">
        <v>0.4</v>
      </c>
      <c r="V438" s="54">
        <v>0</v>
      </c>
      <c r="W438" s="54">
        <v>0</v>
      </c>
      <c r="X438" s="55" t="s">
        <v>207</v>
      </c>
      <c r="Y438" s="56"/>
      <c r="Z438" s="56"/>
      <c r="AA438" s="56"/>
      <c r="AB438" s="56"/>
      <c r="AC438" s="56"/>
      <c r="AD438" s="56"/>
      <c r="AE438" s="56"/>
      <c r="AF438" s="56"/>
    </row>
    <row r="439" spans="1:32" s="57" customFormat="1" ht="63" x14ac:dyDescent="0.25">
      <c r="A439" s="134" t="s">
        <v>98</v>
      </c>
      <c r="B439" s="132"/>
      <c r="C439" s="51" t="s">
        <v>618</v>
      </c>
      <c r="D439" s="52">
        <v>0</v>
      </c>
      <c r="E439" s="53">
        <f t="shared" si="86"/>
        <v>0.35399999999999998</v>
      </c>
      <c r="F439" s="53">
        <f t="shared" si="86"/>
        <v>0</v>
      </c>
      <c r="G439" s="54">
        <v>0</v>
      </c>
      <c r="H439" s="54">
        <v>0</v>
      </c>
      <c r="I439" s="54">
        <v>0</v>
      </c>
      <c r="J439" s="54">
        <v>0</v>
      </c>
      <c r="K439" s="54">
        <v>0</v>
      </c>
      <c r="L439" s="54">
        <v>0</v>
      </c>
      <c r="M439" s="54">
        <v>0.35399999999999998</v>
      </c>
      <c r="N439" s="54">
        <v>0</v>
      </c>
      <c r="O439" s="54">
        <f t="shared" si="84"/>
        <v>0</v>
      </c>
      <c r="P439" s="54">
        <f t="shared" si="85"/>
        <v>-0.35399999999999998</v>
      </c>
      <c r="Q439" s="92">
        <f t="shared" si="81"/>
        <v>-1</v>
      </c>
      <c r="R439" s="54"/>
      <c r="S439" s="54"/>
      <c r="T439" s="54">
        <v>0</v>
      </c>
      <c r="U439" s="54">
        <v>0.9</v>
      </c>
      <c r="V439" s="54">
        <v>0</v>
      </c>
      <c r="W439" s="54">
        <v>0</v>
      </c>
      <c r="X439" s="55" t="s">
        <v>207</v>
      </c>
      <c r="Y439" s="56"/>
      <c r="Z439" s="56"/>
      <c r="AA439" s="56"/>
      <c r="AB439" s="56"/>
      <c r="AC439" s="56"/>
      <c r="AD439" s="56"/>
      <c r="AE439" s="56"/>
      <c r="AF439" s="56"/>
    </row>
    <row r="440" spans="1:32" s="57" customFormat="1" ht="63" x14ac:dyDescent="0.25">
      <c r="A440" s="134" t="s">
        <v>98</v>
      </c>
      <c r="B440" s="132"/>
      <c r="C440" s="51" t="s">
        <v>619</v>
      </c>
      <c r="D440" s="52">
        <v>0</v>
      </c>
      <c r="E440" s="53">
        <f t="shared" ref="E440:F467" si="87">G440+I440+K440+M440</f>
        <v>2.4779999999999998</v>
      </c>
      <c r="F440" s="53">
        <f t="shared" si="87"/>
        <v>0</v>
      </c>
      <c r="G440" s="54">
        <v>0</v>
      </c>
      <c r="H440" s="54">
        <v>0</v>
      </c>
      <c r="I440" s="54">
        <v>0</v>
      </c>
      <c r="J440" s="54">
        <v>0</v>
      </c>
      <c r="K440" s="54">
        <v>0</v>
      </c>
      <c r="L440" s="54">
        <v>0</v>
      </c>
      <c r="M440" s="54">
        <v>2.4779999999999998</v>
      </c>
      <c r="N440" s="54">
        <v>0</v>
      </c>
      <c r="O440" s="54">
        <f t="shared" si="84"/>
        <v>0</v>
      </c>
      <c r="P440" s="54">
        <f t="shared" si="85"/>
        <v>-2.4779999999999998</v>
      </c>
      <c r="Q440" s="92">
        <f t="shared" si="81"/>
        <v>-1</v>
      </c>
      <c r="R440" s="54"/>
      <c r="S440" s="54"/>
      <c r="T440" s="54">
        <v>0</v>
      </c>
      <c r="U440" s="54">
        <v>3</v>
      </c>
      <c r="V440" s="54">
        <v>0</v>
      </c>
      <c r="W440" s="54">
        <v>0</v>
      </c>
      <c r="X440" s="55" t="s">
        <v>207</v>
      </c>
      <c r="Y440" s="56"/>
      <c r="Z440" s="56"/>
      <c r="AA440" s="56"/>
      <c r="AB440" s="56"/>
      <c r="AC440" s="56"/>
      <c r="AD440" s="56"/>
      <c r="AE440" s="56"/>
      <c r="AF440" s="56"/>
    </row>
    <row r="441" spans="1:32" s="57" customFormat="1" ht="63" x14ac:dyDescent="0.25">
      <c r="A441" s="134" t="s">
        <v>98</v>
      </c>
      <c r="B441" s="132"/>
      <c r="C441" s="51" t="s">
        <v>620</v>
      </c>
      <c r="D441" s="52">
        <v>0</v>
      </c>
      <c r="E441" s="53">
        <f t="shared" si="87"/>
        <v>0.94399999999999995</v>
      </c>
      <c r="F441" s="53">
        <f t="shared" si="87"/>
        <v>0</v>
      </c>
      <c r="G441" s="54">
        <v>0</v>
      </c>
      <c r="H441" s="54">
        <v>0</v>
      </c>
      <c r="I441" s="54">
        <v>0</v>
      </c>
      <c r="J441" s="54">
        <v>0</v>
      </c>
      <c r="K441" s="54">
        <v>0</v>
      </c>
      <c r="L441" s="54">
        <v>0</v>
      </c>
      <c r="M441" s="54">
        <v>0.94399999999999995</v>
      </c>
      <c r="N441" s="54">
        <v>0</v>
      </c>
      <c r="O441" s="54">
        <f t="shared" si="84"/>
        <v>0</v>
      </c>
      <c r="P441" s="54">
        <f t="shared" si="85"/>
        <v>-0.94399999999999995</v>
      </c>
      <c r="Q441" s="92">
        <f t="shared" ref="Q441:Q504" si="88">F441/E441-1</f>
        <v>-1</v>
      </c>
      <c r="R441" s="54"/>
      <c r="S441" s="54"/>
      <c r="T441" s="54">
        <v>0</v>
      </c>
      <c r="U441" s="54">
        <v>1.2</v>
      </c>
      <c r="V441" s="54">
        <v>0</v>
      </c>
      <c r="W441" s="54">
        <v>0</v>
      </c>
      <c r="X441" s="55" t="s">
        <v>207</v>
      </c>
      <c r="Y441" s="56"/>
      <c r="Z441" s="56"/>
      <c r="AA441" s="56"/>
      <c r="AB441" s="56"/>
      <c r="AC441" s="56"/>
      <c r="AD441" s="56"/>
      <c r="AE441" s="56"/>
      <c r="AF441" s="56"/>
    </row>
    <row r="442" spans="1:32" s="57" customFormat="1" ht="63" x14ac:dyDescent="0.25">
      <c r="A442" s="134" t="s">
        <v>98</v>
      </c>
      <c r="B442" s="132"/>
      <c r="C442" s="51" t="s">
        <v>621</v>
      </c>
      <c r="D442" s="52">
        <v>0</v>
      </c>
      <c r="E442" s="53">
        <f t="shared" si="87"/>
        <v>1.6519999999999999</v>
      </c>
      <c r="F442" s="53">
        <f t="shared" si="87"/>
        <v>0</v>
      </c>
      <c r="G442" s="54">
        <v>0</v>
      </c>
      <c r="H442" s="54">
        <v>0</v>
      </c>
      <c r="I442" s="54">
        <v>0</v>
      </c>
      <c r="J442" s="54">
        <v>0</v>
      </c>
      <c r="K442" s="54">
        <v>0</v>
      </c>
      <c r="L442" s="54">
        <v>0</v>
      </c>
      <c r="M442" s="54">
        <v>1.6519999999999999</v>
      </c>
      <c r="N442" s="54">
        <v>0</v>
      </c>
      <c r="O442" s="54">
        <f t="shared" si="84"/>
        <v>0</v>
      </c>
      <c r="P442" s="54">
        <f t="shared" si="85"/>
        <v>-1.6519999999999999</v>
      </c>
      <c r="Q442" s="92">
        <f t="shared" si="88"/>
        <v>-1</v>
      </c>
      <c r="R442" s="54"/>
      <c r="S442" s="54"/>
      <c r="T442" s="54">
        <v>0</v>
      </c>
      <c r="U442" s="54">
        <v>0.2</v>
      </c>
      <c r="V442" s="54">
        <v>0</v>
      </c>
      <c r="W442" s="54">
        <v>0</v>
      </c>
      <c r="X442" s="55" t="s">
        <v>207</v>
      </c>
      <c r="Y442" s="56"/>
      <c r="Z442" s="56"/>
      <c r="AA442" s="56"/>
      <c r="AB442" s="56"/>
      <c r="AC442" s="56"/>
      <c r="AD442" s="56"/>
      <c r="AE442" s="56"/>
      <c r="AF442" s="56"/>
    </row>
    <row r="443" spans="1:32" s="57" customFormat="1" ht="63" x14ac:dyDescent="0.25">
      <c r="A443" s="134" t="s">
        <v>98</v>
      </c>
      <c r="B443" s="132"/>
      <c r="C443" s="51" t="s">
        <v>622</v>
      </c>
      <c r="D443" s="52">
        <v>0</v>
      </c>
      <c r="E443" s="53">
        <f t="shared" si="87"/>
        <v>0.82599999999999996</v>
      </c>
      <c r="F443" s="53">
        <f t="shared" si="87"/>
        <v>0</v>
      </c>
      <c r="G443" s="54">
        <v>0</v>
      </c>
      <c r="H443" s="54">
        <v>0</v>
      </c>
      <c r="I443" s="54">
        <v>0</v>
      </c>
      <c r="J443" s="54">
        <v>0</v>
      </c>
      <c r="K443" s="54">
        <v>0</v>
      </c>
      <c r="L443" s="54">
        <v>0</v>
      </c>
      <c r="M443" s="54">
        <v>0.82599999999999996</v>
      </c>
      <c r="N443" s="54">
        <v>0</v>
      </c>
      <c r="O443" s="54">
        <f t="shared" si="84"/>
        <v>0</v>
      </c>
      <c r="P443" s="54">
        <f t="shared" si="85"/>
        <v>-0.82599999999999996</v>
      </c>
      <c r="Q443" s="92">
        <f t="shared" si="88"/>
        <v>-1</v>
      </c>
      <c r="R443" s="54"/>
      <c r="S443" s="54"/>
      <c r="T443" s="54">
        <v>0</v>
      </c>
      <c r="U443" s="54">
        <v>1</v>
      </c>
      <c r="V443" s="54">
        <v>0</v>
      </c>
      <c r="W443" s="54">
        <v>0</v>
      </c>
      <c r="X443" s="55" t="s">
        <v>207</v>
      </c>
      <c r="Y443" s="56"/>
      <c r="Z443" s="56"/>
      <c r="AA443" s="56"/>
      <c r="AB443" s="56"/>
      <c r="AC443" s="56"/>
      <c r="AD443" s="56"/>
      <c r="AE443" s="56"/>
      <c r="AF443" s="56"/>
    </row>
    <row r="444" spans="1:32" s="57" customFormat="1" ht="63" x14ac:dyDescent="0.25">
      <c r="A444" s="134" t="s">
        <v>98</v>
      </c>
      <c r="B444" s="132"/>
      <c r="C444" s="51" t="s">
        <v>623</v>
      </c>
      <c r="D444" s="52">
        <v>0</v>
      </c>
      <c r="E444" s="53">
        <f t="shared" si="87"/>
        <v>0.47317999999999999</v>
      </c>
      <c r="F444" s="53">
        <f t="shared" si="87"/>
        <v>0</v>
      </c>
      <c r="G444" s="54">
        <v>0</v>
      </c>
      <c r="H444" s="54">
        <v>0</v>
      </c>
      <c r="I444" s="54">
        <v>0</v>
      </c>
      <c r="J444" s="54">
        <v>0</v>
      </c>
      <c r="K444" s="54">
        <v>0</v>
      </c>
      <c r="L444" s="54">
        <v>0</v>
      </c>
      <c r="M444" s="54">
        <v>0.47317999999999999</v>
      </c>
      <c r="N444" s="54">
        <v>0</v>
      </c>
      <c r="O444" s="54">
        <f t="shared" si="84"/>
        <v>0</v>
      </c>
      <c r="P444" s="54">
        <f t="shared" si="85"/>
        <v>-0.47317999999999999</v>
      </c>
      <c r="Q444" s="92">
        <f t="shared" si="88"/>
        <v>-1</v>
      </c>
      <c r="R444" s="54"/>
      <c r="S444" s="54"/>
      <c r="T444" s="54">
        <v>0</v>
      </c>
      <c r="U444" s="54">
        <v>0.6</v>
      </c>
      <c r="V444" s="54">
        <v>0</v>
      </c>
      <c r="W444" s="54">
        <v>0</v>
      </c>
      <c r="X444" s="55" t="s">
        <v>207</v>
      </c>
      <c r="Y444" s="56"/>
      <c r="Z444" s="56"/>
      <c r="AA444" s="56"/>
      <c r="AB444" s="56"/>
      <c r="AC444" s="56"/>
      <c r="AD444" s="56"/>
      <c r="AE444" s="56"/>
      <c r="AF444" s="56"/>
    </row>
    <row r="445" spans="1:32" s="57" customFormat="1" ht="63" x14ac:dyDescent="0.25">
      <c r="A445" s="134" t="s">
        <v>98</v>
      </c>
      <c r="B445" s="132"/>
      <c r="C445" s="51" t="s">
        <v>624</v>
      </c>
      <c r="D445" s="52">
        <v>0</v>
      </c>
      <c r="E445" s="53">
        <f t="shared" si="87"/>
        <v>0.47199999999999998</v>
      </c>
      <c r="F445" s="53">
        <f t="shared" si="87"/>
        <v>0</v>
      </c>
      <c r="G445" s="54">
        <v>0</v>
      </c>
      <c r="H445" s="54">
        <v>0</v>
      </c>
      <c r="I445" s="54">
        <v>0</v>
      </c>
      <c r="J445" s="54">
        <v>0</v>
      </c>
      <c r="K445" s="54">
        <v>0</v>
      </c>
      <c r="L445" s="54">
        <v>0</v>
      </c>
      <c r="M445" s="54">
        <v>0.47199999999999998</v>
      </c>
      <c r="N445" s="54">
        <v>0</v>
      </c>
      <c r="O445" s="54">
        <f t="shared" si="84"/>
        <v>0</v>
      </c>
      <c r="P445" s="54">
        <f t="shared" si="85"/>
        <v>-0.47199999999999998</v>
      </c>
      <c r="Q445" s="92">
        <f t="shared" si="88"/>
        <v>-1</v>
      </c>
      <c r="R445" s="54"/>
      <c r="S445" s="54"/>
      <c r="T445" s="54">
        <v>0</v>
      </c>
      <c r="U445" s="54">
        <v>0.6</v>
      </c>
      <c r="V445" s="54">
        <v>0</v>
      </c>
      <c r="W445" s="54">
        <v>0</v>
      </c>
      <c r="X445" s="55" t="s">
        <v>207</v>
      </c>
      <c r="Y445" s="56"/>
      <c r="Z445" s="56"/>
      <c r="AA445" s="56"/>
      <c r="AB445" s="56"/>
      <c r="AC445" s="56"/>
      <c r="AD445" s="56"/>
      <c r="AE445" s="56"/>
      <c r="AF445" s="56"/>
    </row>
    <row r="446" spans="1:32" s="57" customFormat="1" ht="63" x14ac:dyDescent="0.25">
      <c r="A446" s="134" t="s">
        <v>98</v>
      </c>
      <c r="B446" s="132"/>
      <c r="C446" s="51" t="s">
        <v>625</v>
      </c>
      <c r="D446" s="52">
        <v>0</v>
      </c>
      <c r="E446" s="53">
        <f t="shared" si="87"/>
        <v>0.23599999999999999</v>
      </c>
      <c r="F446" s="53">
        <f t="shared" si="87"/>
        <v>0</v>
      </c>
      <c r="G446" s="54">
        <v>0</v>
      </c>
      <c r="H446" s="54">
        <v>0</v>
      </c>
      <c r="I446" s="54">
        <v>0</v>
      </c>
      <c r="J446" s="54">
        <v>0</v>
      </c>
      <c r="K446" s="54">
        <v>0</v>
      </c>
      <c r="L446" s="54">
        <v>0</v>
      </c>
      <c r="M446" s="54">
        <v>0.23599999999999999</v>
      </c>
      <c r="N446" s="54">
        <v>0</v>
      </c>
      <c r="O446" s="54">
        <f t="shared" si="84"/>
        <v>0</v>
      </c>
      <c r="P446" s="54">
        <f t="shared" si="85"/>
        <v>-0.23599999999999999</v>
      </c>
      <c r="Q446" s="92">
        <f t="shared" si="88"/>
        <v>-1</v>
      </c>
      <c r="R446" s="54"/>
      <c r="S446" s="54"/>
      <c r="T446" s="54">
        <v>0</v>
      </c>
      <c r="U446" s="54">
        <v>0.3</v>
      </c>
      <c r="V446" s="54">
        <v>0</v>
      </c>
      <c r="W446" s="54">
        <v>0</v>
      </c>
      <c r="X446" s="55" t="s">
        <v>207</v>
      </c>
      <c r="Y446" s="56"/>
      <c r="Z446" s="56"/>
      <c r="AA446" s="56"/>
      <c r="AB446" s="56"/>
      <c r="AC446" s="56"/>
      <c r="AD446" s="56"/>
      <c r="AE446" s="56"/>
      <c r="AF446" s="56"/>
    </row>
    <row r="447" spans="1:32" s="57" customFormat="1" ht="63" x14ac:dyDescent="0.25">
      <c r="A447" s="134" t="s">
        <v>98</v>
      </c>
      <c r="B447" s="132"/>
      <c r="C447" s="51" t="s">
        <v>626</v>
      </c>
      <c r="D447" s="52">
        <v>0</v>
      </c>
      <c r="E447" s="53">
        <f t="shared" si="87"/>
        <v>0.23599999999999999</v>
      </c>
      <c r="F447" s="53">
        <f t="shared" si="87"/>
        <v>0</v>
      </c>
      <c r="G447" s="54">
        <v>0</v>
      </c>
      <c r="H447" s="54">
        <v>0</v>
      </c>
      <c r="I447" s="54">
        <v>0</v>
      </c>
      <c r="J447" s="54">
        <v>0</v>
      </c>
      <c r="K447" s="54">
        <v>0</v>
      </c>
      <c r="L447" s="54">
        <v>0</v>
      </c>
      <c r="M447" s="54">
        <v>0.23599999999999999</v>
      </c>
      <c r="N447" s="54">
        <v>0</v>
      </c>
      <c r="O447" s="54">
        <f t="shared" si="84"/>
        <v>0</v>
      </c>
      <c r="P447" s="54">
        <f t="shared" si="85"/>
        <v>-0.23599999999999999</v>
      </c>
      <c r="Q447" s="92">
        <f t="shared" si="88"/>
        <v>-1</v>
      </c>
      <c r="R447" s="54"/>
      <c r="S447" s="54"/>
      <c r="T447" s="54">
        <v>0</v>
      </c>
      <c r="U447" s="54">
        <v>0.4</v>
      </c>
      <c r="V447" s="54">
        <v>0</v>
      </c>
      <c r="W447" s="54">
        <v>0</v>
      </c>
      <c r="X447" s="55" t="s">
        <v>207</v>
      </c>
      <c r="Y447" s="56"/>
      <c r="Z447" s="56"/>
      <c r="AA447" s="56"/>
      <c r="AB447" s="56"/>
      <c r="AC447" s="56"/>
      <c r="AD447" s="56"/>
      <c r="AE447" s="56"/>
      <c r="AF447" s="56"/>
    </row>
    <row r="448" spans="1:32" s="57" customFormat="1" ht="63" x14ac:dyDescent="0.25">
      <c r="A448" s="134" t="s">
        <v>98</v>
      </c>
      <c r="B448" s="132"/>
      <c r="C448" s="51" t="s">
        <v>627</v>
      </c>
      <c r="D448" s="52">
        <v>0</v>
      </c>
      <c r="E448" s="53">
        <f t="shared" si="87"/>
        <v>0.82599999999999996</v>
      </c>
      <c r="F448" s="53">
        <f t="shared" si="87"/>
        <v>0</v>
      </c>
      <c r="G448" s="54">
        <v>0</v>
      </c>
      <c r="H448" s="54">
        <v>0</v>
      </c>
      <c r="I448" s="54">
        <v>0</v>
      </c>
      <c r="J448" s="54">
        <v>0</v>
      </c>
      <c r="K448" s="54">
        <v>0</v>
      </c>
      <c r="L448" s="54">
        <v>0</v>
      </c>
      <c r="M448" s="54">
        <v>0.82599999999999996</v>
      </c>
      <c r="N448" s="54">
        <v>0</v>
      </c>
      <c r="O448" s="54">
        <f t="shared" si="84"/>
        <v>0</v>
      </c>
      <c r="P448" s="54">
        <f t="shared" si="85"/>
        <v>-0.82599999999999996</v>
      </c>
      <c r="Q448" s="92">
        <f t="shared" si="88"/>
        <v>-1</v>
      </c>
      <c r="R448" s="54"/>
      <c r="S448" s="54"/>
      <c r="T448" s="54">
        <v>0</v>
      </c>
      <c r="U448" s="54">
        <v>1</v>
      </c>
      <c r="V448" s="54">
        <v>0</v>
      </c>
      <c r="W448" s="54">
        <v>0</v>
      </c>
      <c r="X448" s="55" t="s">
        <v>207</v>
      </c>
      <c r="Y448" s="56"/>
      <c r="Z448" s="56"/>
      <c r="AA448" s="56"/>
      <c r="AB448" s="56"/>
      <c r="AC448" s="56"/>
      <c r="AD448" s="56"/>
      <c r="AE448" s="56"/>
      <c r="AF448" s="56"/>
    </row>
    <row r="449" spans="1:32" s="57" customFormat="1" ht="63" x14ac:dyDescent="0.25">
      <c r="A449" s="134" t="s">
        <v>98</v>
      </c>
      <c r="B449" s="132"/>
      <c r="C449" s="51" t="s">
        <v>628</v>
      </c>
      <c r="D449" s="52">
        <v>0</v>
      </c>
      <c r="E449" s="53">
        <f t="shared" si="87"/>
        <v>8.2600000000000007E-2</v>
      </c>
      <c r="F449" s="53">
        <f t="shared" si="87"/>
        <v>0</v>
      </c>
      <c r="G449" s="54">
        <v>0</v>
      </c>
      <c r="H449" s="54">
        <v>0</v>
      </c>
      <c r="I449" s="54">
        <v>0</v>
      </c>
      <c r="J449" s="54">
        <v>0</v>
      </c>
      <c r="K449" s="54">
        <v>0</v>
      </c>
      <c r="L449" s="54">
        <v>0</v>
      </c>
      <c r="M449" s="54">
        <v>8.2600000000000007E-2</v>
      </c>
      <c r="N449" s="54">
        <v>0</v>
      </c>
      <c r="O449" s="54">
        <f t="shared" si="84"/>
        <v>0</v>
      </c>
      <c r="P449" s="54">
        <f t="shared" si="85"/>
        <v>-8.2600000000000007E-2</v>
      </c>
      <c r="Q449" s="92">
        <f t="shared" si="88"/>
        <v>-1</v>
      </c>
      <c r="R449" s="54"/>
      <c r="S449" s="54"/>
      <c r="T449" s="54">
        <v>0</v>
      </c>
      <c r="U449" s="54">
        <v>0.1</v>
      </c>
      <c r="V449" s="54">
        <v>0</v>
      </c>
      <c r="W449" s="54">
        <v>0</v>
      </c>
      <c r="X449" s="55" t="s">
        <v>207</v>
      </c>
      <c r="Y449" s="56"/>
      <c r="Z449" s="56"/>
      <c r="AA449" s="56"/>
      <c r="AB449" s="56"/>
      <c r="AC449" s="56"/>
      <c r="AD449" s="56"/>
      <c r="AE449" s="56"/>
      <c r="AF449" s="56"/>
    </row>
    <row r="450" spans="1:32" s="57" customFormat="1" ht="63" x14ac:dyDescent="0.25">
      <c r="A450" s="134" t="s">
        <v>98</v>
      </c>
      <c r="B450" s="132"/>
      <c r="C450" s="51" t="s">
        <v>629</v>
      </c>
      <c r="D450" s="52">
        <v>0</v>
      </c>
      <c r="E450" s="53">
        <f t="shared" si="87"/>
        <v>1.4159999999999999</v>
      </c>
      <c r="F450" s="53">
        <f t="shared" si="87"/>
        <v>0</v>
      </c>
      <c r="G450" s="54">
        <v>0</v>
      </c>
      <c r="H450" s="54">
        <v>0</v>
      </c>
      <c r="I450" s="54">
        <v>0</v>
      </c>
      <c r="J450" s="54">
        <v>0</v>
      </c>
      <c r="K450" s="54">
        <v>0</v>
      </c>
      <c r="L450" s="54">
        <v>0</v>
      </c>
      <c r="M450" s="54">
        <v>1.4159999999999999</v>
      </c>
      <c r="N450" s="54">
        <v>0</v>
      </c>
      <c r="O450" s="54">
        <f t="shared" si="84"/>
        <v>0</v>
      </c>
      <c r="P450" s="54">
        <f t="shared" si="85"/>
        <v>-1.4159999999999999</v>
      </c>
      <c r="Q450" s="92">
        <f t="shared" si="88"/>
        <v>-1</v>
      </c>
      <c r="R450" s="54"/>
      <c r="S450" s="54"/>
      <c r="T450" s="54">
        <v>0</v>
      </c>
      <c r="U450" s="54">
        <v>1.8</v>
      </c>
      <c r="V450" s="54">
        <v>0</v>
      </c>
      <c r="W450" s="54">
        <v>0</v>
      </c>
      <c r="X450" s="55" t="s">
        <v>207</v>
      </c>
      <c r="Y450" s="56"/>
      <c r="Z450" s="56"/>
      <c r="AA450" s="56"/>
      <c r="AB450" s="56"/>
      <c r="AC450" s="56"/>
      <c r="AD450" s="56"/>
      <c r="AE450" s="56"/>
      <c r="AF450" s="56"/>
    </row>
    <row r="451" spans="1:32" s="57" customFormat="1" ht="63" x14ac:dyDescent="0.25">
      <c r="A451" s="134" t="s">
        <v>98</v>
      </c>
      <c r="B451" s="132"/>
      <c r="C451" s="51" t="s">
        <v>630</v>
      </c>
      <c r="D451" s="52">
        <v>0</v>
      </c>
      <c r="E451" s="53">
        <f t="shared" si="87"/>
        <v>1.6519999999999999</v>
      </c>
      <c r="F451" s="53">
        <f t="shared" si="87"/>
        <v>0</v>
      </c>
      <c r="G451" s="54">
        <v>0</v>
      </c>
      <c r="H451" s="54">
        <v>0</v>
      </c>
      <c r="I451" s="54">
        <v>0</v>
      </c>
      <c r="J451" s="54">
        <v>0</v>
      </c>
      <c r="K451" s="54">
        <v>0</v>
      </c>
      <c r="L451" s="54">
        <v>0</v>
      </c>
      <c r="M451" s="54">
        <v>1.6519999999999999</v>
      </c>
      <c r="N451" s="54">
        <v>0</v>
      </c>
      <c r="O451" s="54">
        <f t="shared" si="84"/>
        <v>0</v>
      </c>
      <c r="P451" s="54">
        <f t="shared" si="85"/>
        <v>-1.6519999999999999</v>
      </c>
      <c r="Q451" s="92">
        <f t="shared" si="88"/>
        <v>-1</v>
      </c>
      <c r="R451" s="54"/>
      <c r="S451" s="54"/>
      <c r="T451" s="54">
        <v>0</v>
      </c>
      <c r="U451" s="54">
        <v>1.5</v>
      </c>
      <c r="V451" s="54">
        <v>0</v>
      </c>
      <c r="W451" s="54">
        <v>0</v>
      </c>
      <c r="X451" s="55" t="s">
        <v>207</v>
      </c>
      <c r="Y451" s="56"/>
      <c r="Z451" s="56"/>
      <c r="AA451" s="56"/>
      <c r="AB451" s="56"/>
      <c r="AC451" s="56"/>
      <c r="AD451" s="56"/>
      <c r="AE451" s="56"/>
      <c r="AF451" s="56"/>
    </row>
    <row r="452" spans="1:32" s="57" customFormat="1" ht="63" x14ac:dyDescent="0.25">
      <c r="A452" s="134" t="s">
        <v>98</v>
      </c>
      <c r="B452" s="132"/>
      <c r="C452" s="51" t="s">
        <v>631</v>
      </c>
      <c r="D452" s="52">
        <v>0</v>
      </c>
      <c r="E452" s="53">
        <f t="shared" si="87"/>
        <v>1.4159999999999999</v>
      </c>
      <c r="F452" s="53">
        <f t="shared" si="87"/>
        <v>0</v>
      </c>
      <c r="G452" s="54">
        <v>0</v>
      </c>
      <c r="H452" s="54">
        <v>0</v>
      </c>
      <c r="I452" s="54">
        <v>0</v>
      </c>
      <c r="J452" s="54">
        <v>0</v>
      </c>
      <c r="K452" s="54">
        <v>0</v>
      </c>
      <c r="L452" s="54">
        <v>0</v>
      </c>
      <c r="M452" s="54">
        <v>1.4159999999999999</v>
      </c>
      <c r="N452" s="54">
        <v>0</v>
      </c>
      <c r="O452" s="54">
        <f t="shared" si="84"/>
        <v>0</v>
      </c>
      <c r="P452" s="54">
        <f t="shared" si="85"/>
        <v>-1.4159999999999999</v>
      </c>
      <c r="Q452" s="92">
        <f t="shared" si="88"/>
        <v>-1</v>
      </c>
      <c r="R452" s="54"/>
      <c r="S452" s="54"/>
      <c r="T452" s="54">
        <v>0</v>
      </c>
      <c r="U452" s="54">
        <v>1.5</v>
      </c>
      <c r="V452" s="54">
        <v>0</v>
      </c>
      <c r="W452" s="54">
        <v>0</v>
      </c>
      <c r="X452" s="55" t="s">
        <v>207</v>
      </c>
      <c r="Y452" s="56"/>
      <c r="Z452" s="56"/>
      <c r="AA452" s="56"/>
      <c r="AB452" s="56"/>
      <c r="AC452" s="56"/>
      <c r="AD452" s="56"/>
      <c r="AE452" s="56"/>
      <c r="AF452" s="56"/>
    </row>
    <row r="453" spans="1:32" s="57" customFormat="1" ht="63" x14ac:dyDescent="0.25">
      <c r="A453" s="134" t="s">
        <v>98</v>
      </c>
      <c r="B453" s="132"/>
      <c r="C453" s="51" t="s">
        <v>632</v>
      </c>
      <c r="D453" s="52">
        <v>0</v>
      </c>
      <c r="E453" s="53">
        <f t="shared" si="87"/>
        <v>1.6519999999999999</v>
      </c>
      <c r="F453" s="53">
        <f t="shared" si="87"/>
        <v>0</v>
      </c>
      <c r="G453" s="54">
        <v>0</v>
      </c>
      <c r="H453" s="54">
        <v>0</v>
      </c>
      <c r="I453" s="54">
        <v>0</v>
      </c>
      <c r="J453" s="54">
        <v>0</v>
      </c>
      <c r="K453" s="54">
        <v>0</v>
      </c>
      <c r="L453" s="54">
        <v>0</v>
      </c>
      <c r="M453" s="54">
        <v>1.6519999999999999</v>
      </c>
      <c r="N453" s="54">
        <v>0</v>
      </c>
      <c r="O453" s="54">
        <f t="shared" si="84"/>
        <v>0</v>
      </c>
      <c r="P453" s="54">
        <f t="shared" si="85"/>
        <v>-1.6519999999999999</v>
      </c>
      <c r="Q453" s="92">
        <f t="shared" si="88"/>
        <v>-1</v>
      </c>
      <c r="R453" s="54"/>
      <c r="S453" s="54"/>
      <c r="T453" s="54">
        <v>0</v>
      </c>
      <c r="U453" s="54">
        <v>1.5</v>
      </c>
      <c r="V453" s="54">
        <v>0</v>
      </c>
      <c r="W453" s="54">
        <v>0</v>
      </c>
      <c r="X453" s="55" t="s">
        <v>207</v>
      </c>
      <c r="Y453" s="56"/>
      <c r="Z453" s="56"/>
      <c r="AA453" s="56"/>
      <c r="AB453" s="56"/>
      <c r="AC453" s="56"/>
      <c r="AD453" s="56"/>
      <c r="AE453" s="56"/>
      <c r="AF453" s="56"/>
    </row>
    <row r="454" spans="1:32" s="57" customFormat="1" ht="63" x14ac:dyDescent="0.25">
      <c r="A454" s="134" t="s">
        <v>98</v>
      </c>
      <c r="B454" s="132"/>
      <c r="C454" s="51" t="s">
        <v>633</v>
      </c>
      <c r="D454" s="52">
        <v>0</v>
      </c>
      <c r="E454" s="53">
        <f t="shared" si="87"/>
        <v>1.4867999999999999</v>
      </c>
      <c r="F454" s="53">
        <f t="shared" si="87"/>
        <v>0</v>
      </c>
      <c r="G454" s="54">
        <v>0</v>
      </c>
      <c r="H454" s="54">
        <v>0</v>
      </c>
      <c r="I454" s="54">
        <v>0</v>
      </c>
      <c r="J454" s="54">
        <v>0</v>
      </c>
      <c r="K454" s="54">
        <v>0</v>
      </c>
      <c r="L454" s="54">
        <v>0</v>
      </c>
      <c r="M454" s="54">
        <v>1.4867999999999999</v>
      </c>
      <c r="N454" s="54">
        <v>0</v>
      </c>
      <c r="O454" s="54">
        <f t="shared" si="84"/>
        <v>0</v>
      </c>
      <c r="P454" s="54">
        <f t="shared" si="85"/>
        <v>-1.4867999999999999</v>
      </c>
      <c r="Q454" s="92">
        <f t="shared" si="88"/>
        <v>-1</v>
      </c>
      <c r="R454" s="54"/>
      <c r="S454" s="54"/>
      <c r="T454" s="54">
        <v>0</v>
      </c>
      <c r="U454" s="54">
        <v>1.5</v>
      </c>
      <c r="V454" s="54">
        <v>0</v>
      </c>
      <c r="W454" s="54">
        <v>0</v>
      </c>
      <c r="X454" s="55" t="s">
        <v>207</v>
      </c>
      <c r="Y454" s="56"/>
      <c r="Z454" s="56"/>
      <c r="AA454" s="56"/>
      <c r="AB454" s="56"/>
      <c r="AC454" s="56"/>
      <c r="AD454" s="56"/>
      <c r="AE454" s="56"/>
      <c r="AF454" s="56"/>
    </row>
    <row r="455" spans="1:32" s="57" customFormat="1" ht="63" x14ac:dyDescent="0.25">
      <c r="A455" s="134" t="s">
        <v>98</v>
      </c>
      <c r="B455" s="132"/>
      <c r="C455" s="51" t="s">
        <v>634</v>
      </c>
      <c r="D455" s="52">
        <v>0</v>
      </c>
      <c r="E455" s="53">
        <f t="shared" si="87"/>
        <v>2.36</v>
      </c>
      <c r="F455" s="53">
        <f t="shared" si="87"/>
        <v>0</v>
      </c>
      <c r="G455" s="54">
        <v>0</v>
      </c>
      <c r="H455" s="54">
        <v>0</v>
      </c>
      <c r="I455" s="54">
        <v>0</v>
      </c>
      <c r="J455" s="54">
        <v>0</v>
      </c>
      <c r="K455" s="54">
        <v>0</v>
      </c>
      <c r="L455" s="54">
        <v>0</v>
      </c>
      <c r="M455" s="54">
        <v>2.36</v>
      </c>
      <c r="N455" s="54">
        <v>0</v>
      </c>
      <c r="O455" s="54">
        <f t="shared" si="84"/>
        <v>0</v>
      </c>
      <c r="P455" s="54">
        <f t="shared" si="85"/>
        <v>-2.36</v>
      </c>
      <c r="Q455" s="92">
        <f t="shared" si="88"/>
        <v>-1</v>
      </c>
      <c r="R455" s="54"/>
      <c r="S455" s="54"/>
      <c r="T455" s="54">
        <v>0</v>
      </c>
      <c r="U455" s="54">
        <v>2</v>
      </c>
      <c r="V455" s="54">
        <v>0</v>
      </c>
      <c r="W455" s="54">
        <v>0</v>
      </c>
      <c r="X455" s="55" t="s">
        <v>207</v>
      </c>
      <c r="Y455" s="56"/>
      <c r="Z455" s="56"/>
      <c r="AA455" s="56"/>
      <c r="AB455" s="56"/>
      <c r="AC455" s="56"/>
      <c r="AD455" s="56"/>
      <c r="AE455" s="56"/>
      <c r="AF455" s="56"/>
    </row>
    <row r="456" spans="1:32" s="57" customFormat="1" ht="63" x14ac:dyDescent="0.25">
      <c r="A456" s="134" t="s">
        <v>98</v>
      </c>
      <c r="B456" s="132"/>
      <c r="C456" s="51" t="s">
        <v>635</v>
      </c>
      <c r="D456" s="52">
        <v>0</v>
      </c>
      <c r="E456" s="53">
        <f t="shared" si="87"/>
        <v>1.298</v>
      </c>
      <c r="F456" s="53">
        <f t="shared" si="87"/>
        <v>0</v>
      </c>
      <c r="G456" s="54">
        <v>0</v>
      </c>
      <c r="H456" s="54">
        <v>0</v>
      </c>
      <c r="I456" s="54">
        <v>0</v>
      </c>
      <c r="J456" s="54">
        <v>0</v>
      </c>
      <c r="K456" s="54">
        <v>0</v>
      </c>
      <c r="L456" s="54">
        <v>0</v>
      </c>
      <c r="M456" s="54">
        <v>1.298</v>
      </c>
      <c r="N456" s="54">
        <v>0</v>
      </c>
      <c r="O456" s="54">
        <f t="shared" si="84"/>
        <v>0</v>
      </c>
      <c r="P456" s="54">
        <f t="shared" si="85"/>
        <v>-1.298</v>
      </c>
      <c r="Q456" s="92">
        <f t="shared" si="88"/>
        <v>-1</v>
      </c>
      <c r="R456" s="54"/>
      <c r="S456" s="54"/>
      <c r="T456" s="54">
        <v>0</v>
      </c>
      <c r="U456" s="54">
        <v>1.7</v>
      </c>
      <c r="V456" s="54">
        <v>0</v>
      </c>
      <c r="W456" s="54">
        <v>0</v>
      </c>
      <c r="X456" s="55" t="s">
        <v>207</v>
      </c>
      <c r="Y456" s="56"/>
      <c r="Z456" s="56"/>
      <c r="AA456" s="56"/>
      <c r="AB456" s="56"/>
      <c r="AC456" s="56"/>
      <c r="AD456" s="56"/>
      <c r="AE456" s="56"/>
      <c r="AF456" s="56"/>
    </row>
    <row r="457" spans="1:32" s="57" customFormat="1" ht="63" x14ac:dyDescent="0.25">
      <c r="A457" s="134" t="s">
        <v>98</v>
      </c>
      <c r="B457" s="132"/>
      <c r="C457" s="51" t="s">
        <v>636</v>
      </c>
      <c r="D457" s="52">
        <v>0</v>
      </c>
      <c r="E457" s="53">
        <f t="shared" si="87"/>
        <v>0.29499999999999998</v>
      </c>
      <c r="F457" s="53">
        <f t="shared" si="87"/>
        <v>0</v>
      </c>
      <c r="G457" s="54">
        <v>0</v>
      </c>
      <c r="H457" s="54">
        <v>0</v>
      </c>
      <c r="I457" s="54">
        <v>0</v>
      </c>
      <c r="J457" s="54">
        <v>0</v>
      </c>
      <c r="K457" s="54">
        <v>0</v>
      </c>
      <c r="L457" s="54">
        <v>0</v>
      </c>
      <c r="M457" s="54">
        <v>0.29499999999999998</v>
      </c>
      <c r="N457" s="54">
        <v>0</v>
      </c>
      <c r="O457" s="54">
        <f t="shared" si="84"/>
        <v>0</v>
      </c>
      <c r="P457" s="54">
        <f t="shared" si="85"/>
        <v>-0.29499999999999998</v>
      </c>
      <c r="Q457" s="92">
        <f t="shared" si="88"/>
        <v>-1</v>
      </c>
      <c r="R457" s="54"/>
      <c r="S457" s="54"/>
      <c r="T457" s="54">
        <v>0</v>
      </c>
      <c r="U457" s="54">
        <v>0.4</v>
      </c>
      <c r="V457" s="54">
        <v>0</v>
      </c>
      <c r="W457" s="54">
        <v>0</v>
      </c>
      <c r="X457" s="55" t="s">
        <v>207</v>
      </c>
      <c r="Y457" s="56"/>
      <c r="Z457" s="56"/>
      <c r="AA457" s="56"/>
      <c r="AB457" s="56"/>
      <c r="AC457" s="56"/>
      <c r="AD457" s="56"/>
      <c r="AE457" s="56"/>
      <c r="AF457" s="56"/>
    </row>
    <row r="458" spans="1:32" s="57" customFormat="1" ht="63" x14ac:dyDescent="0.25">
      <c r="A458" s="134" t="s">
        <v>98</v>
      </c>
      <c r="B458" s="132"/>
      <c r="C458" s="51" t="s">
        <v>637</v>
      </c>
      <c r="D458" s="52">
        <v>0</v>
      </c>
      <c r="E458" s="53">
        <f t="shared" si="87"/>
        <v>0.82599999999999996</v>
      </c>
      <c r="F458" s="53">
        <f t="shared" si="87"/>
        <v>0</v>
      </c>
      <c r="G458" s="54">
        <v>0</v>
      </c>
      <c r="H458" s="54">
        <v>0</v>
      </c>
      <c r="I458" s="54">
        <v>0</v>
      </c>
      <c r="J458" s="54">
        <v>0</v>
      </c>
      <c r="K458" s="54">
        <v>0</v>
      </c>
      <c r="L458" s="54">
        <v>0</v>
      </c>
      <c r="M458" s="54">
        <v>0.82599999999999996</v>
      </c>
      <c r="N458" s="54">
        <v>0</v>
      </c>
      <c r="O458" s="54">
        <f t="shared" si="84"/>
        <v>0</v>
      </c>
      <c r="P458" s="54">
        <f t="shared" si="85"/>
        <v>-0.82599999999999996</v>
      </c>
      <c r="Q458" s="92">
        <f t="shared" si="88"/>
        <v>-1</v>
      </c>
      <c r="R458" s="54"/>
      <c r="S458" s="54"/>
      <c r="T458" s="54">
        <v>0</v>
      </c>
      <c r="U458" s="54">
        <v>1.1000000000000001</v>
      </c>
      <c r="V458" s="54">
        <v>0</v>
      </c>
      <c r="W458" s="54">
        <v>0</v>
      </c>
      <c r="X458" s="55" t="s">
        <v>207</v>
      </c>
      <c r="Y458" s="56"/>
      <c r="Z458" s="56"/>
      <c r="AA458" s="56"/>
      <c r="AB458" s="56"/>
      <c r="AC458" s="56"/>
      <c r="AD458" s="56"/>
      <c r="AE458" s="56"/>
      <c r="AF458" s="56"/>
    </row>
    <row r="459" spans="1:32" s="57" customFormat="1" ht="63" x14ac:dyDescent="0.25">
      <c r="A459" s="134" t="s">
        <v>98</v>
      </c>
      <c r="B459" s="132"/>
      <c r="C459" s="51" t="s">
        <v>638</v>
      </c>
      <c r="D459" s="52">
        <v>0</v>
      </c>
      <c r="E459" s="53">
        <f t="shared" si="87"/>
        <v>9.912E-2</v>
      </c>
      <c r="F459" s="53">
        <f t="shared" si="87"/>
        <v>0</v>
      </c>
      <c r="G459" s="54">
        <v>0</v>
      </c>
      <c r="H459" s="54">
        <v>0</v>
      </c>
      <c r="I459" s="54">
        <v>0</v>
      </c>
      <c r="J459" s="54">
        <v>0</v>
      </c>
      <c r="K459" s="54">
        <v>0</v>
      </c>
      <c r="L459" s="54">
        <v>0</v>
      </c>
      <c r="M459" s="54">
        <v>9.912E-2</v>
      </c>
      <c r="N459" s="54">
        <v>0</v>
      </c>
      <c r="O459" s="54">
        <f t="shared" si="84"/>
        <v>0</v>
      </c>
      <c r="P459" s="54">
        <f t="shared" si="85"/>
        <v>-9.912E-2</v>
      </c>
      <c r="Q459" s="92">
        <f t="shared" si="88"/>
        <v>-1</v>
      </c>
      <c r="R459" s="54"/>
      <c r="S459" s="54"/>
      <c r="T459" s="54">
        <v>0</v>
      </c>
      <c r="U459" s="54">
        <v>0.12</v>
      </c>
      <c r="V459" s="54">
        <v>0</v>
      </c>
      <c r="W459" s="54">
        <v>0</v>
      </c>
      <c r="X459" s="55" t="s">
        <v>207</v>
      </c>
      <c r="Y459" s="56"/>
      <c r="Z459" s="56"/>
      <c r="AA459" s="56"/>
      <c r="AB459" s="56"/>
      <c r="AC459" s="56"/>
      <c r="AD459" s="56"/>
      <c r="AE459" s="56"/>
      <c r="AF459" s="56"/>
    </row>
    <row r="460" spans="1:32" s="57" customFormat="1" ht="63" x14ac:dyDescent="0.25">
      <c r="A460" s="134" t="s">
        <v>98</v>
      </c>
      <c r="B460" s="132"/>
      <c r="C460" s="51" t="s">
        <v>639</v>
      </c>
      <c r="D460" s="52">
        <v>0</v>
      </c>
      <c r="E460" s="53">
        <f t="shared" si="87"/>
        <v>2.1240000000000001</v>
      </c>
      <c r="F460" s="53">
        <f t="shared" si="87"/>
        <v>0</v>
      </c>
      <c r="G460" s="54">
        <v>0</v>
      </c>
      <c r="H460" s="54">
        <v>0</v>
      </c>
      <c r="I460" s="54">
        <v>0</v>
      </c>
      <c r="J460" s="54">
        <v>0</v>
      </c>
      <c r="K460" s="54">
        <v>0</v>
      </c>
      <c r="L460" s="54">
        <v>0</v>
      </c>
      <c r="M460" s="54">
        <v>2.1240000000000001</v>
      </c>
      <c r="N460" s="54">
        <v>0</v>
      </c>
      <c r="O460" s="54">
        <f t="shared" si="84"/>
        <v>0</v>
      </c>
      <c r="P460" s="54">
        <f t="shared" si="85"/>
        <v>-2.1240000000000001</v>
      </c>
      <c r="Q460" s="92">
        <f t="shared" si="88"/>
        <v>-1</v>
      </c>
      <c r="R460" s="54"/>
      <c r="S460" s="54"/>
      <c r="T460" s="54">
        <v>0</v>
      </c>
      <c r="U460" s="54">
        <v>2</v>
      </c>
      <c r="V460" s="54">
        <v>0</v>
      </c>
      <c r="W460" s="54">
        <v>0</v>
      </c>
      <c r="X460" s="55" t="s">
        <v>207</v>
      </c>
      <c r="Y460" s="56"/>
      <c r="Z460" s="56"/>
      <c r="AA460" s="56"/>
      <c r="AB460" s="56"/>
      <c r="AC460" s="56"/>
      <c r="AD460" s="56"/>
      <c r="AE460" s="56"/>
      <c r="AF460" s="56"/>
    </row>
    <row r="461" spans="1:32" s="57" customFormat="1" ht="63" x14ac:dyDescent="0.25">
      <c r="A461" s="134" t="s">
        <v>98</v>
      </c>
      <c r="B461" s="132"/>
      <c r="C461" s="51" t="s">
        <v>640</v>
      </c>
      <c r="D461" s="52">
        <v>0</v>
      </c>
      <c r="E461" s="53">
        <f t="shared" si="87"/>
        <v>2.0059999999999998</v>
      </c>
      <c r="F461" s="53">
        <f t="shared" si="87"/>
        <v>0</v>
      </c>
      <c r="G461" s="54">
        <v>0</v>
      </c>
      <c r="H461" s="54">
        <v>0</v>
      </c>
      <c r="I461" s="54">
        <v>0</v>
      </c>
      <c r="J461" s="54">
        <v>0</v>
      </c>
      <c r="K461" s="54">
        <v>0</v>
      </c>
      <c r="L461" s="54">
        <v>0</v>
      </c>
      <c r="M461" s="54">
        <v>2.0059999999999998</v>
      </c>
      <c r="N461" s="54">
        <v>0</v>
      </c>
      <c r="O461" s="54">
        <f t="shared" si="84"/>
        <v>0</v>
      </c>
      <c r="P461" s="54">
        <f t="shared" si="85"/>
        <v>-2.0059999999999998</v>
      </c>
      <c r="Q461" s="92">
        <f t="shared" si="88"/>
        <v>-1</v>
      </c>
      <c r="R461" s="54"/>
      <c r="S461" s="54"/>
      <c r="T461" s="54">
        <v>0</v>
      </c>
      <c r="U461" s="54">
        <v>2.4300000000000002</v>
      </c>
      <c r="V461" s="54">
        <v>0</v>
      </c>
      <c r="W461" s="54">
        <v>0</v>
      </c>
      <c r="X461" s="55" t="s">
        <v>207</v>
      </c>
      <c r="Y461" s="56"/>
      <c r="Z461" s="56"/>
      <c r="AA461" s="56"/>
      <c r="AB461" s="56"/>
      <c r="AC461" s="56"/>
      <c r="AD461" s="56"/>
      <c r="AE461" s="56"/>
      <c r="AF461" s="56"/>
    </row>
    <row r="462" spans="1:32" s="57" customFormat="1" ht="63" x14ac:dyDescent="0.25">
      <c r="A462" s="134" t="s">
        <v>98</v>
      </c>
      <c r="B462" s="132"/>
      <c r="C462" s="51" t="s">
        <v>641</v>
      </c>
      <c r="D462" s="52">
        <v>0</v>
      </c>
      <c r="E462" s="53">
        <f t="shared" si="87"/>
        <v>0.35399999999999998</v>
      </c>
      <c r="F462" s="53">
        <f t="shared" si="87"/>
        <v>0</v>
      </c>
      <c r="G462" s="54">
        <v>0</v>
      </c>
      <c r="H462" s="54">
        <v>0</v>
      </c>
      <c r="I462" s="54">
        <v>0</v>
      </c>
      <c r="J462" s="54">
        <v>0</v>
      </c>
      <c r="K462" s="54">
        <v>0</v>
      </c>
      <c r="L462" s="54">
        <v>0</v>
      </c>
      <c r="M462" s="54">
        <v>0.35399999999999998</v>
      </c>
      <c r="N462" s="54">
        <v>0</v>
      </c>
      <c r="O462" s="54">
        <f t="shared" si="84"/>
        <v>0</v>
      </c>
      <c r="P462" s="54">
        <f t="shared" si="85"/>
        <v>-0.35399999999999998</v>
      </c>
      <c r="Q462" s="92">
        <f t="shared" si="88"/>
        <v>-1</v>
      </c>
      <c r="R462" s="54"/>
      <c r="S462" s="54"/>
      <c r="T462" s="54">
        <v>0</v>
      </c>
      <c r="U462" s="54">
        <v>0.45</v>
      </c>
      <c r="V462" s="54">
        <v>0</v>
      </c>
      <c r="W462" s="54">
        <v>0</v>
      </c>
      <c r="X462" s="55" t="s">
        <v>207</v>
      </c>
      <c r="Y462" s="56"/>
      <c r="Z462" s="56"/>
      <c r="AA462" s="56"/>
      <c r="AB462" s="56"/>
      <c r="AC462" s="56"/>
      <c r="AD462" s="56"/>
      <c r="AE462" s="56"/>
      <c r="AF462" s="56"/>
    </row>
    <row r="463" spans="1:32" s="57" customFormat="1" ht="63" x14ac:dyDescent="0.25">
      <c r="A463" s="134" t="s">
        <v>98</v>
      </c>
      <c r="B463" s="132"/>
      <c r="C463" s="51" t="s">
        <v>642</v>
      </c>
      <c r="D463" s="52">
        <v>0</v>
      </c>
      <c r="E463" s="53">
        <f t="shared" si="87"/>
        <v>0.47199999999999998</v>
      </c>
      <c r="F463" s="53">
        <f t="shared" si="87"/>
        <v>0</v>
      </c>
      <c r="G463" s="54">
        <v>0</v>
      </c>
      <c r="H463" s="54">
        <v>0</v>
      </c>
      <c r="I463" s="54">
        <v>0</v>
      </c>
      <c r="J463" s="54">
        <v>0</v>
      </c>
      <c r="K463" s="54">
        <v>0</v>
      </c>
      <c r="L463" s="54">
        <v>0</v>
      </c>
      <c r="M463" s="54">
        <v>0.47199999999999998</v>
      </c>
      <c r="N463" s="54">
        <v>0</v>
      </c>
      <c r="O463" s="54">
        <f t="shared" si="84"/>
        <v>0</v>
      </c>
      <c r="P463" s="54">
        <f t="shared" si="85"/>
        <v>-0.47199999999999998</v>
      </c>
      <c r="Q463" s="92">
        <f t="shared" si="88"/>
        <v>-1</v>
      </c>
      <c r="R463" s="54"/>
      <c r="S463" s="54"/>
      <c r="T463" s="54">
        <v>0</v>
      </c>
      <c r="U463" s="54">
        <v>0.6</v>
      </c>
      <c r="V463" s="54">
        <v>0</v>
      </c>
      <c r="W463" s="54">
        <v>0</v>
      </c>
      <c r="X463" s="55" t="s">
        <v>207</v>
      </c>
      <c r="Y463" s="56"/>
      <c r="Z463" s="56"/>
      <c r="AA463" s="56"/>
      <c r="AB463" s="56"/>
      <c r="AC463" s="56"/>
      <c r="AD463" s="56"/>
      <c r="AE463" s="56"/>
      <c r="AF463" s="56"/>
    </row>
    <row r="464" spans="1:32" s="57" customFormat="1" ht="63" x14ac:dyDescent="0.25">
      <c r="A464" s="134" t="s">
        <v>98</v>
      </c>
      <c r="B464" s="132"/>
      <c r="C464" s="51" t="s">
        <v>643</v>
      </c>
      <c r="D464" s="52">
        <v>0</v>
      </c>
      <c r="E464" s="53">
        <f t="shared" si="87"/>
        <v>0</v>
      </c>
      <c r="F464" s="53">
        <f t="shared" si="87"/>
        <v>0</v>
      </c>
      <c r="G464" s="54">
        <v>0</v>
      </c>
      <c r="H464" s="54">
        <v>0</v>
      </c>
      <c r="I464" s="54">
        <v>0</v>
      </c>
      <c r="J464" s="54">
        <v>0</v>
      </c>
      <c r="K464" s="54">
        <v>0</v>
      </c>
      <c r="L464" s="54">
        <v>0</v>
      </c>
      <c r="M464" s="54">
        <v>0</v>
      </c>
      <c r="N464" s="54">
        <v>0</v>
      </c>
      <c r="O464" s="54">
        <f t="shared" si="84"/>
        <v>0</v>
      </c>
      <c r="P464" s="54">
        <f t="shared" si="85"/>
        <v>0</v>
      </c>
      <c r="Q464" s="92"/>
      <c r="R464" s="54"/>
      <c r="S464" s="54"/>
      <c r="T464" s="54">
        <v>0</v>
      </c>
      <c r="U464" s="54">
        <v>0</v>
      </c>
      <c r="V464" s="54">
        <v>0</v>
      </c>
      <c r="W464" s="54">
        <v>0</v>
      </c>
      <c r="X464" s="55" t="s">
        <v>207</v>
      </c>
      <c r="Y464" s="56"/>
      <c r="Z464" s="56"/>
      <c r="AA464" s="56"/>
      <c r="AB464" s="56"/>
      <c r="AC464" s="56"/>
      <c r="AD464" s="56"/>
      <c r="AE464" s="56"/>
      <c r="AF464" s="56"/>
    </row>
    <row r="465" spans="1:32" s="57" customFormat="1" ht="63" x14ac:dyDescent="0.25">
      <c r="A465" s="134" t="s">
        <v>98</v>
      </c>
      <c r="B465" s="132"/>
      <c r="C465" s="51" t="s">
        <v>644</v>
      </c>
      <c r="D465" s="52">
        <v>0</v>
      </c>
      <c r="E465" s="53">
        <f t="shared" si="87"/>
        <v>0.35871999999999998</v>
      </c>
      <c r="F465" s="53">
        <f t="shared" si="87"/>
        <v>0</v>
      </c>
      <c r="G465" s="54">
        <v>0</v>
      </c>
      <c r="H465" s="54">
        <v>0</v>
      </c>
      <c r="I465" s="54">
        <v>0</v>
      </c>
      <c r="J465" s="54">
        <v>0</v>
      </c>
      <c r="K465" s="54">
        <v>0</v>
      </c>
      <c r="L465" s="54">
        <v>0</v>
      </c>
      <c r="M465" s="54">
        <v>0.35871999999999998</v>
      </c>
      <c r="N465" s="54">
        <v>0</v>
      </c>
      <c r="O465" s="54">
        <f t="shared" si="84"/>
        <v>0</v>
      </c>
      <c r="P465" s="54">
        <f t="shared" si="85"/>
        <v>-0.35871999999999998</v>
      </c>
      <c r="Q465" s="92">
        <f t="shared" si="88"/>
        <v>-1</v>
      </c>
      <c r="R465" s="54"/>
      <c r="S465" s="54"/>
      <c r="T465" s="54">
        <v>0.25</v>
      </c>
      <c r="U465" s="54">
        <v>0</v>
      </c>
      <c r="V465" s="54">
        <v>0</v>
      </c>
      <c r="W465" s="54">
        <v>0</v>
      </c>
      <c r="X465" s="55" t="s">
        <v>207</v>
      </c>
      <c r="Y465" s="56"/>
      <c r="Z465" s="56"/>
      <c r="AA465" s="56"/>
      <c r="AB465" s="56"/>
      <c r="AC465" s="56"/>
      <c r="AD465" s="56"/>
      <c r="AE465" s="56"/>
      <c r="AF465" s="56"/>
    </row>
    <row r="466" spans="1:32" s="57" customFormat="1" ht="63" x14ac:dyDescent="0.25">
      <c r="A466" s="134" t="s">
        <v>98</v>
      </c>
      <c r="B466" s="132"/>
      <c r="C466" s="51" t="s">
        <v>645</v>
      </c>
      <c r="D466" s="52">
        <v>0</v>
      </c>
      <c r="E466" s="53">
        <f t="shared" si="87"/>
        <v>0.35871999999999998</v>
      </c>
      <c r="F466" s="53">
        <f t="shared" si="87"/>
        <v>0</v>
      </c>
      <c r="G466" s="54">
        <v>0</v>
      </c>
      <c r="H466" s="54">
        <v>0</v>
      </c>
      <c r="I466" s="54">
        <v>0</v>
      </c>
      <c r="J466" s="54">
        <v>0</v>
      </c>
      <c r="K466" s="54">
        <v>0</v>
      </c>
      <c r="L466" s="54">
        <v>0</v>
      </c>
      <c r="M466" s="54">
        <v>0.35871999999999998</v>
      </c>
      <c r="N466" s="54">
        <v>0</v>
      </c>
      <c r="O466" s="54">
        <f t="shared" si="84"/>
        <v>0</v>
      </c>
      <c r="P466" s="54">
        <f t="shared" si="85"/>
        <v>-0.35871999999999998</v>
      </c>
      <c r="Q466" s="92">
        <f t="shared" si="88"/>
        <v>-1</v>
      </c>
      <c r="R466" s="54"/>
      <c r="S466" s="54"/>
      <c r="T466" s="54">
        <v>0.25</v>
      </c>
      <c r="U466" s="54">
        <v>0</v>
      </c>
      <c r="V466" s="54">
        <v>0</v>
      </c>
      <c r="W466" s="54">
        <v>0</v>
      </c>
      <c r="X466" s="55" t="s">
        <v>207</v>
      </c>
      <c r="Y466" s="56"/>
      <c r="Z466" s="56"/>
      <c r="AA466" s="56"/>
      <c r="AB466" s="56"/>
      <c r="AC466" s="56"/>
      <c r="AD466" s="56"/>
      <c r="AE466" s="56"/>
      <c r="AF466" s="56"/>
    </row>
    <row r="467" spans="1:32" s="57" customFormat="1" ht="63" x14ac:dyDescent="0.25">
      <c r="A467" s="134" t="s">
        <v>98</v>
      </c>
      <c r="B467" s="132"/>
      <c r="C467" s="51" t="s">
        <v>646</v>
      </c>
      <c r="D467" s="52">
        <v>0</v>
      </c>
      <c r="E467" s="53">
        <f t="shared" si="87"/>
        <v>0.40709999999999996</v>
      </c>
      <c r="F467" s="53">
        <f t="shared" si="87"/>
        <v>0</v>
      </c>
      <c r="G467" s="54">
        <v>0</v>
      </c>
      <c r="H467" s="54">
        <v>0</v>
      </c>
      <c r="I467" s="54">
        <v>0</v>
      </c>
      <c r="J467" s="54">
        <v>0</v>
      </c>
      <c r="K467" s="54">
        <v>0</v>
      </c>
      <c r="L467" s="54">
        <v>0</v>
      </c>
      <c r="M467" s="54">
        <v>0.40709999999999996</v>
      </c>
      <c r="N467" s="54">
        <v>0</v>
      </c>
      <c r="O467" s="54">
        <f t="shared" si="84"/>
        <v>0</v>
      </c>
      <c r="P467" s="54">
        <f t="shared" si="85"/>
        <v>-0.40709999999999996</v>
      </c>
      <c r="Q467" s="92">
        <f t="shared" si="88"/>
        <v>-1</v>
      </c>
      <c r="R467" s="54"/>
      <c r="S467" s="54"/>
      <c r="T467" s="54">
        <v>0.4</v>
      </c>
      <c r="U467" s="54">
        <v>0</v>
      </c>
      <c r="V467" s="54">
        <v>0</v>
      </c>
      <c r="W467" s="54">
        <v>0</v>
      </c>
      <c r="X467" s="55" t="s">
        <v>207</v>
      </c>
      <c r="Y467" s="56"/>
      <c r="Z467" s="56"/>
      <c r="AA467" s="56"/>
      <c r="AB467" s="56"/>
      <c r="AC467" s="56"/>
      <c r="AD467" s="56"/>
      <c r="AE467" s="56"/>
      <c r="AF467" s="56"/>
    </row>
    <row r="468" spans="1:32" s="57" customFormat="1" ht="63" x14ac:dyDescent="0.25">
      <c r="A468" s="134" t="s">
        <v>98</v>
      </c>
      <c r="B468" s="132"/>
      <c r="C468" s="51" t="s">
        <v>647</v>
      </c>
      <c r="D468" s="52">
        <v>0</v>
      </c>
      <c r="E468" s="53">
        <f t="shared" ref="E468:F499" si="89">G468+I468+K468+M468</f>
        <v>0.31034</v>
      </c>
      <c r="F468" s="53">
        <f t="shared" si="89"/>
        <v>0</v>
      </c>
      <c r="G468" s="54">
        <v>0</v>
      </c>
      <c r="H468" s="54">
        <v>0</v>
      </c>
      <c r="I468" s="54">
        <v>0</v>
      </c>
      <c r="J468" s="54">
        <v>0</v>
      </c>
      <c r="K468" s="54">
        <v>0</v>
      </c>
      <c r="L468" s="54">
        <v>0</v>
      </c>
      <c r="M468" s="54">
        <v>0.31034</v>
      </c>
      <c r="N468" s="54">
        <v>0</v>
      </c>
      <c r="O468" s="54">
        <f t="shared" si="84"/>
        <v>0</v>
      </c>
      <c r="P468" s="54">
        <f t="shared" si="85"/>
        <v>-0.31034</v>
      </c>
      <c r="Q468" s="92">
        <f t="shared" si="88"/>
        <v>-1</v>
      </c>
      <c r="R468" s="54"/>
      <c r="S468" s="54"/>
      <c r="T468" s="54">
        <v>0.16</v>
      </c>
      <c r="U468" s="54">
        <v>0</v>
      </c>
      <c r="V468" s="54">
        <v>0</v>
      </c>
      <c r="W468" s="54">
        <v>0</v>
      </c>
      <c r="X468" s="55" t="s">
        <v>207</v>
      </c>
      <c r="Y468" s="56"/>
      <c r="Z468" s="56"/>
      <c r="AA468" s="56"/>
      <c r="AB468" s="56"/>
      <c r="AC468" s="56"/>
      <c r="AD468" s="56"/>
      <c r="AE468" s="56"/>
      <c r="AF468" s="56"/>
    </row>
    <row r="469" spans="1:32" s="57" customFormat="1" ht="63" x14ac:dyDescent="0.25">
      <c r="A469" s="134" t="s">
        <v>98</v>
      </c>
      <c r="B469" s="132"/>
      <c r="C469" s="51" t="s">
        <v>648</v>
      </c>
      <c r="D469" s="52">
        <v>0</v>
      </c>
      <c r="E469" s="53">
        <f t="shared" si="89"/>
        <v>0.3599</v>
      </c>
      <c r="F469" s="53">
        <f t="shared" si="89"/>
        <v>0</v>
      </c>
      <c r="G469" s="54">
        <v>0</v>
      </c>
      <c r="H469" s="54">
        <v>0</v>
      </c>
      <c r="I469" s="54">
        <v>0</v>
      </c>
      <c r="J469" s="54">
        <v>0</v>
      </c>
      <c r="K469" s="54">
        <v>0</v>
      </c>
      <c r="L469" s="54">
        <v>0</v>
      </c>
      <c r="M469" s="54">
        <v>0.3599</v>
      </c>
      <c r="N469" s="54">
        <v>0</v>
      </c>
      <c r="O469" s="54">
        <f t="shared" si="84"/>
        <v>0</v>
      </c>
      <c r="P469" s="54">
        <f t="shared" si="85"/>
        <v>-0.3599</v>
      </c>
      <c r="Q469" s="92">
        <f t="shared" si="88"/>
        <v>-1</v>
      </c>
      <c r="R469" s="54"/>
      <c r="S469" s="54"/>
      <c r="T469" s="54">
        <v>0.25</v>
      </c>
      <c r="U469" s="54">
        <v>0</v>
      </c>
      <c r="V469" s="54">
        <v>0</v>
      </c>
      <c r="W469" s="54">
        <v>0</v>
      </c>
      <c r="X469" s="55" t="s">
        <v>207</v>
      </c>
      <c r="Y469" s="56"/>
      <c r="Z469" s="56"/>
      <c r="AA469" s="56"/>
      <c r="AB469" s="56"/>
      <c r="AC469" s="56"/>
      <c r="AD469" s="56"/>
      <c r="AE469" s="56"/>
      <c r="AF469" s="56"/>
    </row>
    <row r="470" spans="1:32" s="57" customFormat="1" ht="63" x14ac:dyDescent="0.25">
      <c r="A470" s="134" t="s">
        <v>98</v>
      </c>
      <c r="B470" s="132"/>
      <c r="C470" s="51" t="s">
        <v>649</v>
      </c>
      <c r="D470" s="52">
        <v>0</v>
      </c>
      <c r="E470" s="53">
        <f t="shared" si="89"/>
        <v>0.40709999999999996</v>
      </c>
      <c r="F470" s="53">
        <f t="shared" si="89"/>
        <v>0</v>
      </c>
      <c r="G470" s="54">
        <v>0</v>
      </c>
      <c r="H470" s="54">
        <v>0</v>
      </c>
      <c r="I470" s="54">
        <v>0</v>
      </c>
      <c r="J470" s="54">
        <v>0</v>
      </c>
      <c r="K470" s="54">
        <v>0</v>
      </c>
      <c r="L470" s="54">
        <v>0</v>
      </c>
      <c r="M470" s="54">
        <v>0.40709999999999996</v>
      </c>
      <c r="N470" s="54">
        <v>0</v>
      </c>
      <c r="O470" s="54">
        <f t="shared" si="84"/>
        <v>0</v>
      </c>
      <c r="P470" s="54">
        <f t="shared" si="85"/>
        <v>-0.40709999999999996</v>
      </c>
      <c r="Q470" s="92">
        <f t="shared" si="88"/>
        <v>-1</v>
      </c>
      <c r="R470" s="54"/>
      <c r="S470" s="54"/>
      <c r="T470" s="54">
        <v>0.4</v>
      </c>
      <c r="U470" s="54">
        <v>0</v>
      </c>
      <c r="V470" s="54">
        <v>0</v>
      </c>
      <c r="W470" s="54">
        <v>0</v>
      </c>
      <c r="X470" s="55" t="s">
        <v>207</v>
      </c>
      <c r="Y470" s="56"/>
      <c r="Z470" s="56"/>
      <c r="AA470" s="56"/>
      <c r="AB470" s="56"/>
      <c r="AC470" s="56"/>
      <c r="AD470" s="56"/>
      <c r="AE470" s="56"/>
      <c r="AF470" s="56"/>
    </row>
    <row r="471" spans="1:32" s="57" customFormat="1" ht="63" x14ac:dyDescent="0.25">
      <c r="A471" s="134" t="s">
        <v>98</v>
      </c>
      <c r="B471" s="132"/>
      <c r="C471" s="51" t="s">
        <v>650</v>
      </c>
      <c r="D471" s="52">
        <v>0</v>
      </c>
      <c r="E471" s="53">
        <f t="shared" si="89"/>
        <v>0.31034</v>
      </c>
      <c r="F471" s="53">
        <f t="shared" si="89"/>
        <v>0</v>
      </c>
      <c r="G471" s="54">
        <v>0</v>
      </c>
      <c r="H471" s="54">
        <v>0</v>
      </c>
      <c r="I471" s="54">
        <v>0</v>
      </c>
      <c r="J471" s="54">
        <v>0</v>
      </c>
      <c r="K471" s="54">
        <v>0</v>
      </c>
      <c r="L471" s="54">
        <v>0</v>
      </c>
      <c r="M471" s="54">
        <v>0.31034</v>
      </c>
      <c r="N471" s="54">
        <v>0</v>
      </c>
      <c r="O471" s="54">
        <f t="shared" si="84"/>
        <v>0</v>
      </c>
      <c r="P471" s="54">
        <f t="shared" si="85"/>
        <v>-0.31034</v>
      </c>
      <c r="Q471" s="92">
        <f t="shared" si="88"/>
        <v>-1</v>
      </c>
      <c r="R471" s="54"/>
      <c r="S471" s="54"/>
      <c r="T471" s="54">
        <v>0.16</v>
      </c>
      <c r="U471" s="54">
        <v>0</v>
      </c>
      <c r="V471" s="54">
        <v>0</v>
      </c>
      <c r="W471" s="54">
        <v>0</v>
      </c>
      <c r="X471" s="55" t="s">
        <v>207</v>
      </c>
      <c r="Y471" s="56"/>
      <c r="Z471" s="56"/>
      <c r="AA471" s="56"/>
      <c r="AB471" s="56"/>
      <c r="AC471" s="56"/>
      <c r="AD471" s="56"/>
      <c r="AE471" s="56"/>
      <c r="AF471" s="56"/>
    </row>
    <row r="472" spans="1:32" s="57" customFormat="1" ht="63" x14ac:dyDescent="0.25">
      <c r="A472" s="134" t="s">
        <v>98</v>
      </c>
      <c r="B472" s="132"/>
      <c r="C472" s="51" t="s">
        <v>651</v>
      </c>
      <c r="D472" s="52">
        <v>0</v>
      </c>
      <c r="E472" s="53">
        <f t="shared" si="89"/>
        <v>0.31034</v>
      </c>
      <c r="F472" s="53">
        <f t="shared" si="89"/>
        <v>0</v>
      </c>
      <c r="G472" s="54">
        <v>0</v>
      </c>
      <c r="H472" s="54">
        <v>0</v>
      </c>
      <c r="I472" s="54">
        <v>0</v>
      </c>
      <c r="J472" s="54">
        <v>0</v>
      </c>
      <c r="K472" s="54">
        <v>0</v>
      </c>
      <c r="L472" s="54">
        <v>0</v>
      </c>
      <c r="M472" s="54">
        <v>0.31034</v>
      </c>
      <c r="N472" s="54">
        <v>0</v>
      </c>
      <c r="O472" s="54">
        <f t="shared" ref="O472:O535" si="90">D472-F472</f>
        <v>0</v>
      </c>
      <c r="P472" s="54">
        <f t="shared" ref="P472:P535" si="91">F472-E472</f>
        <v>-0.31034</v>
      </c>
      <c r="Q472" s="92">
        <f t="shared" si="88"/>
        <v>-1</v>
      </c>
      <c r="R472" s="54"/>
      <c r="S472" s="54"/>
      <c r="T472" s="54">
        <v>0.1</v>
      </c>
      <c r="U472" s="54">
        <v>0</v>
      </c>
      <c r="V472" s="54">
        <v>0</v>
      </c>
      <c r="W472" s="54">
        <v>0</v>
      </c>
      <c r="X472" s="55" t="s">
        <v>207</v>
      </c>
      <c r="Y472" s="56"/>
      <c r="Z472" s="56"/>
      <c r="AA472" s="56"/>
      <c r="AB472" s="56"/>
      <c r="AC472" s="56"/>
      <c r="AD472" s="56"/>
      <c r="AE472" s="56"/>
      <c r="AF472" s="56"/>
    </row>
    <row r="473" spans="1:32" s="57" customFormat="1" ht="63" x14ac:dyDescent="0.25">
      <c r="A473" s="134" t="s">
        <v>98</v>
      </c>
      <c r="B473" s="132"/>
      <c r="C473" s="51" t="s">
        <v>652</v>
      </c>
      <c r="D473" s="52">
        <v>0</v>
      </c>
      <c r="E473" s="53">
        <f t="shared" si="89"/>
        <v>0.40709999999999996</v>
      </c>
      <c r="F473" s="53">
        <f t="shared" si="89"/>
        <v>0</v>
      </c>
      <c r="G473" s="54">
        <v>0</v>
      </c>
      <c r="H473" s="54">
        <v>0</v>
      </c>
      <c r="I473" s="54">
        <v>0</v>
      </c>
      <c r="J473" s="54">
        <v>0</v>
      </c>
      <c r="K473" s="54">
        <v>0</v>
      </c>
      <c r="L473" s="54">
        <v>0</v>
      </c>
      <c r="M473" s="54">
        <v>0.40709999999999996</v>
      </c>
      <c r="N473" s="54">
        <v>0</v>
      </c>
      <c r="O473" s="54">
        <f t="shared" si="90"/>
        <v>0</v>
      </c>
      <c r="P473" s="54">
        <f t="shared" si="91"/>
        <v>-0.40709999999999996</v>
      </c>
      <c r="Q473" s="92">
        <f t="shared" si="88"/>
        <v>-1</v>
      </c>
      <c r="R473" s="54"/>
      <c r="S473" s="54"/>
      <c r="T473" s="54">
        <v>0.4</v>
      </c>
      <c r="U473" s="54">
        <v>0</v>
      </c>
      <c r="V473" s="54">
        <v>0</v>
      </c>
      <c r="W473" s="54">
        <v>0</v>
      </c>
      <c r="X473" s="55" t="s">
        <v>207</v>
      </c>
      <c r="Y473" s="56"/>
      <c r="Z473" s="56"/>
      <c r="AA473" s="56"/>
      <c r="AB473" s="56"/>
      <c r="AC473" s="56"/>
      <c r="AD473" s="56"/>
      <c r="AE473" s="56"/>
      <c r="AF473" s="56"/>
    </row>
    <row r="474" spans="1:32" s="57" customFormat="1" ht="63" x14ac:dyDescent="0.25">
      <c r="A474" s="134" t="s">
        <v>98</v>
      </c>
      <c r="B474" s="132"/>
      <c r="C474" s="51" t="s">
        <v>653</v>
      </c>
      <c r="D474" s="52">
        <v>0</v>
      </c>
      <c r="E474" s="53">
        <f t="shared" si="89"/>
        <v>0.28673999999999999</v>
      </c>
      <c r="F474" s="53">
        <f t="shared" si="89"/>
        <v>0</v>
      </c>
      <c r="G474" s="54">
        <v>0</v>
      </c>
      <c r="H474" s="54">
        <v>0</v>
      </c>
      <c r="I474" s="54">
        <v>0</v>
      </c>
      <c r="J474" s="54">
        <v>0</v>
      </c>
      <c r="K474" s="54">
        <v>0</v>
      </c>
      <c r="L474" s="54">
        <v>0</v>
      </c>
      <c r="M474" s="54">
        <v>0.28673999999999999</v>
      </c>
      <c r="N474" s="54">
        <v>0</v>
      </c>
      <c r="O474" s="54">
        <f t="shared" si="90"/>
        <v>0</v>
      </c>
      <c r="P474" s="54">
        <f t="shared" si="91"/>
        <v>-0.28673999999999999</v>
      </c>
      <c r="Q474" s="92">
        <f t="shared" si="88"/>
        <v>-1</v>
      </c>
      <c r="R474" s="54"/>
      <c r="S474" s="54"/>
      <c r="T474" s="54">
        <v>0.16</v>
      </c>
      <c r="U474" s="54">
        <v>0</v>
      </c>
      <c r="V474" s="54">
        <v>0</v>
      </c>
      <c r="W474" s="54">
        <v>0</v>
      </c>
      <c r="X474" s="55" t="s">
        <v>207</v>
      </c>
      <c r="Y474" s="56"/>
      <c r="Z474" s="56"/>
      <c r="AA474" s="56"/>
      <c r="AB474" s="56"/>
      <c r="AC474" s="56"/>
      <c r="AD474" s="56"/>
      <c r="AE474" s="56"/>
      <c r="AF474" s="56"/>
    </row>
    <row r="475" spans="1:32" s="57" customFormat="1" ht="63" x14ac:dyDescent="0.25">
      <c r="A475" s="134" t="s">
        <v>98</v>
      </c>
      <c r="B475" s="132"/>
      <c r="C475" s="51" t="s">
        <v>654</v>
      </c>
      <c r="D475" s="52">
        <v>0</v>
      </c>
      <c r="E475" s="53">
        <f t="shared" si="89"/>
        <v>0.48969999999999997</v>
      </c>
      <c r="F475" s="53">
        <f t="shared" si="89"/>
        <v>0</v>
      </c>
      <c r="G475" s="54">
        <v>0</v>
      </c>
      <c r="H475" s="54">
        <v>0</v>
      </c>
      <c r="I475" s="54">
        <v>0</v>
      </c>
      <c r="J475" s="54">
        <v>0</v>
      </c>
      <c r="K475" s="54">
        <v>0</v>
      </c>
      <c r="L475" s="54">
        <v>0</v>
      </c>
      <c r="M475" s="54">
        <v>0.48969999999999997</v>
      </c>
      <c r="N475" s="54">
        <v>0</v>
      </c>
      <c r="O475" s="54">
        <f t="shared" si="90"/>
        <v>0</v>
      </c>
      <c r="P475" s="54">
        <f t="shared" si="91"/>
        <v>-0.48969999999999997</v>
      </c>
      <c r="Q475" s="92">
        <f t="shared" si="88"/>
        <v>-1</v>
      </c>
      <c r="R475" s="54"/>
      <c r="S475" s="54"/>
      <c r="T475" s="54">
        <v>0.63</v>
      </c>
      <c r="U475" s="54">
        <v>0</v>
      </c>
      <c r="V475" s="54">
        <v>0</v>
      </c>
      <c r="W475" s="54">
        <v>0</v>
      </c>
      <c r="X475" s="55" t="s">
        <v>207</v>
      </c>
      <c r="Y475" s="56"/>
      <c r="Z475" s="56"/>
      <c r="AA475" s="56"/>
      <c r="AB475" s="56"/>
      <c r="AC475" s="56"/>
      <c r="AD475" s="56"/>
      <c r="AE475" s="56"/>
      <c r="AF475" s="56"/>
    </row>
    <row r="476" spans="1:32" s="57" customFormat="1" ht="63" x14ac:dyDescent="0.25">
      <c r="A476" s="134" t="s">
        <v>98</v>
      </c>
      <c r="B476" s="132"/>
      <c r="C476" s="51" t="s">
        <v>655</v>
      </c>
      <c r="D476" s="52">
        <v>0</v>
      </c>
      <c r="E476" s="53">
        <f t="shared" si="89"/>
        <v>0.40709999999999996</v>
      </c>
      <c r="F476" s="53">
        <f t="shared" si="89"/>
        <v>0</v>
      </c>
      <c r="G476" s="54">
        <v>0</v>
      </c>
      <c r="H476" s="54">
        <v>0</v>
      </c>
      <c r="I476" s="54">
        <v>0</v>
      </c>
      <c r="J476" s="54">
        <v>0</v>
      </c>
      <c r="K476" s="54">
        <v>0</v>
      </c>
      <c r="L476" s="54">
        <v>0</v>
      </c>
      <c r="M476" s="54">
        <v>0.40709999999999996</v>
      </c>
      <c r="N476" s="54">
        <v>0</v>
      </c>
      <c r="O476" s="54">
        <f t="shared" si="90"/>
        <v>0</v>
      </c>
      <c r="P476" s="54">
        <f t="shared" si="91"/>
        <v>-0.40709999999999996</v>
      </c>
      <c r="Q476" s="92">
        <f t="shared" si="88"/>
        <v>-1</v>
      </c>
      <c r="R476" s="54"/>
      <c r="S476" s="54"/>
      <c r="T476" s="54">
        <v>0.4</v>
      </c>
      <c r="U476" s="54">
        <v>0</v>
      </c>
      <c r="V476" s="54">
        <v>0</v>
      </c>
      <c r="W476" s="54">
        <v>0</v>
      </c>
      <c r="X476" s="55" t="s">
        <v>207</v>
      </c>
      <c r="Y476" s="56"/>
      <c r="Z476" s="56"/>
      <c r="AA476" s="56"/>
      <c r="AB476" s="56"/>
      <c r="AC476" s="56"/>
      <c r="AD476" s="56"/>
      <c r="AE476" s="56"/>
      <c r="AF476" s="56"/>
    </row>
    <row r="477" spans="1:32" s="57" customFormat="1" ht="63" x14ac:dyDescent="0.25">
      <c r="A477" s="134" t="s">
        <v>98</v>
      </c>
      <c r="B477" s="132"/>
      <c r="C477" s="51" t="s">
        <v>656</v>
      </c>
      <c r="D477" s="52">
        <v>0</v>
      </c>
      <c r="E477" s="53">
        <f t="shared" si="89"/>
        <v>0.35399999999999998</v>
      </c>
      <c r="F477" s="53">
        <f t="shared" si="89"/>
        <v>0</v>
      </c>
      <c r="G477" s="54">
        <v>0</v>
      </c>
      <c r="H477" s="54">
        <v>0</v>
      </c>
      <c r="I477" s="54">
        <v>0</v>
      </c>
      <c r="J477" s="54">
        <v>0</v>
      </c>
      <c r="K477" s="54">
        <v>0</v>
      </c>
      <c r="L477" s="54">
        <v>0</v>
      </c>
      <c r="M477" s="54">
        <v>0.35399999999999998</v>
      </c>
      <c r="N477" s="54">
        <v>0</v>
      </c>
      <c r="O477" s="54">
        <f t="shared" si="90"/>
        <v>0</v>
      </c>
      <c r="P477" s="54">
        <f t="shared" si="91"/>
        <v>-0.35399999999999998</v>
      </c>
      <c r="Q477" s="92">
        <f t="shared" si="88"/>
        <v>-1</v>
      </c>
      <c r="R477" s="54"/>
      <c r="S477" s="54"/>
      <c r="T477" s="54">
        <v>0.2</v>
      </c>
      <c r="U477" s="54">
        <v>0</v>
      </c>
      <c r="V477" s="54">
        <v>0</v>
      </c>
      <c r="W477" s="54">
        <v>0</v>
      </c>
      <c r="X477" s="55" t="s">
        <v>207</v>
      </c>
      <c r="Y477" s="56"/>
      <c r="Z477" s="56"/>
      <c r="AA477" s="56"/>
      <c r="AB477" s="56"/>
      <c r="AC477" s="56"/>
      <c r="AD477" s="56"/>
      <c r="AE477" s="56"/>
      <c r="AF477" s="56"/>
    </row>
    <row r="478" spans="1:32" s="57" customFormat="1" ht="63" x14ac:dyDescent="0.25">
      <c r="A478" s="134" t="s">
        <v>98</v>
      </c>
      <c r="B478" s="132"/>
      <c r="C478" s="51" t="s">
        <v>657</v>
      </c>
      <c r="D478" s="52">
        <v>0</v>
      </c>
      <c r="E478" s="53">
        <f t="shared" si="89"/>
        <v>0.31034</v>
      </c>
      <c r="F478" s="53">
        <f t="shared" si="89"/>
        <v>0</v>
      </c>
      <c r="G478" s="54">
        <v>0</v>
      </c>
      <c r="H478" s="54">
        <v>0</v>
      </c>
      <c r="I478" s="54">
        <v>0</v>
      </c>
      <c r="J478" s="54">
        <v>0</v>
      </c>
      <c r="K478" s="54">
        <v>0</v>
      </c>
      <c r="L478" s="54">
        <v>0</v>
      </c>
      <c r="M478" s="54">
        <v>0.31034</v>
      </c>
      <c r="N478" s="54">
        <v>0</v>
      </c>
      <c r="O478" s="54">
        <f t="shared" si="90"/>
        <v>0</v>
      </c>
      <c r="P478" s="54">
        <f t="shared" si="91"/>
        <v>-0.31034</v>
      </c>
      <c r="Q478" s="92">
        <f t="shared" si="88"/>
        <v>-1</v>
      </c>
      <c r="R478" s="54"/>
      <c r="S478" s="54"/>
      <c r="T478" s="54">
        <v>0.16</v>
      </c>
      <c r="U478" s="54">
        <v>0</v>
      </c>
      <c r="V478" s="54">
        <v>0</v>
      </c>
      <c r="W478" s="54">
        <v>0</v>
      </c>
      <c r="X478" s="55" t="s">
        <v>207</v>
      </c>
      <c r="Y478" s="56"/>
      <c r="Z478" s="56"/>
      <c r="AA478" s="56"/>
      <c r="AB478" s="56"/>
      <c r="AC478" s="56"/>
      <c r="AD478" s="56"/>
      <c r="AE478" s="56"/>
      <c r="AF478" s="56"/>
    </row>
    <row r="479" spans="1:32" s="57" customFormat="1" ht="63" x14ac:dyDescent="0.25">
      <c r="A479" s="134" t="s">
        <v>98</v>
      </c>
      <c r="B479" s="132"/>
      <c r="C479" s="51" t="s">
        <v>658</v>
      </c>
      <c r="D479" s="52">
        <v>0</v>
      </c>
      <c r="E479" s="53">
        <f t="shared" si="89"/>
        <v>0.31034</v>
      </c>
      <c r="F479" s="53">
        <f t="shared" si="89"/>
        <v>0</v>
      </c>
      <c r="G479" s="54">
        <v>0</v>
      </c>
      <c r="H479" s="54">
        <v>0</v>
      </c>
      <c r="I479" s="54">
        <v>0</v>
      </c>
      <c r="J479" s="54">
        <v>0</v>
      </c>
      <c r="K479" s="54">
        <v>0</v>
      </c>
      <c r="L479" s="54">
        <v>0</v>
      </c>
      <c r="M479" s="54">
        <v>0.31034</v>
      </c>
      <c r="N479" s="54">
        <v>0</v>
      </c>
      <c r="O479" s="54">
        <f t="shared" si="90"/>
        <v>0</v>
      </c>
      <c r="P479" s="54">
        <f t="shared" si="91"/>
        <v>-0.31034</v>
      </c>
      <c r="Q479" s="92">
        <f t="shared" si="88"/>
        <v>-1</v>
      </c>
      <c r="R479" s="54"/>
      <c r="S479" s="54"/>
      <c r="T479" s="54">
        <v>0.16</v>
      </c>
      <c r="U479" s="54">
        <v>0</v>
      </c>
      <c r="V479" s="54">
        <v>0</v>
      </c>
      <c r="W479" s="54">
        <v>0</v>
      </c>
      <c r="X479" s="55" t="s">
        <v>207</v>
      </c>
      <c r="Y479" s="56"/>
      <c r="Z479" s="56"/>
      <c r="AA479" s="56"/>
      <c r="AB479" s="56"/>
      <c r="AC479" s="56"/>
      <c r="AD479" s="56"/>
      <c r="AE479" s="56"/>
      <c r="AF479" s="56"/>
    </row>
    <row r="480" spans="1:32" s="57" customFormat="1" ht="63" x14ac:dyDescent="0.25">
      <c r="A480" s="134" t="s">
        <v>98</v>
      </c>
      <c r="B480" s="132"/>
      <c r="C480" s="51" t="s">
        <v>659</v>
      </c>
      <c r="D480" s="52">
        <v>0</v>
      </c>
      <c r="E480" s="53">
        <f t="shared" si="89"/>
        <v>0.3599</v>
      </c>
      <c r="F480" s="53">
        <f t="shared" si="89"/>
        <v>0</v>
      </c>
      <c r="G480" s="54">
        <v>0</v>
      </c>
      <c r="H480" s="54">
        <v>0</v>
      </c>
      <c r="I480" s="54">
        <v>0</v>
      </c>
      <c r="J480" s="54">
        <v>0</v>
      </c>
      <c r="K480" s="54">
        <v>0</v>
      </c>
      <c r="L480" s="54">
        <v>0</v>
      </c>
      <c r="M480" s="54">
        <v>0.3599</v>
      </c>
      <c r="N480" s="54">
        <v>0</v>
      </c>
      <c r="O480" s="54">
        <f t="shared" si="90"/>
        <v>0</v>
      </c>
      <c r="P480" s="54">
        <f t="shared" si="91"/>
        <v>-0.3599</v>
      </c>
      <c r="Q480" s="92">
        <f t="shared" si="88"/>
        <v>-1</v>
      </c>
      <c r="R480" s="54"/>
      <c r="S480" s="54"/>
      <c r="T480" s="54">
        <v>0.16</v>
      </c>
      <c r="U480" s="54">
        <v>0</v>
      </c>
      <c r="V480" s="54">
        <v>0</v>
      </c>
      <c r="W480" s="54">
        <v>0</v>
      </c>
      <c r="X480" s="55" t="s">
        <v>207</v>
      </c>
      <c r="Y480" s="56"/>
      <c r="Z480" s="56"/>
      <c r="AA480" s="56"/>
      <c r="AB480" s="56"/>
      <c r="AC480" s="56"/>
      <c r="AD480" s="56"/>
      <c r="AE480" s="56"/>
      <c r="AF480" s="56"/>
    </row>
    <row r="481" spans="1:32" s="57" customFormat="1" ht="63" x14ac:dyDescent="0.25">
      <c r="A481" s="134" t="s">
        <v>98</v>
      </c>
      <c r="B481" s="132"/>
      <c r="C481" s="51" t="s">
        <v>660</v>
      </c>
      <c r="D481" s="52">
        <v>0</v>
      </c>
      <c r="E481" s="53">
        <f t="shared" si="89"/>
        <v>0.35399999999999998</v>
      </c>
      <c r="F481" s="53">
        <f t="shared" si="89"/>
        <v>0</v>
      </c>
      <c r="G481" s="54">
        <v>0</v>
      </c>
      <c r="H481" s="54">
        <v>0</v>
      </c>
      <c r="I481" s="54">
        <v>0</v>
      </c>
      <c r="J481" s="54">
        <v>0</v>
      </c>
      <c r="K481" s="54">
        <v>0</v>
      </c>
      <c r="L481" s="54">
        <v>0</v>
      </c>
      <c r="M481" s="54">
        <v>0.35399999999999998</v>
      </c>
      <c r="N481" s="54">
        <v>0</v>
      </c>
      <c r="O481" s="54">
        <f t="shared" si="90"/>
        <v>0</v>
      </c>
      <c r="P481" s="54">
        <f t="shared" si="91"/>
        <v>-0.35399999999999998</v>
      </c>
      <c r="Q481" s="92">
        <f t="shared" si="88"/>
        <v>-1</v>
      </c>
      <c r="R481" s="54"/>
      <c r="S481" s="54"/>
      <c r="T481" s="54">
        <v>0.25</v>
      </c>
      <c r="U481" s="54">
        <v>0</v>
      </c>
      <c r="V481" s="54">
        <v>0</v>
      </c>
      <c r="W481" s="54">
        <v>0</v>
      </c>
      <c r="X481" s="55" t="s">
        <v>207</v>
      </c>
      <c r="Y481" s="56"/>
      <c r="Z481" s="56"/>
      <c r="AA481" s="56"/>
      <c r="AB481" s="56"/>
      <c r="AC481" s="56"/>
      <c r="AD481" s="56"/>
      <c r="AE481" s="56"/>
      <c r="AF481" s="56"/>
    </row>
    <row r="482" spans="1:32" s="57" customFormat="1" ht="63" x14ac:dyDescent="0.25">
      <c r="A482" s="134" t="s">
        <v>98</v>
      </c>
      <c r="B482" s="132"/>
      <c r="C482" s="51" t="s">
        <v>661</v>
      </c>
      <c r="D482" s="52">
        <v>0</v>
      </c>
      <c r="E482" s="53">
        <f t="shared" si="89"/>
        <v>0.31034</v>
      </c>
      <c r="F482" s="53">
        <f t="shared" si="89"/>
        <v>0</v>
      </c>
      <c r="G482" s="54">
        <v>0</v>
      </c>
      <c r="H482" s="54">
        <v>0</v>
      </c>
      <c r="I482" s="54">
        <v>0</v>
      </c>
      <c r="J482" s="54">
        <v>0</v>
      </c>
      <c r="K482" s="54">
        <v>0</v>
      </c>
      <c r="L482" s="54">
        <v>0</v>
      </c>
      <c r="M482" s="54">
        <v>0.31034</v>
      </c>
      <c r="N482" s="54">
        <v>0</v>
      </c>
      <c r="O482" s="54">
        <f t="shared" si="90"/>
        <v>0</v>
      </c>
      <c r="P482" s="54">
        <f t="shared" si="91"/>
        <v>-0.31034</v>
      </c>
      <c r="Q482" s="92">
        <f t="shared" si="88"/>
        <v>-1</v>
      </c>
      <c r="R482" s="54"/>
      <c r="S482" s="54"/>
      <c r="T482" s="54">
        <v>0.16</v>
      </c>
      <c r="U482" s="54">
        <v>0</v>
      </c>
      <c r="V482" s="54">
        <v>0</v>
      </c>
      <c r="W482" s="54">
        <v>0</v>
      </c>
      <c r="X482" s="55" t="s">
        <v>207</v>
      </c>
      <c r="Y482" s="56"/>
      <c r="Z482" s="56"/>
      <c r="AA482" s="56"/>
      <c r="AB482" s="56"/>
      <c r="AC482" s="56"/>
      <c r="AD482" s="56"/>
      <c r="AE482" s="56"/>
      <c r="AF482" s="56"/>
    </row>
    <row r="483" spans="1:32" s="57" customFormat="1" ht="63" x14ac:dyDescent="0.25">
      <c r="A483" s="134" t="s">
        <v>98</v>
      </c>
      <c r="B483" s="132"/>
      <c r="C483" s="51" t="s">
        <v>662</v>
      </c>
      <c r="D483" s="52">
        <v>0</v>
      </c>
      <c r="E483" s="53">
        <f t="shared" si="89"/>
        <v>0.28673999999999999</v>
      </c>
      <c r="F483" s="53">
        <f t="shared" si="89"/>
        <v>0</v>
      </c>
      <c r="G483" s="54">
        <v>0</v>
      </c>
      <c r="H483" s="54">
        <v>0</v>
      </c>
      <c r="I483" s="54">
        <v>0</v>
      </c>
      <c r="J483" s="54">
        <v>0</v>
      </c>
      <c r="K483" s="54">
        <v>0</v>
      </c>
      <c r="L483" s="54">
        <v>0</v>
      </c>
      <c r="M483" s="54">
        <v>0.28673999999999999</v>
      </c>
      <c r="N483" s="54">
        <v>0</v>
      </c>
      <c r="O483" s="54">
        <f t="shared" si="90"/>
        <v>0</v>
      </c>
      <c r="P483" s="54">
        <f t="shared" si="91"/>
        <v>-0.28673999999999999</v>
      </c>
      <c r="Q483" s="92">
        <f t="shared" si="88"/>
        <v>-1</v>
      </c>
      <c r="R483" s="54"/>
      <c r="S483" s="54"/>
      <c r="T483" s="54">
        <v>0.16</v>
      </c>
      <c r="U483" s="54">
        <v>0</v>
      </c>
      <c r="V483" s="54">
        <v>0</v>
      </c>
      <c r="W483" s="54">
        <v>0</v>
      </c>
      <c r="X483" s="55" t="s">
        <v>207</v>
      </c>
      <c r="Y483" s="56"/>
      <c r="Z483" s="56"/>
      <c r="AA483" s="56"/>
      <c r="AB483" s="56"/>
      <c r="AC483" s="56"/>
      <c r="AD483" s="56"/>
      <c r="AE483" s="56"/>
      <c r="AF483" s="56"/>
    </row>
    <row r="484" spans="1:32" s="57" customFormat="1" ht="63" x14ac:dyDescent="0.25">
      <c r="A484" s="134" t="s">
        <v>98</v>
      </c>
      <c r="B484" s="132"/>
      <c r="C484" s="51" t="s">
        <v>663</v>
      </c>
      <c r="D484" s="52">
        <v>0</v>
      </c>
      <c r="E484" s="53">
        <f t="shared" si="89"/>
        <v>0.35399999999999998</v>
      </c>
      <c r="F484" s="53">
        <f t="shared" si="89"/>
        <v>0</v>
      </c>
      <c r="G484" s="54">
        <v>0</v>
      </c>
      <c r="H484" s="54">
        <v>0</v>
      </c>
      <c r="I484" s="54">
        <v>0</v>
      </c>
      <c r="J484" s="54">
        <v>0</v>
      </c>
      <c r="K484" s="54">
        <v>0</v>
      </c>
      <c r="L484" s="54">
        <v>0</v>
      </c>
      <c r="M484" s="54">
        <v>0.35399999999999998</v>
      </c>
      <c r="N484" s="54">
        <v>0</v>
      </c>
      <c r="O484" s="54">
        <f t="shared" si="90"/>
        <v>0</v>
      </c>
      <c r="P484" s="54">
        <f t="shared" si="91"/>
        <v>-0.35399999999999998</v>
      </c>
      <c r="Q484" s="92">
        <f t="shared" si="88"/>
        <v>-1</v>
      </c>
      <c r="R484" s="54"/>
      <c r="S484" s="54"/>
      <c r="T484" s="54">
        <v>0.25</v>
      </c>
      <c r="U484" s="54">
        <v>0</v>
      </c>
      <c r="V484" s="54">
        <v>0</v>
      </c>
      <c r="W484" s="54">
        <v>0</v>
      </c>
      <c r="X484" s="55" t="s">
        <v>207</v>
      </c>
      <c r="Y484" s="56"/>
      <c r="Z484" s="56"/>
      <c r="AA484" s="56"/>
      <c r="AB484" s="56"/>
      <c r="AC484" s="56"/>
      <c r="AD484" s="56"/>
      <c r="AE484" s="56"/>
      <c r="AF484" s="56"/>
    </row>
    <row r="485" spans="1:32" s="57" customFormat="1" ht="63" x14ac:dyDescent="0.25">
      <c r="A485" s="134" t="s">
        <v>98</v>
      </c>
      <c r="B485" s="132"/>
      <c r="C485" s="51" t="s">
        <v>664</v>
      </c>
      <c r="D485" s="52">
        <v>0</v>
      </c>
      <c r="E485" s="53">
        <f t="shared" si="89"/>
        <v>0.31034</v>
      </c>
      <c r="F485" s="53">
        <f t="shared" si="89"/>
        <v>0</v>
      </c>
      <c r="G485" s="54">
        <v>0</v>
      </c>
      <c r="H485" s="54">
        <v>0</v>
      </c>
      <c r="I485" s="54">
        <v>0</v>
      </c>
      <c r="J485" s="54">
        <v>0</v>
      </c>
      <c r="K485" s="54">
        <v>0</v>
      </c>
      <c r="L485" s="54">
        <v>0</v>
      </c>
      <c r="M485" s="54">
        <v>0.31034</v>
      </c>
      <c r="N485" s="54">
        <v>0</v>
      </c>
      <c r="O485" s="54">
        <f t="shared" si="90"/>
        <v>0</v>
      </c>
      <c r="P485" s="54">
        <f t="shared" si="91"/>
        <v>-0.31034</v>
      </c>
      <c r="Q485" s="92">
        <f t="shared" si="88"/>
        <v>-1</v>
      </c>
      <c r="R485" s="54"/>
      <c r="S485" s="54"/>
      <c r="T485" s="54">
        <v>0.16</v>
      </c>
      <c r="U485" s="54">
        <v>0</v>
      </c>
      <c r="V485" s="54">
        <v>0</v>
      </c>
      <c r="W485" s="54">
        <v>0</v>
      </c>
      <c r="X485" s="55" t="s">
        <v>207</v>
      </c>
      <c r="Y485" s="56"/>
      <c r="Z485" s="56"/>
      <c r="AA485" s="56"/>
      <c r="AB485" s="56"/>
      <c r="AC485" s="56"/>
      <c r="AD485" s="56"/>
      <c r="AE485" s="56"/>
      <c r="AF485" s="56"/>
    </row>
    <row r="486" spans="1:32" s="57" customFormat="1" ht="63" x14ac:dyDescent="0.25">
      <c r="A486" s="134" t="s">
        <v>98</v>
      </c>
      <c r="B486" s="132"/>
      <c r="C486" s="51" t="s">
        <v>665</v>
      </c>
      <c r="D486" s="52">
        <v>0</v>
      </c>
      <c r="E486" s="53">
        <f t="shared" si="89"/>
        <v>0.35399999999999998</v>
      </c>
      <c r="F486" s="53">
        <f t="shared" si="89"/>
        <v>0</v>
      </c>
      <c r="G486" s="54">
        <v>0</v>
      </c>
      <c r="H486" s="54">
        <v>0</v>
      </c>
      <c r="I486" s="54">
        <v>0</v>
      </c>
      <c r="J486" s="54">
        <v>0</v>
      </c>
      <c r="K486" s="54">
        <v>0</v>
      </c>
      <c r="L486" s="54">
        <v>0</v>
      </c>
      <c r="M486" s="54">
        <v>0.35399999999999998</v>
      </c>
      <c r="N486" s="54">
        <v>0</v>
      </c>
      <c r="O486" s="54">
        <f t="shared" si="90"/>
        <v>0</v>
      </c>
      <c r="P486" s="54">
        <f t="shared" si="91"/>
        <v>-0.35399999999999998</v>
      </c>
      <c r="Q486" s="92">
        <f t="shared" si="88"/>
        <v>-1</v>
      </c>
      <c r="R486" s="54"/>
      <c r="S486" s="54"/>
      <c r="T486" s="54">
        <v>0.25</v>
      </c>
      <c r="U486" s="54">
        <v>0</v>
      </c>
      <c r="V486" s="54">
        <v>0</v>
      </c>
      <c r="W486" s="54">
        <v>0</v>
      </c>
      <c r="X486" s="55" t="s">
        <v>207</v>
      </c>
      <c r="Y486" s="56"/>
      <c r="Z486" s="56"/>
      <c r="AA486" s="56"/>
      <c r="AB486" s="56"/>
      <c r="AC486" s="56"/>
      <c r="AD486" s="56"/>
      <c r="AE486" s="56"/>
      <c r="AF486" s="56"/>
    </row>
    <row r="487" spans="1:32" s="57" customFormat="1" ht="63" x14ac:dyDescent="0.25">
      <c r="A487" s="134" t="s">
        <v>98</v>
      </c>
      <c r="B487" s="132"/>
      <c r="C487" s="51" t="s">
        <v>666</v>
      </c>
      <c r="D487" s="52">
        <v>0</v>
      </c>
      <c r="E487" s="53">
        <f t="shared" si="89"/>
        <v>0.31034</v>
      </c>
      <c r="F487" s="53">
        <f t="shared" si="89"/>
        <v>0</v>
      </c>
      <c r="G487" s="54">
        <v>0</v>
      </c>
      <c r="H487" s="54">
        <v>0</v>
      </c>
      <c r="I487" s="54">
        <v>0</v>
      </c>
      <c r="J487" s="54">
        <v>0</v>
      </c>
      <c r="K487" s="54">
        <v>0</v>
      </c>
      <c r="L487" s="54">
        <v>0</v>
      </c>
      <c r="M487" s="54">
        <v>0.31034</v>
      </c>
      <c r="N487" s="54">
        <v>0</v>
      </c>
      <c r="O487" s="54">
        <f t="shared" si="90"/>
        <v>0</v>
      </c>
      <c r="P487" s="54">
        <f t="shared" si="91"/>
        <v>-0.31034</v>
      </c>
      <c r="Q487" s="92">
        <f t="shared" si="88"/>
        <v>-1</v>
      </c>
      <c r="R487" s="54"/>
      <c r="S487" s="54"/>
      <c r="T487" s="54">
        <v>0.16</v>
      </c>
      <c r="U487" s="54">
        <v>0</v>
      </c>
      <c r="V487" s="54">
        <v>0</v>
      </c>
      <c r="W487" s="54">
        <v>0</v>
      </c>
      <c r="X487" s="55" t="s">
        <v>207</v>
      </c>
      <c r="Y487" s="56"/>
      <c r="Z487" s="56"/>
      <c r="AA487" s="56"/>
      <c r="AB487" s="56"/>
      <c r="AC487" s="56"/>
      <c r="AD487" s="56"/>
      <c r="AE487" s="56"/>
      <c r="AF487" s="56"/>
    </row>
    <row r="488" spans="1:32" s="57" customFormat="1" ht="63" x14ac:dyDescent="0.25">
      <c r="A488" s="134" t="s">
        <v>98</v>
      </c>
      <c r="B488" s="132"/>
      <c r="C488" s="51" t="s">
        <v>667</v>
      </c>
      <c r="D488" s="52">
        <v>0</v>
      </c>
      <c r="E488" s="53">
        <f t="shared" si="89"/>
        <v>0.31034</v>
      </c>
      <c r="F488" s="53">
        <f t="shared" si="89"/>
        <v>0</v>
      </c>
      <c r="G488" s="54">
        <v>0</v>
      </c>
      <c r="H488" s="54">
        <v>0</v>
      </c>
      <c r="I488" s="54">
        <v>0</v>
      </c>
      <c r="J488" s="54">
        <v>0</v>
      </c>
      <c r="K488" s="54">
        <v>0</v>
      </c>
      <c r="L488" s="54">
        <v>0</v>
      </c>
      <c r="M488" s="54">
        <v>0.31034</v>
      </c>
      <c r="N488" s="54">
        <v>0</v>
      </c>
      <c r="O488" s="54">
        <f t="shared" si="90"/>
        <v>0</v>
      </c>
      <c r="P488" s="54">
        <f t="shared" si="91"/>
        <v>-0.31034</v>
      </c>
      <c r="Q488" s="92">
        <f t="shared" si="88"/>
        <v>-1</v>
      </c>
      <c r="R488" s="54"/>
      <c r="S488" s="54"/>
      <c r="T488" s="54">
        <v>0.16</v>
      </c>
      <c r="U488" s="54">
        <v>0</v>
      </c>
      <c r="V488" s="54">
        <v>0</v>
      </c>
      <c r="W488" s="54">
        <v>0</v>
      </c>
      <c r="X488" s="55" t="s">
        <v>207</v>
      </c>
      <c r="Y488" s="56"/>
      <c r="Z488" s="56"/>
      <c r="AA488" s="56"/>
      <c r="AB488" s="56"/>
      <c r="AC488" s="56"/>
      <c r="AD488" s="56"/>
      <c r="AE488" s="56"/>
      <c r="AF488" s="56"/>
    </row>
    <row r="489" spans="1:32" s="57" customFormat="1" ht="63" x14ac:dyDescent="0.25">
      <c r="A489" s="134" t="s">
        <v>98</v>
      </c>
      <c r="B489" s="132"/>
      <c r="C489" s="51" t="s">
        <v>668</v>
      </c>
      <c r="D489" s="52">
        <v>0</v>
      </c>
      <c r="E489" s="53">
        <f t="shared" si="89"/>
        <v>0.3599</v>
      </c>
      <c r="F489" s="53">
        <f t="shared" si="89"/>
        <v>0</v>
      </c>
      <c r="G489" s="54">
        <v>0</v>
      </c>
      <c r="H489" s="54">
        <v>0</v>
      </c>
      <c r="I489" s="54">
        <v>0</v>
      </c>
      <c r="J489" s="54">
        <v>0</v>
      </c>
      <c r="K489" s="54">
        <v>0</v>
      </c>
      <c r="L489" s="54">
        <v>0</v>
      </c>
      <c r="M489" s="54">
        <v>0.3599</v>
      </c>
      <c r="N489" s="54">
        <v>0</v>
      </c>
      <c r="O489" s="54">
        <f t="shared" si="90"/>
        <v>0</v>
      </c>
      <c r="P489" s="54">
        <f t="shared" si="91"/>
        <v>-0.3599</v>
      </c>
      <c r="Q489" s="92">
        <f t="shared" si="88"/>
        <v>-1</v>
      </c>
      <c r="R489" s="54"/>
      <c r="S489" s="54"/>
      <c r="T489" s="54">
        <v>0.25</v>
      </c>
      <c r="U489" s="54">
        <v>0</v>
      </c>
      <c r="V489" s="54">
        <v>0</v>
      </c>
      <c r="W489" s="54">
        <v>0</v>
      </c>
      <c r="X489" s="55" t="s">
        <v>207</v>
      </c>
      <c r="Y489" s="56"/>
      <c r="Z489" s="56"/>
      <c r="AA489" s="56"/>
      <c r="AB489" s="56"/>
      <c r="AC489" s="56"/>
      <c r="AD489" s="56"/>
      <c r="AE489" s="56"/>
      <c r="AF489" s="56"/>
    </row>
    <row r="490" spans="1:32" s="57" customFormat="1" ht="63" x14ac:dyDescent="0.25">
      <c r="A490" s="134" t="s">
        <v>98</v>
      </c>
      <c r="B490" s="132"/>
      <c r="C490" s="51" t="s">
        <v>669</v>
      </c>
      <c r="D490" s="52">
        <v>0</v>
      </c>
      <c r="E490" s="53">
        <f t="shared" si="89"/>
        <v>0.48969999999999997</v>
      </c>
      <c r="F490" s="53">
        <f t="shared" si="89"/>
        <v>0</v>
      </c>
      <c r="G490" s="54">
        <v>0</v>
      </c>
      <c r="H490" s="54">
        <v>0</v>
      </c>
      <c r="I490" s="54">
        <v>0</v>
      </c>
      <c r="J490" s="54">
        <v>0</v>
      </c>
      <c r="K490" s="54">
        <v>0</v>
      </c>
      <c r="L490" s="54">
        <v>0</v>
      </c>
      <c r="M490" s="54">
        <v>0.48969999999999997</v>
      </c>
      <c r="N490" s="54">
        <v>0</v>
      </c>
      <c r="O490" s="54">
        <f t="shared" si="90"/>
        <v>0</v>
      </c>
      <c r="P490" s="54">
        <f t="shared" si="91"/>
        <v>-0.48969999999999997</v>
      </c>
      <c r="Q490" s="92">
        <f t="shared" si="88"/>
        <v>-1</v>
      </c>
      <c r="R490" s="54"/>
      <c r="S490" s="54"/>
      <c r="T490" s="54">
        <v>0.63</v>
      </c>
      <c r="U490" s="54">
        <v>0</v>
      </c>
      <c r="V490" s="54">
        <v>0</v>
      </c>
      <c r="W490" s="54">
        <v>0</v>
      </c>
      <c r="X490" s="55" t="s">
        <v>207</v>
      </c>
      <c r="Y490" s="56"/>
      <c r="Z490" s="56"/>
      <c r="AA490" s="56"/>
      <c r="AB490" s="56"/>
      <c r="AC490" s="56"/>
      <c r="AD490" s="56"/>
      <c r="AE490" s="56"/>
      <c r="AF490" s="56"/>
    </row>
    <row r="491" spans="1:32" s="57" customFormat="1" ht="63" x14ac:dyDescent="0.25">
      <c r="A491" s="134" t="s">
        <v>98</v>
      </c>
      <c r="B491" s="132"/>
      <c r="C491" s="51" t="s">
        <v>670</v>
      </c>
      <c r="D491" s="52">
        <v>0</v>
      </c>
      <c r="E491" s="53">
        <f t="shared" si="89"/>
        <v>0.47199999999999998</v>
      </c>
      <c r="F491" s="53">
        <f t="shared" si="89"/>
        <v>0</v>
      </c>
      <c r="G491" s="54">
        <v>0</v>
      </c>
      <c r="H491" s="54">
        <v>0</v>
      </c>
      <c r="I491" s="54">
        <v>0</v>
      </c>
      <c r="J491" s="54">
        <v>0</v>
      </c>
      <c r="K491" s="54">
        <v>0</v>
      </c>
      <c r="L491" s="54">
        <v>0</v>
      </c>
      <c r="M491" s="54">
        <v>0.47199999999999998</v>
      </c>
      <c r="N491" s="54">
        <v>0</v>
      </c>
      <c r="O491" s="54">
        <f t="shared" si="90"/>
        <v>0</v>
      </c>
      <c r="P491" s="54">
        <f t="shared" si="91"/>
        <v>-0.47199999999999998</v>
      </c>
      <c r="Q491" s="92">
        <f t="shared" si="88"/>
        <v>-1</v>
      </c>
      <c r="R491" s="54"/>
      <c r="S491" s="54"/>
      <c r="T491" s="54">
        <v>0.63</v>
      </c>
      <c r="U491" s="54">
        <v>0</v>
      </c>
      <c r="V491" s="54">
        <v>0</v>
      </c>
      <c r="W491" s="54">
        <v>0</v>
      </c>
      <c r="X491" s="55" t="s">
        <v>207</v>
      </c>
      <c r="Y491" s="56"/>
      <c r="Z491" s="56"/>
      <c r="AA491" s="56"/>
      <c r="AB491" s="56"/>
      <c r="AC491" s="56"/>
      <c r="AD491" s="56"/>
      <c r="AE491" s="56"/>
      <c r="AF491" s="56"/>
    </row>
    <row r="492" spans="1:32" s="57" customFormat="1" ht="63" x14ac:dyDescent="0.25">
      <c r="A492" s="134" t="s">
        <v>98</v>
      </c>
      <c r="B492" s="132"/>
      <c r="C492" s="51" t="s">
        <v>671</v>
      </c>
      <c r="D492" s="52">
        <v>0</v>
      </c>
      <c r="E492" s="53">
        <f t="shared" si="89"/>
        <v>0.35399999999999998</v>
      </c>
      <c r="F492" s="53">
        <f t="shared" si="89"/>
        <v>0</v>
      </c>
      <c r="G492" s="54">
        <v>0</v>
      </c>
      <c r="H492" s="54">
        <v>0</v>
      </c>
      <c r="I492" s="54">
        <v>0</v>
      </c>
      <c r="J492" s="54">
        <v>0</v>
      </c>
      <c r="K492" s="54">
        <v>0</v>
      </c>
      <c r="L492" s="54">
        <v>0</v>
      </c>
      <c r="M492" s="54">
        <v>0.35399999999999998</v>
      </c>
      <c r="N492" s="54">
        <v>0</v>
      </c>
      <c r="O492" s="54">
        <f t="shared" si="90"/>
        <v>0</v>
      </c>
      <c r="P492" s="54">
        <f t="shared" si="91"/>
        <v>-0.35399999999999998</v>
      </c>
      <c r="Q492" s="92">
        <f t="shared" si="88"/>
        <v>-1</v>
      </c>
      <c r="R492" s="54"/>
      <c r="S492" s="54"/>
      <c r="T492" s="54">
        <v>0.25</v>
      </c>
      <c r="U492" s="54">
        <v>0</v>
      </c>
      <c r="V492" s="54">
        <v>0</v>
      </c>
      <c r="W492" s="54">
        <v>0</v>
      </c>
      <c r="X492" s="55" t="s">
        <v>207</v>
      </c>
      <c r="Y492" s="56"/>
      <c r="Z492" s="56"/>
      <c r="AA492" s="56"/>
      <c r="AB492" s="56"/>
      <c r="AC492" s="56"/>
      <c r="AD492" s="56"/>
      <c r="AE492" s="56"/>
      <c r="AF492" s="56"/>
    </row>
    <row r="493" spans="1:32" s="57" customFormat="1" ht="63" x14ac:dyDescent="0.25">
      <c r="A493" s="134" t="s">
        <v>98</v>
      </c>
      <c r="B493" s="132"/>
      <c r="C493" s="51" t="s">
        <v>672</v>
      </c>
      <c r="D493" s="52">
        <v>0</v>
      </c>
      <c r="E493" s="53">
        <f t="shared" si="89"/>
        <v>0.35399999999999998</v>
      </c>
      <c r="F493" s="53">
        <f t="shared" si="89"/>
        <v>0</v>
      </c>
      <c r="G493" s="54">
        <v>0</v>
      </c>
      <c r="H493" s="54">
        <v>0</v>
      </c>
      <c r="I493" s="54">
        <v>0</v>
      </c>
      <c r="J493" s="54">
        <v>0</v>
      </c>
      <c r="K493" s="54">
        <v>0</v>
      </c>
      <c r="L493" s="54">
        <v>0</v>
      </c>
      <c r="M493" s="54">
        <v>0.35399999999999998</v>
      </c>
      <c r="N493" s="54">
        <v>0</v>
      </c>
      <c r="O493" s="54">
        <f t="shared" si="90"/>
        <v>0</v>
      </c>
      <c r="P493" s="54">
        <f t="shared" si="91"/>
        <v>-0.35399999999999998</v>
      </c>
      <c r="Q493" s="92">
        <f t="shared" si="88"/>
        <v>-1</v>
      </c>
      <c r="R493" s="54"/>
      <c r="S493" s="54"/>
      <c r="T493" s="54">
        <v>0.25</v>
      </c>
      <c r="U493" s="54">
        <v>0</v>
      </c>
      <c r="V493" s="54">
        <v>0</v>
      </c>
      <c r="W493" s="54">
        <v>0</v>
      </c>
      <c r="X493" s="55" t="s">
        <v>207</v>
      </c>
      <c r="Y493" s="56"/>
      <c r="Z493" s="56"/>
      <c r="AA493" s="56"/>
      <c r="AB493" s="56"/>
      <c r="AC493" s="56"/>
      <c r="AD493" s="56"/>
      <c r="AE493" s="56"/>
      <c r="AF493" s="56"/>
    </row>
    <row r="494" spans="1:32" s="57" customFormat="1" ht="63" x14ac:dyDescent="0.25">
      <c r="A494" s="134" t="s">
        <v>98</v>
      </c>
      <c r="B494" s="132"/>
      <c r="C494" s="51" t="s">
        <v>673</v>
      </c>
      <c r="D494" s="52">
        <v>0</v>
      </c>
      <c r="E494" s="53">
        <f t="shared" si="89"/>
        <v>0.3599</v>
      </c>
      <c r="F494" s="53">
        <f t="shared" si="89"/>
        <v>0</v>
      </c>
      <c r="G494" s="54">
        <v>0</v>
      </c>
      <c r="H494" s="54">
        <v>0</v>
      </c>
      <c r="I494" s="54">
        <v>0</v>
      </c>
      <c r="J494" s="54">
        <v>0</v>
      </c>
      <c r="K494" s="54">
        <v>0</v>
      </c>
      <c r="L494" s="54">
        <v>0</v>
      </c>
      <c r="M494" s="54">
        <v>0.3599</v>
      </c>
      <c r="N494" s="54">
        <v>0</v>
      </c>
      <c r="O494" s="54">
        <f t="shared" si="90"/>
        <v>0</v>
      </c>
      <c r="P494" s="54">
        <f t="shared" si="91"/>
        <v>-0.3599</v>
      </c>
      <c r="Q494" s="92">
        <f t="shared" si="88"/>
        <v>-1</v>
      </c>
      <c r="R494" s="54"/>
      <c r="S494" s="54"/>
      <c r="T494" s="54">
        <v>0.25</v>
      </c>
      <c r="U494" s="54">
        <v>0</v>
      </c>
      <c r="V494" s="54">
        <v>0</v>
      </c>
      <c r="W494" s="54">
        <v>0</v>
      </c>
      <c r="X494" s="55" t="s">
        <v>207</v>
      </c>
      <c r="Y494" s="56"/>
      <c r="Z494" s="56"/>
      <c r="AA494" s="56"/>
      <c r="AB494" s="56"/>
      <c r="AC494" s="56"/>
      <c r="AD494" s="56"/>
      <c r="AE494" s="56"/>
      <c r="AF494" s="56"/>
    </row>
    <row r="495" spans="1:32" s="57" customFormat="1" ht="63" x14ac:dyDescent="0.25">
      <c r="A495" s="134" t="s">
        <v>98</v>
      </c>
      <c r="B495" s="132"/>
      <c r="C495" s="51" t="s">
        <v>674</v>
      </c>
      <c r="D495" s="52">
        <v>0</v>
      </c>
      <c r="E495" s="53">
        <f t="shared" si="89"/>
        <v>0.21829999999999999</v>
      </c>
      <c r="F495" s="53">
        <f t="shared" si="89"/>
        <v>0</v>
      </c>
      <c r="G495" s="54">
        <v>0</v>
      </c>
      <c r="H495" s="54">
        <v>0</v>
      </c>
      <c r="I495" s="54">
        <v>0</v>
      </c>
      <c r="J495" s="54">
        <v>0</v>
      </c>
      <c r="K495" s="54">
        <v>0</v>
      </c>
      <c r="L495" s="54">
        <v>0</v>
      </c>
      <c r="M495" s="54">
        <v>0.21829999999999999</v>
      </c>
      <c r="N495" s="54">
        <v>0</v>
      </c>
      <c r="O495" s="54">
        <f t="shared" si="90"/>
        <v>0</v>
      </c>
      <c r="P495" s="54">
        <f t="shared" si="91"/>
        <v>-0.21829999999999999</v>
      </c>
      <c r="Q495" s="92">
        <f t="shared" si="88"/>
        <v>-1</v>
      </c>
      <c r="R495" s="54"/>
      <c r="S495" s="54"/>
      <c r="T495" s="54">
        <v>0.1</v>
      </c>
      <c r="U495" s="54">
        <v>0</v>
      </c>
      <c r="V495" s="54">
        <v>0</v>
      </c>
      <c r="W495" s="54">
        <v>0</v>
      </c>
      <c r="X495" s="55" t="s">
        <v>207</v>
      </c>
      <c r="Y495" s="56"/>
      <c r="Z495" s="56"/>
      <c r="AA495" s="56"/>
      <c r="AB495" s="56"/>
      <c r="AC495" s="56"/>
      <c r="AD495" s="56"/>
      <c r="AE495" s="56"/>
      <c r="AF495" s="56"/>
    </row>
    <row r="496" spans="1:32" s="57" customFormat="1" ht="63" x14ac:dyDescent="0.25">
      <c r="A496" s="134" t="s">
        <v>98</v>
      </c>
      <c r="B496" s="132"/>
      <c r="C496" s="51" t="s">
        <v>675</v>
      </c>
      <c r="D496" s="52">
        <v>0</v>
      </c>
      <c r="E496" s="53">
        <f t="shared" si="89"/>
        <v>0.3599</v>
      </c>
      <c r="F496" s="53">
        <f t="shared" si="89"/>
        <v>0</v>
      </c>
      <c r="G496" s="54">
        <v>0</v>
      </c>
      <c r="H496" s="54">
        <v>0</v>
      </c>
      <c r="I496" s="54">
        <v>0</v>
      </c>
      <c r="J496" s="54">
        <v>0</v>
      </c>
      <c r="K496" s="54">
        <v>0</v>
      </c>
      <c r="L496" s="54">
        <v>0</v>
      </c>
      <c r="M496" s="54">
        <v>0.3599</v>
      </c>
      <c r="N496" s="54">
        <v>0</v>
      </c>
      <c r="O496" s="54">
        <f t="shared" si="90"/>
        <v>0</v>
      </c>
      <c r="P496" s="54">
        <f t="shared" si="91"/>
        <v>-0.3599</v>
      </c>
      <c r="Q496" s="92">
        <f t="shared" si="88"/>
        <v>-1</v>
      </c>
      <c r="R496" s="54"/>
      <c r="S496" s="54"/>
      <c r="T496" s="54">
        <v>0.25</v>
      </c>
      <c r="U496" s="54">
        <v>0</v>
      </c>
      <c r="V496" s="54">
        <v>0</v>
      </c>
      <c r="W496" s="54">
        <v>0</v>
      </c>
      <c r="X496" s="55" t="s">
        <v>207</v>
      </c>
      <c r="Y496" s="56"/>
      <c r="Z496" s="56"/>
      <c r="AA496" s="56"/>
      <c r="AB496" s="56"/>
      <c r="AC496" s="56"/>
      <c r="AD496" s="56"/>
      <c r="AE496" s="56"/>
      <c r="AF496" s="56"/>
    </row>
    <row r="497" spans="1:32" s="57" customFormat="1" ht="63" x14ac:dyDescent="0.25">
      <c r="A497" s="134" t="s">
        <v>98</v>
      </c>
      <c r="B497" s="132"/>
      <c r="C497" s="51" t="s">
        <v>676</v>
      </c>
      <c r="D497" s="52">
        <v>0</v>
      </c>
      <c r="E497" s="53">
        <f t="shared" si="89"/>
        <v>0.3599</v>
      </c>
      <c r="F497" s="53">
        <f t="shared" si="89"/>
        <v>0</v>
      </c>
      <c r="G497" s="54">
        <v>0</v>
      </c>
      <c r="H497" s="54">
        <v>0</v>
      </c>
      <c r="I497" s="54">
        <v>0</v>
      </c>
      <c r="J497" s="54">
        <v>0</v>
      </c>
      <c r="K497" s="54">
        <v>0</v>
      </c>
      <c r="L497" s="54">
        <v>0</v>
      </c>
      <c r="M497" s="54">
        <v>0.3599</v>
      </c>
      <c r="N497" s="54">
        <v>0</v>
      </c>
      <c r="O497" s="54">
        <f t="shared" si="90"/>
        <v>0</v>
      </c>
      <c r="P497" s="54">
        <f t="shared" si="91"/>
        <v>-0.3599</v>
      </c>
      <c r="Q497" s="92">
        <f t="shared" si="88"/>
        <v>-1</v>
      </c>
      <c r="R497" s="54"/>
      <c r="S497" s="54"/>
      <c r="T497" s="54">
        <v>0.25</v>
      </c>
      <c r="U497" s="54">
        <v>0</v>
      </c>
      <c r="V497" s="54">
        <v>0</v>
      </c>
      <c r="W497" s="54">
        <v>0</v>
      </c>
      <c r="X497" s="55" t="s">
        <v>207</v>
      </c>
      <c r="Y497" s="56"/>
      <c r="Z497" s="56"/>
      <c r="AA497" s="56"/>
      <c r="AB497" s="56"/>
      <c r="AC497" s="56"/>
      <c r="AD497" s="56"/>
      <c r="AE497" s="56"/>
      <c r="AF497" s="56"/>
    </row>
    <row r="498" spans="1:32" s="57" customFormat="1" ht="63" x14ac:dyDescent="0.25">
      <c r="A498" s="134" t="s">
        <v>98</v>
      </c>
      <c r="B498" s="132"/>
      <c r="C498" s="51" t="s">
        <v>677</v>
      </c>
      <c r="D498" s="52">
        <v>0</v>
      </c>
      <c r="E498" s="53">
        <f t="shared" si="89"/>
        <v>0.31034</v>
      </c>
      <c r="F498" s="53">
        <f t="shared" si="89"/>
        <v>0</v>
      </c>
      <c r="G498" s="54">
        <v>0</v>
      </c>
      <c r="H498" s="54">
        <v>0</v>
      </c>
      <c r="I498" s="54">
        <v>0</v>
      </c>
      <c r="J498" s="54">
        <v>0</v>
      </c>
      <c r="K498" s="54">
        <v>0</v>
      </c>
      <c r="L498" s="54">
        <v>0</v>
      </c>
      <c r="M498" s="54">
        <v>0.31034</v>
      </c>
      <c r="N498" s="54">
        <v>0</v>
      </c>
      <c r="O498" s="54">
        <f t="shared" si="90"/>
        <v>0</v>
      </c>
      <c r="P498" s="54">
        <f t="shared" si="91"/>
        <v>-0.31034</v>
      </c>
      <c r="Q498" s="92">
        <f t="shared" si="88"/>
        <v>-1</v>
      </c>
      <c r="R498" s="54"/>
      <c r="S498" s="54"/>
      <c r="T498" s="54">
        <v>0.16</v>
      </c>
      <c r="U498" s="54">
        <v>0</v>
      </c>
      <c r="V498" s="54">
        <v>0</v>
      </c>
      <c r="W498" s="54">
        <v>0</v>
      </c>
      <c r="X498" s="55" t="s">
        <v>207</v>
      </c>
      <c r="Y498" s="56"/>
      <c r="Z498" s="56"/>
      <c r="AA498" s="56"/>
      <c r="AB498" s="56"/>
      <c r="AC498" s="56"/>
      <c r="AD498" s="56"/>
      <c r="AE498" s="56"/>
      <c r="AF498" s="56"/>
    </row>
    <row r="499" spans="1:32" s="57" customFormat="1" ht="63" x14ac:dyDescent="0.25">
      <c r="A499" s="134" t="s">
        <v>98</v>
      </c>
      <c r="B499" s="132"/>
      <c r="C499" s="51" t="s">
        <v>678</v>
      </c>
      <c r="D499" s="52">
        <v>0</v>
      </c>
      <c r="E499" s="53">
        <f t="shared" si="89"/>
        <v>0.31034</v>
      </c>
      <c r="F499" s="53">
        <f t="shared" si="89"/>
        <v>0</v>
      </c>
      <c r="G499" s="54">
        <v>0</v>
      </c>
      <c r="H499" s="54">
        <v>0</v>
      </c>
      <c r="I499" s="54">
        <v>0</v>
      </c>
      <c r="J499" s="54">
        <v>0</v>
      </c>
      <c r="K499" s="54">
        <v>0</v>
      </c>
      <c r="L499" s="54">
        <v>0</v>
      </c>
      <c r="M499" s="54">
        <v>0.31034</v>
      </c>
      <c r="N499" s="54">
        <v>0</v>
      </c>
      <c r="O499" s="54">
        <f t="shared" si="90"/>
        <v>0</v>
      </c>
      <c r="P499" s="54">
        <f t="shared" si="91"/>
        <v>-0.31034</v>
      </c>
      <c r="Q499" s="92">
        <f t="shared" si="88"/>
        <v>-1</v>
      </c>
      <c r="R499" s="54"/>
      <c r="S499" s="54"/>
      <c r="T499" s="54">
        <v>0.16</v>
      </c>
      <c r="U499" s="54">
        <v>0</v>
      </c>
      <c r="V499" s="54">
        <v>0</v>
      </c>
      <c r="W499" s="54">
        <v>0</v>
      </c>
      <c r="X499" s="55" t="s">
        <v>207</v>
      </c>
      <c r="Y499" s="56"/>
      <c r="Z499" s="56"/>
      <c r="AA499" s="56"/>
      <c r="AB499" s="56"/>
      <c r="AC499" s="56"/>
      <c r="AD499" s="56"/>
      <c r="AE499" s="56"/>
      <c r="AF499" s="56"/>
    </row>
    <row r="500" spans="1:32" s="57" customFormat="1" ht="63" x14ac:dyDescent="0.25">
      <c r="A500" s="134" t="s">
        <v>98</v>
      </c>
      <c r="B500" s="132"/>
      <c r="C500" s="51" t="s">
        <v>679</v>
      </c>
      <c r="D500" s="52">
        <v>0</v>
      </c>
      <c r="E500" s="53">
        <f t="shared" ref="E500:F517" si="92">G500+I500+K500+M500</f>
        <v>0.31034</v>
      </c>
      <c r="F500" s="53">
        <f t="shared" si="92"/>
        <v>0</v>
      </c>
      <c r="G500" s="54">
        <v>0</v>
      </c>
      <c r="H500" s="54">
        <v>0</v>
      </c>
      <c r="I500" s="54">
        <v>0</v>
      </c>
      <c r="J500" s="54">
        <v>0</v>
      </c>
      <c r="K500" s="54">
        <v>0</v>
      </c>
      <c r="L500" s="54">
        <v>0</v>
      </c>
      <c r="M500" s="54">
        <v>0.31034</v>
      </c>
      <c r="N500" s="54">
        <v>0</v>
      </c>
      <c r="O500" s="54">
        <f t="shared" si="90"/>
        <v>0</v>
      </c>
      <c r="P500" s="54">
        <f t="shared" si="91"/>
        <v>-0.31034</v>
      </c>
      <c r="Q500" s="92">
        <f t="shared" si="88"/>
        <v>-1</v>
      </c>
      <c r="R500" s="54"/>
      <c r="S500" s="54"/>
      <c r="T500" s="54">
        <v>0.25</v>
      </c>
      <c r="U500" s="54">
        <v>0</v>
      </c>
      <c r="V500" s="54">
        <v>0</v>
      </c>
      <c r="W500" s="54">
        <v>0</v>
      </c>
      <c r="X500" s="55" t="s">
        <v>207</v>
      </c>
      <c r="Y500" s="56"/>
      <c r="Z500" s="56"/>
      <c r="AA500" s="56"/>
      <c r="AB500" s="56"/>
      <c r="AC500" s="56"/>
      <c r="AD500" s="56"/>
      <c r="AE500" s="56"/>
      <c r="AF500" s="56"/>
    </row>
    <row r="501" spans="1:32" s="57" customFormat="1" ht="63" x14ac:dyDescent="0.25">
      <c r="A501" s="134" t="s">
        <v>98</v>
      </c>
      <c r="B501" s="132"/>
      <c r="C501" s="51" t="s">
        <v>680</v>
      </c>
      <c r="D501" s="52">
        <v>0</v>
      </c>
      <c r="E501" s="53">
        <f t="shared" si="92"/>
        <v>0.16873999999999997</v>
      </c>
      <c r="F501" s="53">
        <f t="shared" si="92"/>
        <v>0</v>
      </c>
      <c r="G501" s="54">
        <v>0</v>
      </c>
      <c r="H501" s="54">
        <v>0</v>
      </c>
      <c r="I501" s="54">
        <v>0</v>
      </c>
      <c r="J501" s="54">
        <v>0</v>
      </c>
      <c r="K501" s="54">
        <v>0</v>
      </c>
      <c r="L501" s="54">
        <v>0</v>
      </c>
      <c r="M501" s="54">
        <v>0.16873999999999997</v>
      </c>
      <c r="N501" s="54">
        <v>0</v>
      </c>
      <c r="O501" s="54">
        <f t="shared" si="90"/>
        <v>0</v>
      </c>
      <c r="P501" s="54">
        <f t="shared" si="91"/>
        <v>-0.16873999999999997</v>
      </c>
      <c r="Q501" s="92">
        <f t="shared" si="88"/>
        <v>-1</v>
      </c>
      <c r="R501" s="54"/>
      <c r="S501" s="54"/>
      <c r="T501" s="54">
        <v>0.4</v>
      </c>
      <c r="U501" s="54">
        <v>0</v>
      </c>
      <c r="V501" s="54">
        <v>0</v>
      </c>
      <c r="W501" s="54">
        <v>0</v>
      </c>
      <c r="X501" s="55" t="s">
        <v>207</v>
      </c>
      <c r="Y501" s="56"/>
      <c r="Z501" s="56"/>
      <c r="AA501" s="56"/>
      <c r="AB501" s="56"/>
      <c r="AC501" s="56"/>
      <c r="AD501" s="56"/>
      <c r="AE501" s="56"/>
      <c r="AF501" s="56"/>
    </row>
    <row r="502" spans="1:32" s="57" customFormat="1" ht="63" x14ac:dyDescent="0.25">
      <c r="A502" s="134" t="s">
        <v>98</v>
      </c>
      <c r="B502" s="132"/>
      <c r="C502" s="51" t="s">
        <v>681</v>
      </c>
      <c r="D502" s="52">
        <v>0</v>
      </c>
      <c r="E502" s="53">
        <f t="shared" si="92"/>
        <v>0.28673999999999999</v>
      </c>
      <c r="F502" s="53">
        <f t="shared" si="92"/>
        <v>0</v>
      </c>
      <c r="G502" s="54">
        <v>0</v>
      </c>
      <c r="H502" s="54">
        <v>0</v>
      </c>
      <c r="I502" s="54">
        <v>0</v>
      </c>
      <c r="J502" s="54">
        <v>0</v>
      </c>
      <c r="K502" s="54">
        <v>0</v>
      </c>
      <c r="L502" s="54">
        <v>0</v>
      </c>
      <c r="M502" s="54">
        <v>0.28673999999999999</v>
      </c>
      <c r="N502" s="54">
        <v>0</v>
      </c>
      <c r="O502" s="54">
        <f t="shared" si="90"/>
        <v>0</v>
      </c>
      <c r="P502" s="54">
        <f t="shared" si="91"/>
        <v>-0.28673999999999999</v>
      </c>
      <c r="Q502" s="92">
        <f t="shared" si="88"/>
        <v>-1</v>
      </c>
      <c r="R502" s="54"/>
      <c r="S502" s="54"/>
      <c r="T502" s="54">
        <v>0.1</v>
      </c>
      <c r="U502" s="54">
        <v>0</v>
      </c>
      <c r="V502" s="54">
        <v>0</v>
      </c>
      <c r="W502" s="54">
        <v>0</v>
      </c>
      <c r="X502" s="55" t="s">
        <v>207</v>
      </c>
      <c r="Y502" s="56"/>
      <c r="Z502" s="56"/>
      <c r="AA502" s="56"/>
      <c r="AB502" s="56"/>
      <c r="AC502" s="56"/>
      <c r="AD502" s="56"/>
      <c r="AE502" s="56"/>
      <c r="AF502" s="56"/>
    </row>
    <row r="503" spans="1:32" s="57" customFormat="1" ht="63" x14ac:dyDescent="0.25">
      <c r="A503" s="134" t="s">
        <v>98</v>
      </c>
      <c r="B503" s="132"/>
      <c r="C503" s="51" t="s">
        <v>682</v>
      </c>
      <c r="D503" s="52">
        <v>0</v>
      </c>
      <c r="E503" s="53">
        <f t="shared" si="92"/>
        <v>0.28673999999999999</v>
      </c>
      <c r="F503" s="53">
        <f t="shared" si="92"/>
        <v>0</v>
      </c>
      <c r="G503" s="54">
        <v>0</v>
      </c>
      <c r="H503" s="54">
        <v>0</v>
      </c>
      <c r="I503" s="54">
        <v>0</v>
      </c>
      <c r="J503" s="54">
        <v>0</v>
      </c>
      <c r="K503" s="54">
        <v>0</v>
      </c>
      <c r="L503" s="54">
        <v>0</v>
      </c>
      <c r="M503" s="54">
        <v>0.28673999999999999</v>
      </c>
      <c r="N503" s="54">
        <v>0</v>
      </c>
      <c r="O503" s="54">
        <f t="shared" si="90"/>
        <v>0</v>
      </c>
      <c r="P503" s="54">
        <f t="shared" si="91"/>
        <v>-0.28673999999999999</v>
      </c>
      <c r="Q503" s="92">
        <f t="shared" si="88"/>
        <v>-1</v>
      </c>
      <c r="R503" s="54"/>
      <c r="S503" s="54"/>
      <c r="T503" s="54">
        <v>0.16</v>
      </c>
      <c r="U503" s="54">
        <v>0</v>
      </c>
      <c r="V503" s="54">
        <v>0</v>
      </c>
      <c r="W503" s="54">
        <v>0</v>
      </c>
      <c r="X503" s="55" t="s">
        <v>207</v>
      </c>
      <c r="Y503" s="56"/>
      <c r="Z503" s="56"/>
      <c r="AA503" s="56"/>
      <c r="AB503" s="56"/>
      <c r="AC503" s="56"/>
      <c r="AD503" s="56"/>
      <c r="AE503" s="56"/>
      <c r="AF503" s="56"/>
    </row>
    <row r="504" spans="1:32" s="57" customFormat="1" ht="63" x14ac:dyDescent="0.25">
      <c r="A504" s="134" t="s">
        <v>98</v>
      </c>
      <c r="B504" s="132"/>
      <c r="C504" s="51" t="s">
        <v>683</v>
      </c>
      <c r="D504" s="52">
        <v>0</v>
      </c>
      <c r="E504" s="53">
        <f t="shared" si="92"/>
        <v>0.48969999999999997</v>
      </c>
      <c r="F504" s="53">
        <f t="shared" si="92"/>
        <v>0</v>
      </c>
      <c r="G504" s="54">
        <v>0</v>
      </c>
      <c r="H504" s="54">
        <v>0</v>
      </c>
      <c r="I504" s="54">
        <v>0</v>
      </c>
      <c r="J504" s="54">
        <v>0</v>
      </c>
      <c r="K504" s="54">
        <v>0</v>
      </c>
      <c r="L504" s="54">
        <v>0</v>
      </c>
      <c r="M504" s="54">
        <v>0.48969999999999997</v>
      </c>
      <c r="N504" s="54">
        <v>0</v>
      </c>
      <c r="O504" s="54">
        <f t="shared" si="90"/>
        <v>0</v>
      </c>
      <c r="P504" s="54">
        <f t="shared" si="91"/>
        <v>-0.48969999999999997</v>
      </c>
      <c r="Q504" s="92">
        <f t="shared" si="88"/>
        <v>-1</v>
      </c>
      <c r="R504" s="54"/>
      <c r="S504" s="54"/>
      <c r="T504" s="54">
        <v>0.63</v>
      </c>
      <c r="U504" s="54">
        <v>0</v>
      </c>
      <c r="V504" s="54">
        <v>0</v>
      </c>
      <c r="W504" s="54">
        <v>0</v>
      </c>
      <c r="X504" s="55" t="s">
        <v>207</v>
      </c>
      <c r="Y504" s="56"/>
      <c r="Z504" s="56"/>
      <c r="AA504" s="56"/>
      <c r="AB504" s="56"/>
      <c r="AC504" s="56"/>
      <c r="AD504" s="56"/>
      <c r="AE504" s="56"/>
      <c r="AF504" s="56"/>
    </row>
    <row r="505" spans="1:32" s="57" customFormat="1" ht="63" x14ac:dyDescent="0.25">
      <c r="A505" s="134" t="s">
        <v>98</v>
      </c>
      <c r="B505" s="132"/>
      <c r="C505" s="51" t="s">
        <v>684</v>
      </c>
      <c r="D505" s="52">
        <v>0</v>
      </c>
      <c r="E505" s="53">
        <f t="shared" si="92"/>
        <v>0.35399999999999998</v>
      </c>
      <c r="F505" s="53">
        <f t="shared" si="92"/>
        <v>0</v>
      </c>
      <c r="G505" s="54">
        <v>0</v>
      </c>
      <c r="H505" s="54">
        <v>0</v>
      </c>
      <c r="I505" s="54">
        <v>0</v>
      </c>
      <c r="J505" s="54">
        <v>0</v>
      </c>
      <c r="K505" s="54">
        <v>0</v>
      </c>
      <c r="L505" s="54">
        <v>0</v>
      </c>
      <c r="M505" s="54">
        <v>0.35399999999999998</v>
      </c>
      <c r="N505" s="54">
        <v>0</v>
      </c>
      <c r="O505" s="54">
        <f t="shared" si="90"/>
        <v>0</v>
      </c>
      <c r="P505" s="54">
        <f t="shared" si="91"/>
        <v>-0.35399999999999998</v>
      </c>
      <c r="Q505" s="92">
        <f t="shared" ref="Q505:Q568" si="93">F505/E505-1</f>
        <v>-1</v>
      </c>
      <c r="R505" s="54"/>
      <c r="S505" s="54"/>
      <c r="T505" s="54">
        <v>0.25</v>
      </c>
      <c r="U505" s="54">
        <v>0</v>
      </c>
      <c r="V505" s="54">
        <v>0</v>
      </c>
      <c r="W505" s="54">
        <v>0</v>
      </c>
      <c r="X505" s="55" t="s">
        <v>207</v>
      </c>
      <c r="Y505" s="56"/>
      <c r="Z505" s="56"/>
      <c r="AA505" s="56"/>
      <c r="AB505" s="56"/>
      <c r="AC505" s="56"/>
      <c r="AD505" s="56"/>
      <c r="AE505" s="56"/>
      <c r="AF505" s="56"/>
    </row>
    <row r="506" spans="1:32" s="57" customFormat="1" ht="63" x14ac:dyDescent="0.25">
      <c r="A506" s="134" t="s">
        <v>98</v>
      </c>
      <c r="B506" s="132"/>
      <c r="C506" s="51" t="s">
        <v>685</v>
      </c>
      <c r="D506" s="52">
        <v>0</v>
      </c>
      <c r="E506" s="53">
        <f t="shared" si="92"/>
        <v>0.40709999999999996</v>
      </c>
      <c r="F506" s="53">
        <f t="shared" si="92"/>
        <v>0</v>
      </c>
      <c r="G506" s="54">
        <v>0</v>
      </c>
      <c r="H506" s="54">
        <v>0</v>
      </c>
      <c r="I506" s="54">
        <v>0</v>
      </c>
      <c r="J506" s="54">
        <v>0</v>
      </c>
      <c r="K506" s="54">
        <v>0</v>
      </c>
      <c r="L506" s="54">
        <v>0</v>
      </c>
      <c r="M506" s="54">
        <v>0.40709999999999996</v>
      </c>
      <c r="N506" s="54">
        <v>0</v>
      </c>
      <c r="O506" s="54">
        <f t="shared" si="90"/>
        <v>0</v>
      </c>
      <c r="P506" s="54">
        <f t="shared" si="91"/>
        <v>-0.40709999999999996</v>
      </c>
      <c r="Q506" s="92">
        <f t="shared" si="93"/>
        <v>-1</v>
      </c>
      <c r="R506" s="54"/>
      <c r="S506" s="54"/>
      <c r="T506" s="54">
        <v>0.4</v>
      </c>
      <c r="U506" s="54">
        <v>0</v>
      </c>
      <c r="V506" s="54">
        <v>0</v>
      </c>
      <c r="W506" s="54">
        <v>0</v>
      </c>
      <c r="X506" s="55" t="s">
        <v>207</v>
      </c>
      <c r="Y506" s="56"/>
      <c r="Z506" s="56"/>
      <c r="AA506" s="56"/>
      <c r="AB506" s="56"/>
      <c r="AC506" s="56"/>
      <c r="AD506" s="56"/>
      <c r="AE506" s="56"/>
      <c r="AF506" s="56"/>
    </row>
    <row r="507" spans="1:32" s="57" customFormat="1" ht="63" x14ac:dyDescent="0.25">
      <c r="A507" s="134" t="s">
        <v>98</v>
      </c>
      <c r="B507" s="132"/>
      <c r="C507" s="51" t="s">
        <v>686</v>
      </c>
      <c r="D507" s="52">
        <v>0</v>
      </c>
      <c r="E507" s="53">
        <f t="shared" si="92"/>
        <v>0.21003999999999998</v>
      </c>
      <c r="F507" s="53">
        <f t="shared" si="92"/>
        <v>0</v>
      </c>
      <c r="G507" s="54">
        <v>0</v>
      </c>
      <c r="H507" s="54">
        <v>0</v>
      </c>
      <c r="I507" s="54">
        <v>0</v>
      </c>
      <c r="J507" s="54">
        <v>0</v>
      </c>
      <c r="K507" s="54">
        <v>0</v>
      </c>
      <c r="L507" s="54">
        <v>0</v>
      </c>
      <c r="M507" s="54">
        <v>0.21003999999999998</v>
      </c>
      <c r="N507" s="54">
        <v>0</v>
      </c>
      <c r="O507" s="54">
        <f t="shared" si="90"/>
        <v>0</v>
      </c>
      <c r="P507" s="54">
        <f t="shared" si="91"/>
        <v>-0.21003999999999998</v>
      </c>
      <c r="Q507" s="92">
        <f t="shared" si="93"/>
        <v>-1</v>
      </c>
      <c r="R507" s="54"/>
      <c r="S507" s="54"/>
      <c r="T507" s="54">
        <v>0.63</v>
      </c>
      <c r="U507" s="54">
        <v>0</v>
      </c>
      <c r="V507" s="54">
        <v>0</v>
      </c>
      <c r="W507" s="54">
        <v>0</v>
      </c>
      <c r="X507" s="55" t="s">
        <v>207</v>
      </c>
      <c r="Y507" s="56"/>
      <c r="Z507" s="56"/>
      <c r="AA507" s="56"/>
      <c r="AB507" s="56"/>
      <c r="AC507" s="56"/>
      <c r="AD507" s="56"/>
      <c r="AE507" s="56"/>
      <c r="AF507" s="56"/>
    </row>
    <row r="508" spans="1:32" s="57" customFormat="1" ht="63" x14ac:dyDescent="0.25">
      <c r="A508" s="134" t="s">
        <v>98</v>
      </c>
      <c r="B508" s="132"/>
      <c r="C508" s="51" t="s">
        <v>687</v>
      </c>
      <c r="D508" s="52">
        <v>0</v>
      </c>
      <c r="E508" s="53">
        <f t="shared" si="92"/>
        <v>0.21003999999999998</v>
      </c>
      <c r="F508" s="53">
        <f t="shared" si="92"/>
        <v>0</v>
      </c>
      <c r="G508" s="54">
        <v>0</v>
      </c>
      <c r="H508" s="54">
        <v>0</v>
      </c>
      <c r="I508" s="54">
        <v>0</v>
      </c>
      <c r="J508" s="54">
        <v>0</v>
      </c>
      <c r="K508" s="54">
        <v>0</v>
      </c>
      <c r="L508" s="54">
        <v>0</v>
      </c>
      <c r="M508" s="54">
        <v>0.21003999999999998</v>
      </c>
      <c r="N508" s="54">
        <v>0</v>
      </c>
      <c r="O508" s="54">
        <f t="shared" si="90"/>
        <v>0</v>
      </c>
      <c r="P508" s="54">
        <f t="shared" si="91"/>
        <v>-0.21003999999999998</v>
      </c>
      <c r="Q508" s="92">
        <f t="shared" si="93"/>
        <v>-1</v>
      </c>
      <c r="R508" s="54"/>
      <c r="S508" s="54"/>
      <c r="T508" s="54">
        <v>0.63</v>
      </c>
      <c r="U508" s="54">
        <v>0</v>
      </c>
      <c r="V508" s="54">
        <v>0</v>
      </c>
      <c r="W508" s="54">
        <v>0</v>
      </c>
      <c r="X508" s="55" t="s">
        <v>207</v>
      </c>
      <c r="Y508" s="56"/>
      <c r="Z508" s="56"/>
      <c r="AA508" s="56"/>
      <c r="AB508" s="56"/>
      <c r="AC508" s="56"/>
      <c r="AD508" s="56"/>
      <c r="AE508" s="56"/>
      <c r="AF508" s="56"/>
    </row>
    <row r="509" spans="1:32" s="57" customFormat="1" ht="63" x14ac:dyDescent="0.25">
      <c r="A509" s="134" t="s">
        <v>98</v>
      </c>
      <c r="B509" s="132"/>
      <c r="C509" s="51" t="s">
        <v>688</v>
      </c>
      <c r="D509" s="52">
        <v>0</v>
      </c>
      <c r="E509" s="53">
        <f t="shared" si="92"/>
        <v>0.4012</v>
      </c>
      <c r="F509" s="53">
        <f t="shared" si="92"/>
        <v>0</v>
      </c>
      <c r="G509" s="54">
        <v>0</v>
      </c>
      <c r="H509" s="54">
        <v>0</v>
      </c>
      <c r="I509" s="54">
        <v>0</v>
      </c>
      <c r="J509" s="54">
        <v>0</v>
      </c>
      <c r="K509" s="54">
        <v>0</v>
      </c>
      <c r="L509" s="54">
        <v>0</v>
      </c>
      <c r="M509" s="54">
        <v>0.4012</v>
      </c>
      <c r="N509" s="54">
        <v>0</v>
      </c>
      <c r="O509" s="54">
        <f t="shared" si="90"/>
        <v>0</v>
      </c>
      <c r="P509" s="54">
        <f t="shared" si="91"/>
        <v>-0.4012</v>
      </c>
      <c r="Q509" s="92">
        <f t="shared" si="93"/>
        <v>-1</v>
      </c>
      <c r="R509" s="54"/>
      <c r="S509" s="54"/>
      <c r="T509" s="54">
        <v>0.4</v>
      </c>
      <c r="U509" s="54">
        <v>0</v>
      </c>
      <c r="V509" s="54">
        <v>0</v>
      </c>
      <c r="W509" s="54">
        <v>0</v>
      </c>
      <c r="X509" s="55" t="s">
        <v>207</v>
      </c>
      <c r="Y509" s="56"/>
      <c r="Z509" s="56"/>
      <c r="AA509" s="56"/>
      <c r="AB509" s="56"/>
      <c r="AC509" s="56"/>
      <c r="AD509" s="56"/>
      <c r="AE509" s="56"/>
      <c r="AF509" s="56"/>
    </row>
    <row r="510" spans="1:32" s="57" customFormat="1" ht="63" x14ac:dyDescent="0.25">
      <c r="A510" s="134" t="s">
        <v>98</v>
      </c>
      <c r="B510" s="132"/>
      <c r="C510" s="51" t="s">
        <v>689</v>
      </c>
      <c r="D510" s="52">
        <v>0</v>
      </c>
      <c r="E510" s="53">
        <f t="shared" si="92"/>
        <v>0.21711999999999998</v>
      </c>
      <c r="F510" s="53">
        <f t="shared" si="92"/>
        <v>0</v>
      </c>
      <c r="G510" s="54">
        <v>0</v>
      </c>
      <c r="H510" s="54">
        <v>0</v>
      </c>
      <c r="I510" s="54">
        <v>0</v>
      </c>
      <c r="J510" s="54">
        <v>0</v>
      </c>
      <c r="K510" s="54">
        <v>0</v>
      </c>
      <c r="L510" s="54">
        <v>0</v>
      </c>
      <c r="M510" s="54">
        <v>0.21711999999999998</v>
      </c>
      <c r="N510" s="54">
        <v>0</v>
      </c>
      <c r="O510" s="54">
        <f t="shared" si="90"/>
        <v>0</v>
      </c>
      <c r="P510" s="54">
        <f t="shared" si="91"/>
        <v>-0.21711999999999998</v>
      </c>
      <c r="Q510" s="92">
        <f t="shared" si="93"/>
        <v>-1</v>
      </c>
      <c r="R510" s="54"/>
      <c r="S510" s="54"/>
      <c r="T510" s="54">
        <v>0.25</v>
      </c>
      <c r="U510" s="54">
        <v>0</v>
      </c>
      <c r="V510" s="54">
        <v>0</v>
      </c>
      <c r="W510" s="54">
        <v>0</v>
      </c>
      <c r="X510" s="55" t="s">
        <v>207</v>
      </c>
      <c r="Y510" s="56"/>
      <c r="Z510" s="56"/>
      <c r="AA510" s="56"/>
      <c r="AB510" s="56"/>
      <c r="AC510" s="56"/>
      <c r="AD510" s="56"/>
      <c r="AE510" s="56"/>
      <c r="AF510" s="56"/>
    </row>
    <row r="511" spans="1:32" s="57" customFormat="1" ht="63" x14ac:dyDescent="0.25">
      <c r="A511" s="134" t="s">
        <v>98</v>
      </c>
      <c r="B511" s="132"/>
      <c r="C511" s="51" t="s">
        <v>690</v>
      </c>
      <c r="D511" s="52">
        <v>0</v>
      </c>
      <c r="E511" s="53">
        <f t="shared" si="92"/>
        <v>0.40709999999999996</v>
      </c>
      <c r="F511" s="53">
        <f t="shared" si="92"/>
        <v>0</v>
      </c>
      <c r="G511" s="54">
        <v>0</v>
      </c>
      <c r="H511" s="54">
        <v>0</v>
      </c>
      <c r="I511" s="54">
        <v>0</v>
      </c>
      <c r="J511" s="54">
        <v>0</v>
      </c>
      <c r="K511" s="54">
        <v>0</v>
      </c>
      <c r="L511" s="54">
        <v>0</v>
      </c>
      <c r="M511" s="54">
        <v>0.40709999999999996</v>
      </c>
      <c r="N511" s="54">
        <v>0</v>
      </c>
      <c r="O511" s="54">
        <f t="shared" si="90"/>
        <v>0</v>
      </c>
      <c r="P511" s="54">
        <f t="shared" si="91"/>
        <v>-0.40709999999999996</v>
      </c>
      <c r="Q511" s="92">
        <f t="shared" si="93"/>
        <v>-1</v>
      </c>
      <c r="R511" s="54"/>
      <c r="S511" s="54"/>
      <c r="T511" s="54">
        <v>0.4</v>
      </c>
      <c r="U511" s="54">
        <v>0</v>
      </c>
      <c r="V511" s="54">
        <v>0</v>
      </c>
      <c r="W511" s="54">
        <v>0</v>
      </c>
      <c r="X511" s="55" t="s">
        <v>207</v>
      </c>
      <c r="Y511" s="56"/>
      <c r="Z511" s="56"/>
      <c r="AA511" s="56"/>
      <c r="AB511" s="56"/>
      <c r="AC511" s="56"/>
      <c r="AD511" s="56"/>
      <c r="AE511" s="56"/>
      <c r="AF511" s="56"/>
    </row>
    <row r="512" spans="1:32" s="57" customFormat="1" ht="63" x14ac:dyDescent="0.25">
      <c r="A512" s="134" t="s">
        <v>98</v>
      </c>
      <c r="B512" s="132"/>
      <c r="C512" s="51" t="s">
        <v>691</v>
      </c>
      <c r="D512" s="52">
        <v>0</v>
      </c>
      <c r="E512" s="53">
        <f t="shared" si="92"/>
        <v>0.48969999999999997</v>
      </c>
      <c r="F512" s="53">
        <f t="shared" si="92"/>
        <v>0</v>
      </c>
      <c r="G512" s="54">
        <v>0</v>
      </c>
      <c r="H512" s="54">
        <v>0</v>
      </c>
      <c r="I512" s="54">
        <v>0</v>
      </c>
      <c r="J512" s="54">
        <v>0</v>
      </c>
      <c r="K512" s="54">
        <v>0</v>
      </c>
      <c r="L512" s="54">
        <v>0</v>
      </c>
      <c r="M512" s="54">
        <v>0.48969999999999997</v>
      </c>
      <c r="N512" s="54">
        <v>0</v>
      </c>
      <c r="O512" s="54">
        <f t="shared" si="90"/>
        <v>0</v>
      </c>
      <c r="P512" s="54">
        <f t="shared" si="91"/>
        <v>-0.48969999999999997</v>
      </c>
      <c r="Q512" s="92">
        <f t="shared" si="93"/>
        <v>-1</v>
      </c>
      <c r="R512" s="54"/>
      <c r="S512" s="54"/>
      <c r="T512" s="54">
        <v>0.63</v>
      </c>
      <c r="U512" s="54">
        <v>0</v>
      </c>
      <c r="V512" s="54">
        <v>0</v>
      </c>
      <c r="W512" s="54">
        <v>0</v>
      </c>
      <c r="X512" s="55" t="s">
        <v>207</v>
      </c>
      <c r="Y512" s="56"/>
      <c r="Z512" s="56"/>
      <c r="AA512" s="56"/>
      <c r="AB512" s="56"/>
      <c r="AC512" s="56"/>
      <c r="AD512" s="56"/>
      <c r="AE512" s="56"/>
      <c r="AF512" s="56"/>
    </row>
    <row r="513" spans="1:32" s="57" customFormat="1" ht="63" x14ac:dyDescent="0.25">
      <c r="A513" s="134" t="s">
        <v>98</v>
      </c>
      <c r="B513" s="132"/>
      <c r="C513" s="51" t="s">
        <v>692</v>
      </c>
      <c r="D513" s="52">
        <v>0</v>
      </c>
      <c r="E513" s="53">
        <f t="shared" si="92"/>
        <v>0.40709999999999996</v>
      </c>
      <c r="F513" s="53">
        <f t="shared" si="92"/>
        <v>0</v>
      </c>
      <c r="G513" s="54">
        <v>0</v>
      </c>
      <c r="H513" s="54">
        <v>0</v>
      </c>
      <c r="I513" s="54">
        <v>0</v>
      </c>
      <c r="J513" s="54">
        <v>0</v>
      </c>
      <c r="K513" s="54">
        <v>0</v>
      </c>
      <c r="L513" s="54">
        <v>0</v>
      </c>
      <c r="M513" s="54">
        <v>0.40709999999999996</v>
      </c>
      <c r="N513" s="54">
        <v>0</v>
      </c>
      <c r="O513" s="54">
        <f t="shared" si="90"/>
        <v>0</v>
      </c>
      <c r="P513" s="54">
        <f t="shared" si="91"/>
        <v>-0.40709999999999996</v>
      </c>
      <c r="Q513" s="92">
        <f t="shared" si="93"/>
        <v>-1</v>
      </c>
      <c r="R513" s="54"/>
      <c r="S513" s="54"/>
      <c r="T513" s="54">
        <v>0.4</v>
      </c>
      <c r="U513" s="54">
        <v>0</v>
      </c>
      <c r="V513" s="54">
        <v>0</v>
      </c>
      <c r="W513" s="54">
        <v>0</v>
      </c>
      <c r="X513" s="55" t="s">
        <v>207</v>
      </c>
      <c r="Y513" s="56"/>
      <c r="Z513" s="56"/>
      <c r="AA513" s="56"/>
      <c r="AB513" s="56"/>
      <c r="AC513" s="56"/>
      <c r="AD513" s="56"/>
      <c r="AE513" s="56"/>
      <c r="AF513" s="56"/>
    </row>
    <row r="514" spans="1:32" s="57" customFormat="1" ht="63" x14ac:dyDescent="0.25">
      <c r="A514" s="134" t="s">
        <v>98</v>
      </c>
      <c r="B514" s="132"/>
      <c r="C514" s="51" t="s">
        <v>693</v>
      </c>
      <c r="D514" s="52">
        <v>0</v>
      </c>
      <c r="E514" s="53">
        <f t="shared" si="92"/>
        <v>0.3599</v>
      </c>
      <c r="F514" s="53">
        <f t="shared" si="92"/>
        <v>0</v>
      </c>
      <c r="G514" s="54">
        <v>0</v>
      </c>
      <c r="H514" s="54">
        <v>0</v>
      </c>
      <c r="I514" s="54">
        <v>0</v>
      </c>
      <c r="J514" s="54">
        <v>0</v>
      </c>
      <c r="K514" s="54">
        <v>0</v>
      </c>
      <c r="L514" s="54">
        <v>0</v>
      </c>
      <c r="M514" s="54">
        <v>0.3599</v>
      </c>
      <c r="N514" s="54">
        <v>0</v>
      </c>
      <c r="O514" s="54">
        <f t="shared" si="90"/>
        <v>0</v>
      </c>
      <c r="P514" s="54">
        <f t="shared" si="91"/>
        <v>-0.3599</v>
      </c>
      <c r="Q514" s="92">
        <f t="shared" si="93"/>
        <v>-1</v>
      </c>
      <c r="R514" s="54"/>
      <c r="S514" s="54"/>
      <c r="T514" s="54">
        <v>0.25</v>
      </c>
      <c r="U514" s="54">
        <v>0</v>
      </c>
      <c r="V514" s="54">
        <v>0</v>
      </c>
      <c r="W514" s="54">
        <v>0</v>
      </c>
      <c r="X514" s="55" t="s">
        <v>207</v>
      </c>
      <c r="Y514" s="56"/>
      <c r="Z514" s="56"/>
      <c r="AA514" s="56"/>
      <c r="AB514" s="56"/>
      <c r="AC514" s="56"/>
      <c r="AD514" s="56"/>
      <c r="AE514" s="56"/>
      <c r="AF514" s="56"/>
    </row>
    <row r="515" spans="1:32" s="57" customFormat="1" ht="63" x14ac:dyDescent="0.25">
      <c r="A515" s="134" t="s">
        <v>98</v>
      </c>
      <c r="B515" s="132"/>
      <c r="C515" s="51" t="s">
        <v>694</v>
      </c>
      <c r="D515" s="52">
        <v>0</v>
      </c>
      <c r="E515" s="53">
        <f t="shared" si="92"/>
        <v>0.40709999999999996</v>
      </c>
      <c r="F515" s="53">
        <f t="shared" si="92"/>
        <v>0</v>
      </c>
      <c r="G515" s="54">
        <v>0</v>
      </c>
      <c r="H515" s="54">
        <v>0</v>
      </c>
      <c r="I515" s="54">
        <v>0</v>
      </c>
      <c r="J515" s="54">
        <v>0</v>
      </c>
      <c r="K515" s="54">
        <v>0</v>
      </c>
      <c r="L515" s="54">
        <v>0</v>
      </c>
      <c r="M515" s="54">
        <v>0.40709999999999996</v>
      </c>
      <c r="N515" s="54">
        <v>0</v>
      </c>
      <c r="O515" s="54">
        <f t="shared" si="90"/>
        <v>0</v>
      </c>
      <c r="P515" s="54">
        <f t="shared" si="91"/>
        <v>-0.40709999999999996</v>
      </c>
      <c r="Q515" s="92">
        <f t="shared" si="93"/>
        <v>-1</v>
      </c>
      <c r="R515" s="54"/>
      <c r="S515" s="54"/>
      <c r="T515" s="54">
        <v>0.25</v>
      </c>
      <c r="U515" s="54">
        <v>0</v>
      </c>
      <c r="V515" s="54">
        <v>0</v>
      </c>
      <c r="W515" s="54">
        <v>0</v>
      </c>
      <c r="X515" s="55" t="s">
        <v>207</v>
      </c>
      <c r="Y515" s="56"/>
      <c r="Z515" s="56"/>
      <c r="AA515" s="56"/>
      <c r="AB515" s="56"/>
      <c r="AC515" s="56"/>
      <c r="AD515" s="56"/>
      <c r="AE515" s="56"/>
      <c r="AF515" s="56"/>
    </row>
    <row r="516" spans="1:32" s="57" customFormat="1" ht="63" x14ac:dyDescent="0.25">
      <c r="A516" s="134" t="s">
        <v>98</v>
      </c>
      <c r="B516" s="132"/>
      <c r="C516" s="51" t="s">
        <v>108</v>
      </c>
      <c r="D516" s="52">
        <v>8.7134618081180815</v>
      </c>
      <c r="E516" s="53">
        <f t="shared" si="92"/>
        <v>2.9044872693726935</v>
      </c>
      <c r="F516" s="53">
        <f t="shared" si="92"/>
        <v>0</v>
      </c>
      <c r="G516" s="54">
        <v>0</v>
      </c>
      <c r="H516" s="54">
        <v>0</v>
      </c>
      <c r="I516" s="54">
        <v>0</v>
      </c>
      <c r="J516" s="54">
        <v>0</v>
      </c>
      <c r="K516" s="54">
        <v>0</v>
      </c>
      <c r="L516" s="54">
        <v>0</v>
      </c>
      <c r="M516" s="54">
        <v>2.9044872693726935</v>
      </c>
      <c r="N516" s="54">
        <v>0</v>
      </c>
      <c r="O516" s="54">
        <f t="shared" si="90"/>
        <v>8.7134618081180815</v>
      </c>
      <c r="P516" s="54">
        <f t="shared" si="91"/>
        <v>-2.9044872693726935</v>
      </c>
      <c r="Q516" s="92">
        <f t="shared" si="93"/>
        <v>-1</v>
      </c>
      <c r="R516" s="54"/>
      <c r="S516" s="54"/>
      <c r="T516" s="54">
        <v>0</v>
      </c>
      <c r="U516" s="54">
        <v>0</v>
      </c>
      <c r="V516" s="54">
        <v>0</v>
      </c>
      <c r="W516" s="54">
        <v>0</v>
      </c>
      <c r="X516" s="55" t="s">
        <v>207</v>
      </c>
      <c r="Y516" s="56"/>
      <c r="Z516" s="56"/>
      <c r="AA516" s="56"/>
      <c r="AB516" s="56"/>
      <c r="AC516" s="56"/>
      <c r="AD516" s="56"/>
      <c r="AE516" s="56"/>
      <c r="AF516" s="56"/>
    </row>
    <row r="517" spans="1:32" s="57" customFormat="1" ht="63" x14ac:dyDescent="0.25">
      <c r="A517" s="134" t="s">
        <v>98</v>
      </c>
      <c r="B517" s="132"/>
      <c r="C517" s="51" t="s">
        <v>109</v>
      </c>
      <c r="D517" s="52">
        <v>9.2684630543933046</v>
      </c>
      <c r="E517" s="53">
        <f t="shared" si="92"/>
        <v>2.3171157635983262</v>
      </c>
      <c r="F517" s="53">
        <f t="shared" si="92"/>
        <v>2.3171157635983262</v>
      </c>
      <c r="G517" s="54">
        <v>0</v>
      </c>
      <c r="H517" s="54">
        <v>0</v>
      </c>
      <c r="I517" s="54">
        <v>0</v>
      </c>
      <c r="J517" s="54">
        <v>0</v>
      </c>
      <c r="K517" s="54">
        <v>0</v>
      </c>
      <c r="L517" s="54">
        <v>0</v>
      </c>
      <c r="M517" s="54">
        <v>2.3171157635983262</v>
      </c>
      <c r="N517" s="54">
        <v>2.3171157635983262</v>
      </c>
      <c r="O517" s="54">
        <f t="shared" si="90"/>
        <v>6.9513472907949785</v>
      </c>
      <c r="P517" s="54">
        <f t="shared" si="91"/>
        <v>0</v>
      </c>
      <c r="Q517" s="92">
        <f t="shared" si="93"/>
        <v>0</v>
      </c>
      <c r="R517" s="54"/>
      <c r="S517" s="54"/>
      <c r="T517" s="54">
        <v>0</v>
      </c>
      <c r="U517" s="54">
        <v>0</v>
      </c>
      <c r="V517" s="54">
        <v>0</v>
      </c>
      <c r="W517" s="54">
        <v>0</v>
      </c>
      <c r="X517" s="55" t="s">
        <v>207</v>
      </c>
      <c r="Y517" s="56"/>
      <c r="Z517" s="56"/>
      <c r="AA517" s="56"/>
      <c r="AB517" s="56"/>
      <c r="AC517" s="56"/>
      <c r="AD517" s="56"/>
      <c r="AE517" s="56"/>
      <c r="AF517" s="56"/>
    </row>
    <row r="518" spans="1:32" s="57" customFormat="1" ht="63" x14ac:dyDescent="0.25">
      <c r="A518" s="134" t="s">
        <v>98</v>
      </c>
      <c r="B518" s="132"/>
      <c r="C518" s="51" t="s">
        <v>111</v>
      </c>
      <c r="D518" s="52">
        <v>0</v>
      </c>
      <c r="E518" s="53">
        <f t="shared" ref="E518:F533" si="94">G518+I518+K518+M518</f>
        <v>35.4</v>
      </c>
      <c r="F518" s="53">
        <f t="shared" si="94"/>
        <v>0</v>
      </c>
      <c r="G518" s="54">
        <v>0</v>
      </c>
      <c r="H518" s="54">
        <v>0</v>
      </c>
      <c r="I518" s="54">
        <v>0</v>
      </c>
      <c r="J518" s="54">
        <v>0</v>
      </c>
      <c r="K518" s="54">
        <v>0</v>
      </c>
      <c r="L518" s="54">
        <v>0</v>
      </c>
      <c r="M518" s="54">
        <v>35.4</v>
      </c>
      <c r="N518" s="54">
        <v>0</v>
      </c>
      <c r="O518" s="54">
        <f t="shared" si="90"/>
        <v>0</v>
      </c>
      <c r="P518" s="54">
        <f t="shared" si="91"/>
        <v>-35.4</v>
      </c>
      <c r="Q518" s="92">
        <f t="shared" si="93"/>
        <v>-1</v>
      </c>
      <c r="R518" s="54"/>
      <c r="S518" s="54"/>
      <c r="T518" s="54">
        <v>0</v>
      </c>
      <c r="U518" s="54">
        <v>0</v>
      </c>
      <c r="V518" s="54">
        <v>0</v>
      </c>
      <c r="W518" s="54">
        <v>0</v>
      </c>
      <c r="X518" s="55" t="s">
        <v>207</v>
      </c>
      <c r="Y518" s="56"/>
      <c r="Z518" s="56"/>
      <c r="AA518" s="56"/>
      <c r="AB518" s="56"/>
      <c r="AC518" s="56"/>
      <c r="AD518" s="56"/>
      <c r="AE518" s="56"/>
      <c r="AF518" s="56"/>
    </row>
    <row r="519" spans="1:32" s="57" customFormat="1" ht="63" x14ac:dyDescent="0.25">
      <c r="A519" s="134" t="s">
        <v>98</v>
      </c>
      <c r="B519" s="132"/>
      <c r="C519" s="51" t="s">
        <v>695</v>
      </c>
      <c r="D519" s="52">
        <v>0</v>
      </c>
      <c r="E519" s="53">
        <f t="shared" si="94"/>
        <v>7.08</v>
      </c>
      <c r="F519" s="53">
        <f t="shared" si="94"/>
        <v>0</v>
      </c>
      <c r="G519" s="54">
        <v>0</v>
      </c>
      <c r="H519" s="54">
        <v>0</v>
      </c>
      <c r="I519" s="54">
        <v>0</v>
      </c>
      <c r="J519" s="54">
        <v>0</v>
      </c>
      <c r="K519" s="54">
        <v>0</v>
      </c>
      <c r="L519" s="54">
        <v>0</v>
      </c>
      <c r="M519" s="54">
        <v>7.08</v>
      </c>
      <c r="N519" s="54">
        <v>0</v>
      </c>
      <c r="O519" s="54">
        <f t="shared" si="90"/>
        <v>0</v>
      </c>
      <c r="P519" s="54">
        <f t="shared" si="91"/>
        <v>-7.08</v>
      </c>
      <c r="Q519" s="92">
        <f t="shared" si="93"/>
        <v>-1</v>
      </c>
      <c r="R519" s="54"/>
      <c r="S519" s="54"/>
      <c r="T519" s="54">
        <v>0</v>
      </c>
      <c r="U519" s="54">
        <v>0</v>
      </c>
      <c r="V519" s="54">
        <v>0</v>
      </c>
      <c r="W519" s="54">
        <v>0</v>
      </c>
      <c r="X519" s="55" t="s">
        <v>207</v>
      </c>
      <c r="Y519" s="56"/>
      <c r="Z519" s="56"/>
      <c r="AA519" s="56"/>
      <c r="AB519" s="56"/>
      <c r="AC519" s="56"/>
      <c r="AD519" s="56"/>
      <c r="AE519" s="56"/>
      <c r="AF519" s="56"/>
    </row>
    <row r="520" spans="1:32" s="57" customFormat="1" ht="63" x14ac:dyDescent="0.25">
      <c r="A520" s="134" t="s">
        <v>98</v>
      </c>
      <c r="B520" s="132"/>
      <c r="C520" s="51" t="s">
        <v>696</v>
      </c>
      <c r="D520" s="52">
        <v>0</v>
      </c>
      <c r="E520" s="53">
        <f t="shared" si="94"/>
        <v>7.08</v>
      </c>
      <c r="F520" s="53">
        <f t="shared" si="94"/>
        <v>0</v>
      </c>
      <c r="G520" s="54">
        <v>0</v>
      </c>
      <c r="H520" s="54">
        <v>0</v>
      </c>
      <c r="I520" s="54">
        <v>0</v>
      </c>
      <c r="J520" s="54">
        <v>0</v>
      </c>
      <c r="K520" s="54">
        <v>0</v>
      </c>
      <c r="L520" s="54">
        <v>0</v>
      </c>
      <c r="M520" s="54">
        <v>7.08</v>
      </c>
      <c r="N520" s="54">
        <v>0</v>
      </c>
      <c r="O520" s="54">
        <f t="shared" si="90"/>
        <v>0</v>
      </c>
      <c r="P520" s="54">
        <f t="shared" si="91"/>
        <v>-7.08</v>
      </c>
      <c r="Q520" s="92">
        <f t="shared" si="93"/>
        <v>-1</v>
      </c>
      <c r="R520" s="54"/>
      <c r="S520" s="54"/>
      <c r="T520" s="54">
        <v>0</v>
      </c>
      <c r="U520" s="54">
        <v>0</v>
      </c>
      <c r="V520" s="54">
        <v>0</v>
      </c>
      <c r="W520" s="54">
        <v>0</v>
      </c>
      <c r="X520" s="55" t="s">
        <v>207</v>
      </c>
      <c r="Y520" s="56"/>
      <c r="Z520" s="56"/>
      <c r="AA520" s="56"/>
      <c r="AB520" s="56"/>
      <c r="AC520" s="56"/>
      <c r="AD520" s="56"/>
      <c r="AE520" s="56"/>
      <c r="AF520" s="56"/>
    </row>
    <row r="521" spans="1:32" s="57" customFormat="1" ht="63" x14ac:dyDescent="0.25">
      <c r="A521" s="134" t="s">
        <v>98</v>
      </c>
      <c r="B521" s="132"/>
      <c r="C521" s="51" t="s">
        <v>119</v>
      </c>
      <c r="D521" s="52">
        <v>1.5860878661087865</v>
      </c>
      <c r="E521" s="53">
        <f t="shared" si="94"/>
        <v>1.5860878661087865</v>
      </c>
      <c r="F521" s="53">
        <f t="shared" si="94"/>
        <v>0</v>
      </c>
      <c r="G521" s="54">
        <v>0</v>
      </c>
      <c r="H521" s="54">
        <v>0</v>
      </c>
      <c r="I521" s="54">
        <v>0</v>
      </c>
      <c r="J521" s="54">
        <v>0</v>
      </c>
      <c r="K521" s="54">
        <v>0</v>
      </c>
      <c r="L521" s="54">
        <v>0</v>
      </c>
      <c r="M521" s="54">
        <v>1.5860878661087865</v>
      </c>
      <c r="N521" s="54">
        <v>0</v>
      </c>
      <c r="O521" s="54">
        <f t="shared" si="90"/>
        <v>1.5860878661087865</v>
      </c>
      <c r="P521" s="54">
        <f t="shared" si="91"/>
        <v>-1.5860878661087865</v>
      </c>
      <c r="Q521" s="92">
        <f t="shared" si="93"/>
        <v>-1</v>
      </c>
      <c r="R521" s="54"/>
      <c r="S521" s="54"/>
      <c r="T521" s="54">
        <v>0</v>
      </c>
      <c r="U521" s="54">
        <v>0</v>
      </c>
      <c r="V521" s="54">
        <v>0</v>
      </c>
      <c r="W521" s="54">
        <v>0</v>
      </c>
      <c r="X521" s="55" t="s">
        <v>207</v>
      </c>
      <c r="Y521" s="56"/>
      <c r="Z521" s="56"/>
      <c r="AA521" s="56"/>
      <c r="AB521" s="56"/>
      <c r="AC521" s="56"/>
      <c r="AD521" s="56"/>
      <c r="AE521" s="56"/>
      <c r="AF521" s="56"/>
    </row>
    <row r="522" spans="1:32" s="57" customFormat="1" ht="63" x14ac:dyDescent="0.25">
      <c r="A522" s="134" t="s">
        <v>98</v>
      </c>
      <c r="B522" s="132"/>
      <c r="C522" s="51" t="s">
        <v>120</v>
      </c>
      <c r="D522" s="52">
        <v>4.7582635983263604</v>
      </c>
      <c r="E522" s="53">
        <f t="shared" si="94"/>
        <v>4.7582635983263604</v>
      </c>
      <c r="F522" s="53">
        <f t="shared" si="94"/>
        <v>0</v>
      </c>
      <c r="G522" s="54">
        <v>0</v>
      </c>
      <c r="H522" s="54">
        <v>0</v>
      </c>
      <c r="I522" s="54">
        <v>0</v>
      </c>
      <c r="J522" s="54">
        <v>0</v>
      </c>
      <c r="K522" s="54">
        <v>0</v>
      </c>
      <c r="L522" s="54">
        <v>0</v>
      </c>
      <c r="M522" s="54">
        <v>4.7582635983263604</v>
      </c>
      <c r="N522" s="54">
        <v>0</v>
      </c>
      <c r="O522" s="54">
        <f t="shared" si="90"/>
        <v>4.7582635983263604</v>
      </c>
      <c r="P522" s="54">
        <f t="shared" si="91"/>
        <v>-4.7582635983263604</v>
      </c>
      <c r="Q522" s="92">
        <f t="shared" si="93"/>
        <v>-1</v>
      </c>
      <c r="R522" s="54"/>
      <c r="S522" s="54"/>
      <c r="T522" s="54">
        <v>0</v>
      </c>
      <c r="U522" s="54">
        <v>0</v>
      </c>
      <c r="V522" s="54">
        <v>0</v>
      </c>
      <c r="W522" s="54">
        <v>0</v>
      </c>
      <c r="X522" s="55" t="s">
        <v>207</v>
      </c>
      <c r="Y522" s="56"/>
      <c r="Z522" s="56"/>
      <c r="AA522" s="56"/>
      <c r="AB522" s="56"/>
      <c r="AC522" s="56"/>
      <c r="AD522" s="56"/>
      <c r="AE522" s="56"/>
      <c r="AF522" s="56"/>
    </row>
    <row r="523" spans="1:32" s="57" customFormat="1" ht="63" x14ac:dyDescent="0.25">
      <c r="A523" s="134" t="s">
        <v>98</v>
      </c>
      <c r="B523" s="132"/>
      <c r="C523" s="51" t="s">
        <v>121</v>
      </c>
      <c r="D523" s="52">
        <v>9.516527196652719</v>
      </c>
      <c r="E523" s="53">
        <f t="shared" si="94"/>
        <v>3.1742300000000001</v>
      </c>
      <c r="F523" s="53">
        <f t="shared" si="94"/>
        <v>0</v>
      </c>
      <c r="G523" s="54">
        <v>0</v>
      </c>
      <c r="H523" s="54">
        <v>0</v>
      </c>
      <c r="I523" s="54">
        <v>0</v>
      </c>
      <c r="J523" s="54">
        <v>0</v>
      </c>
      <c r="K523" s="54">
        <v>0</v>
      </c>
      <c r="L523" s="54">
        <v>0</v>
      </c>
      <c r="M523" s="54">
        <v>3.1742300000000001</v>
      </c>
      <c r="N523" s="54">
        <v>0</v>
      </c>
      <c r="O523" s="54">
        <f t="shared" si="90"/>
        <v>9.516527196652719</v>
      </c>
      <c r="P523" s="54">
        <f t="shared" si="91"/>
        <v>-3.1742300000000001</v>
      </c>
      <c r="Q523" s="92">
        <f t="shared" si="93"/>
        <v>-1</v>
      </c>
      <c r="R523" s="54"/>
      <c r="S523" s="54"/>
      <c r="T523" s="54">
        <v>0</v>
      </c>
      <c r="U523" s="54">
        <v>0</v>
      </c>
      <c r="V523" s="54">
        <v>0</v>
      </c>
      <c r="W523" s="54">
        <v>0</v>
      </c>
      <c r="X523" s="55" t="s">
        <v>207</v>
      </c>
      <c r="Y523" s="56"/>
      <c r="Z523" s="56"/>
      <c r="AA523" s="56"/>
      <c r="AB523" s="56"/>
      <c r="AC523" s="56"/>
      <c r="AD523" s="56"/>
      <c r="AE523" s="56"/>
      <c r="AF523" s="56"/>
    </row>
    <row r="524" spans="1:32" s="57" customFormat="1" ht="63" x14ac:dyDescent="0.25">
      <c r="A524" s="134" t="s">
        <v>98</v>
      </c>
      <c r="B524" s="132"/>
      <c r="C524" s="51" t="s">
        <v>122</v>
      </c>
      <c r="D524" s="52">
        <v>0</v>
      </c>
      <c r="E524" s="53">
        <f t="shared" si="94"/>
        <v>23.595999999999997</v>
      </c>
      <c r="F524" s="53">
        <f t="shared" si="94"/>
        <v>32.446600000000004</v>
      </c>
      <c r="G524" s="54">
        <v>0</v>
      </c>
      <c r="H524" s="54">
        <v>1.07</v>
      </c>
      <c r="I524" s="54">
        <v>0</v>
      </c>
      <c r="J524" s="54">
        <v>23.476000000000003</v>
      </c>
      <c r="K524" s="54">
        <v>11.797999999999998</v>
      </c>
      <c r="L524" s="54">
        <v>1.95</v>
      </c>
      <c r="M524" s="54">
        <v>11.797999999999998</v>
      </c>
      <c r="N524" s="54">
        <v>5.9505999999999997</v>
      </c>
      <c r="O524" s="54">
        <f t="shared" si="90"/>
        <v>-32.446600000000004</v>
      </c>
      <c r="P524" s="54">
        <f t="shared" si="91"/>
        <v>8.8506000000000071</v>
      </c>
      <c r="Q524" s="92">
        <f t="shared" si="93"/>
        <v>0.37508899813527763</v>
      </c>
      <c r="R524" s="54"/>
      <c r="S524" s="54"/>
      <c r="T524" s="54">
        <v>0</v>
      </c>
      <c r="U524" s="54">
        <v>0</v>
      </c>
      <c r="V524" s="54">
        <v>0</v>
      </c>
      <c r="W524" s="54">
        <v>0</v>
      </c>
      <c r="X524" s="55" t="s">
        <v>207</v>
      </c>
      <c r="Y524" s="56"/>
      <c r="Z524" s="56"/>
      <c r="AA524" s="56"/>
      <c r="AB524" s="56"/>
      <c r="AC524" s="56"/>
      <c r="AD524" s="56"/>
      <c r="AE524" s="56"/>
      <c r="AF524" s="56"/>
    </row>
    <row r="525" spans="1:32" s="57" customFormat="1" ht="63" x14ac:dyDescent="0.25">
      <c r="A525" s="134" t="s">
        <v>98</v>
      </c>
      <c r="B525" s="132"/>
      <c r="C525" s="51" t="s">
        <v>697</v>
      </c>
      <c r="D525" s="52">
        <v>0</v>
      </c>
      <c r="E525" s="53">
        <f t="shared" si="94"/>
        <v>29.5</v>
      </c>
      <c r="F525" s="53">
        <f t="shared" si="94"/>
        <v>0</v>
      </c>
      <c r="G525" s="54">
        <v>12.6</v>
      </c>
      <c r="H525" s="54">
        <v>0</v>
      </c>
      <c r="I525" s="54">
        <v>5.1000000000000005</v>
      </c>
      <c r="J525" s="54">
        <v>0</v>
      </c>
      <c r="K525" s="54">
        <v>0</v>
      </c>
      <c r="L525" s="54">
        <v>0</v>
      </c>
      <c r="M525" s="54">
        <v>11.8</v>
      </c>
      <c r="N525" s="54">
        <v>0</v>
      </c>
      <c r="O525" s="54">
        <f t="shared" si="90"/>
        <v>0</v>
      </c>
      <c r="P525" s="54">
        <f t="shared" si="91"/>
        <v>-29.5</v>
      </c>
      <c r="Q525" s="92">
        <f t="shared" si="93"/>
        <v>-1</v>
      </c>
      <c r="R525" s="54"/>
      <c r="S525" s="54"/>
      <c r="T525" s="54">
        <v>0</v>
      </c>
      <c r="U525" s="54">
        <v>0</v>
      </c>
      <c r="V525" s="54">
        <v>0</v>
      </c>
      <c r="W525" s="54">
        <v>0</v>
      </c>
      <c r="X525" s="55" t="s">
        <v>207</v>
      </c>
      <c r="Y525" s="56"/>
      <c r="Z525" s="56"/>
      <c r="AA525" s="56"/>
      <c r="AB525" s="56"/>
      <c r="AC525" s="56"/>
      <c r="AD525" s="56"/>
      <c r="AE525" s="56"/>
      <c r="AF525" s="56"/>
    </row>
    <row r="526" spans="1:32" s="57" customFormat="1" ht="63" x14ac:dyDescent="0.25">
      <c r="A526" s="134" t="s">
        <v>98</v>
      </c>
      <c r="B526" s="132"/>
      <c r="C526" s="51" t="s">
        <v>698</v>
      </c>
      <c r="D526" s="52">
        <v>2.6077999999999997</v>
      </c>
      <c r="E526" s="53">
        <f t="shared" si="94"/>
        <v>0</v>
      </c>
      <c r="F526" s="53">
        <f t="shared" si="94"/>
        <v>0</v>
      </c>
      <c r="G526" s="54">
        <v>0</v>
      </c>
      <c r="H526" s="54">
        <v>0</v>
      </c>
      <c r="I526" s="54">
        <v>0</v>
      </c>
      <c r="J526" s="54">
        <v>0</v>
      </c>
      <c r="K526" s="54">
        <v>0</v>
      </c>
      <c r="L526" s="54">
        <v>0</v>
      </c>
      <c r="M526" s="54">
        <v>0</v>
      </c>
      <c r="N526" s="54">
        <v>0</v>
      </c>
      <c r="O526" s="54">
        <f t="shared" si="90"/>
        <v>2.6077999999999997</v>
      </c>
      <c r="P526" s="54">
        <f t="shared" si="91"/>
        <v>0</v>
      </c>
      <c r="Q526" s="92"/>
      <c r="R526" s="54"/>
      <c r="S526" s="54"/>
      <c r="T526" s="54">
        <v>0</v>
      </c>
      <c r="U526" s="54">
        <v>0</v>
      </c>
      <c r="V526" s="54">
        <v>0</v>
      </c>
      <c r="W526" s="54">
        <v>0</v>
      </c>
      <c r="X526" s="55" t="s">
        <v>207</v>
      </c>
      <c r="Y526" s="56"/>
      <c r="Z526" s="56"/>
      <c r="AA526" s="56"/>
      <c r="AB526" s="56"/>
      <c r="AC526" s="56"/>
      <c r="AD526" s="56"/>
      <c r="AE526" s="56"/>
      <c r="AF526" s="56"/>
    </row>
    <row r="527" spans="1:32" s="57" customFormat="1" ht="63" x14ac:dyDescent="0.25">
      <c r="A527" s="134" t="s">
        <v>98</v>
      </c>
      <c r="B527" s="132"/>
      <c r="C527" s="51" t="s">
        <v>568</v>
      </c>
      <c r="D527" s="52">
        <v>0</v>
      </c>
      <c r="E527" s="53">
        <f t="shared" si="94"/>
        <v>11.799999999999999</v>
      </c>
      <c r="F527" s="53">
        <f t="shared" si="94"/>
        <v>0</v>
      </c>
      <c r="G527" s="54">
        <v>0</v>
      </c>
      <c r="H527" s="54">
        <v>0</v>
      </c>
      <c r="I527" s="54">
        <v>0</v>
      </c>
      <c r="J527" s="54">
        <v>0</v>
      </c>
      <c r="K527" s="54">
        <v>0</v>
      </c>
      <c r="L527" s="54">
        <v>0</v>
      </c>
      <c r="M527" s="54">
        <v>11.799999999999999</v>
      </c>
      <c r="N527" s="54">
        <v>0</v>
      </c>
      <c r="O527" s="54">
        <f t="shared" si="90"/>
        <v>0</v>
      </c>
      <c r="P527" s="54">
        <f t="shared" si="91"/>
        <v>-11.799999999999999</v>
      </c>
      <c r="Q527" s="92">
        <f t="shared" si="93"/>
        <v>-1</v>
      </c>
      <c r="R527" s="54"/>
      <c r="S527" s="54"/>
      <c r="T527" s="54">
        <v>0</v>
      </c>
      <c r="U527" s="54">
        <v>0</v>
      </c>
      <c r="V527" s="54">
        <v>0</v>
      </c>
      <c r="W527" s="54">
        <v>0</v>
      </c>
      <c r="X527" s="55" t="s">
        <v>207</v>
      </c>
      <c r="Y527" s="56"/>
      <c r="Z527" s="56"/>
      <c r="AA527" s="56"/>
      <c r="AB527" s="56"/>
      <c r="AC527" s="56"/>
      <c r="AD527" s="56"/>
      <c r="AE527" s="56"/>
      <c r="AF527" s="56"/>
    </row>
    <row r="528" spans="1:32" s="57" customFormat="1" ht="63" x14ac:dyDescent="0.25">
      <c r="A528" s="134" t="s">
        <v>98</v>
      </c>
      <c r="B528" s="132"/>
      <c r="C528" s="51" t="s">
        <v>123</v>
      </c>
      <c r="D528" s="52">
        <v>0</v>
      </c>
      <c r="E528" s="53">
        <f t="shared" si="94"/>
        <v>0</v>
      </c>
      <c r="F528" s="53">
        <f t="shared" si="94"/>
        <v>0</v>
      </c>
      <c r="G528" s="54">
        <v>0</v>
      </c>
      <c r="H528" s="54">
        <v>0</v>
      </c>
      <c r="I528" s="54">
        <v>0</v>
      </c>
      <c r="J528" s="54">
        <v>0</v>
      </c>
      <c r="K528" s="54">
        <v>0</v>
      </c>
      <c r="L528" s="54">
        <v>0</v>
      </c>
      <c r="M528" s="54">
        <v>0</v>
      </c>
      <c r="N528" s="54">
        <v>0</v>
      </c>
      <c r="O528" s="54">
        <f t="shared" si="90"/>
        <v>0</v>
      </c>
      <c r="P528" s="54">
        <f t="shared" si="91"/>
        <v>0</v>
      </c>
      <c r="Q528" s="92"/>
      <c r="R528" s="54"/>
      <c r="S528" s="54"/>
      <c r="T528" s="54">
        <v>0</v>
      </c>
      <c r="U528" s="54">
        <v>0</v>
      </c>
      <c r="V528" s="54">
        <v>0</v>
      </c>
      <c r="W528" s="54">
        <v>0</v>
      </c>
      <c r="X528" s="55" t="s">
        <v>207</v>
      </c>
      <c r="Y528" s="56"/>
      <c r="Z528" s="56"/>
      <c r="AA528" s="56"/>
      <c r="AB528" s="56"/>
      <c r="AC528" s="56"/>
      <c r="AD528" s="56"/>
      <c r="AE528" s="56"/>
      <c r="AF528" s="56"/>
    </row>
    <row r="529" spans="1:32" s="57" customFormat="1" ht="63" x14ac:dyDescent="0.25">
      <c r="A529" s="134" t="s">
        <v>98</v>
      </c>
      <c r="B529" s="132"/>
      <c r="C529" s="51" t="s">
        <v>90</v>
      </c>
      <c r="D529" s="52">
        <v>0</v>
      </c>
      <c r="E529" s="53">
        <f t="shared" si="94"/>
        <v>0</v>
      </c>
      <c r="F529" s="53">
        <f t="shared" si="94"/>
        <v>0</v>
      </c>
      <c r="G529" s="54">
        <v>0</v>
      </c>
      <c r="H529" s="54">
        <v>0</v>
      </c>
      <c r="I529" s="54">
        <v>0</v>
      </c>
      <c r="J529" s="54">
        <v>0</v>
      </c>
      <c r="K529" s="54">
        <v>0</v>
      </c>
      <c r="L529" s="54">
        <v>0</v>
      </c>
      <c r="M529" s="54">
        <v>0</v>
      </c>
      <c r="N529" s="54">
        <v>0</v>
      </c>
      <c r="O529" s="54">
        <f t="shared" si="90"/>
        <v>0</v>
      </c>
      <c r="P529" s="54">
        <f t="shared" si="91"/>
        <v>0</v>
      </c>
      <c r="Q529" s="92"/>
      <c r="R529" s="54"/>
      <c r="S529" s="54"/>
      <c r="T529" s="54">
        <v>0</v>
      </c>
      <c r="U529" s="54">
        <v>0</v>
      </c>
      <c r="V529" s="54">
        <v>0</v>
      </c>
      <c r="W529" s="54">
        <v>0</v>
      </c>
      <c r="X529" s="55" t="s">
        <v>207</v>
      </c>
      <c r="Y529" s="56"/>
      <c r="Z529" s="56"/>
      <c r="AA529" s="56"/>
      <c r="AB529" s="56"/>
      <c r="AC529" s="56"/>
      <c r="AD529" s="56"/>
      <c r="AE529" s="56"/>
      <c r="AF529" s="56"/>
    </row>
    <row r="530" spans="1:32" s="57" customFormat="1" ht="63" x14ac:dyDescent="0.25">
      <c r="A530" s="134" t="s">
        <v>100</v>
      </c>
      <c r="B530" s="132"/>
      <c r="C530" s="51" t="s">
        <v>699</v>
      </c>
      <c r="D530" s="52">
        <v>327.14396529000004</v>
      </c>
      <c r="E530" s="53">
        <f t="shared" si="94"/>
        <v>302.29987170999999</v>
      </c>
      <c r="F530" s="58">
        <f t="shared" si="94"/>
        <v>209.69190399999997</v>
      </c>
      <c r="G530" s="54">
        <v>110.09307170999999</v>
      </c>
      <c r="H530" s="54">
        <v>10.331904</v>
      </c>
      <c r="I530" s="54">
        <v>62.14</v>
      </c>
      <c r="J530" s="54">
        <v>67.259999999999991</v>
      </c>
      <c r="K530" s="54">
        <v>60.349999999999994</v>
      </c>
      <c r="L530" s="54">
        <v>78.469999999999985</v>
      </c>
      <c r="M530" s="54">
        <v>69.716800000000006</v>
      </c>
      <c r="N530" s="54">
        <v>53.629999999999995</v>
      </c>
      <c r="O530" s="54">
        <f t="shared" si="90"/>
        <v>117.45206129000007</v>
      </c>
      <c r="P530" s="54">
        <f t="shared" si="91"/>
        <v>-92.607967710000025</v>
      </c>
      <c r="Q530" s="92">
        <f t="shared" si="93"/>
        <v>-0.30634471389667006</v>
      </c>
      <c r="R530" s="54"/>
      <c r="S530" s="54"/>
      <c r="T530" s="54">
        <v>0</v>
      </c>
      <c r="U530" s="54">
        <v>0</v>
      </c>
      <c r="V530" s="54">
        <v>0</v>
      </c>
      <c r="W530" s="54">
        <v>0</v>
      </c>
      <c r="X530" s="55" t="s">
        <v>207</v>
      </c>
      <c r="Y530" s="56"/>
      <c r="Z530" s="56"/>
      <c r="AA530" s="56"/>
      <c r="AB530" s="56"/>
      <c r="AC530" s="56"/>
      <c r="AD530" s="56"/>
      <c r="AE530" s="56"/>
      <c r="AF530" s="56"/>
    </row>
    <row r="531" spans="1:32" s="57" customFormat="1" ht="63" x14ac:dyDescent="0.25">
      <c r="A531" s="134" t="s">
        <v>100</v>
      </c>
      <c r="B531" s="132"/>
      <c r="C531" s="51" t="s">
        <v>700</v>
      </c>
      <c r="D531" s="52">
        <v>6.0570000000000004</v>
      </c>
      <c r="E531" s="53">
        <f t="shared" si="94"/>
        <v>0</v>
      </c>
      <c r="F531" s="58">
        <f t="shared" si="94"/>
        <v>4.5939324649999991</v>
      </c>
      <c r="G531" s="54">
        <v>0</v>
      </c>
      <c r="H531" s="54">
        <v>0</v>
      </c>
      <c r="I531" s="54">
        <v>0</v>
      </c>
      <c r="J531" s="54">
        <v>0</v>
      </c>
      <c r="K531" s="54">
        <v>0</v>
      </c>
      <c r="L531" s="54">
        <v>0</v>
      </c>
      <c r="M531" s="54">
        <v>0</v>
      </c>
      <c r="N531" s="54">
        <v>4.5939324649999991</v>
      </c>
      <c r="O531" s="54">
        <f t="shared" si="90"/>
        <v>1.4630675350000013</v>
      </c>
      <c r="P531" s="54">
        <f t="shared" si="91"/>
        <v>4.5939324649999991</v>
      </c>
      <c r="Q531" s="92"/>
      <c r="R531" s="54"/>
      <c r="S531" s="54"/>
      <c r="T531" s="54">
        <v>0</v>
      </c>
      <c r="U531" s="54">
        <v>0</v>
      </c>
      <c r="V531" s="54">
        <v>0</v>
      </c>
      <c r="W531" s="54">
        <v>0</v>
      </c>
      <c r="X531" s="55" t="s">
        <v>207</v>
      </c>
      <c r="Y531" s="56"/>
      <c r="Z531" s="56"/>
      <c r="AA531" s="56"/>
      <c r="AB531" s="56"/>
      <c r="AC531" s="56"/>
      <c r="AD531" s="56"/>
      <c r="AE531" s="56"/>
      <c r="AF531" s="56"/>
    </row>
    <row r="532" spans="1:32" s="57" customFormat="1" ht="94.5" x14ac:dyDescent="0.25">
      <c r="A532" s="134" t="s">
        <v>100</v>
      </c>
      <c r="B532" s="132"/>
      <c r="C532" s="51" t="s">
        <v>701</v>
      </c>
      <c r="D532" s="52">
        <v>3.7925706500000063</v>
      </c>
      <c r="E532" s="53">
        <f t="shared" si="94"/>
        <v>0</v>
      </c>
      <c r="F532" s="58">
        <f t="shared" si="94"/>
        <v>1.7096683699999999</v>
      </c>
      <c r="G532" s="54">
        <v>0</v>
      </c>
      <c r="H532" s="54">
        <v>0</v>
      </c>
      <c r="I532" s="54">
        <v>0</v>
      </c>
      <c r="J532" s="54">
        <v>1.7096683699999999</v>
      </c>
      <c r="K532" s="54">
        <v>0</v>
      </c>
      <c r="L532" s="54">
        <v>0</v>
      </c>
      <c r="M532" s="54">
        <v>0</v>
      </c>
      <c r="N532" s="54">
        <v>0</v>
      </c>
      <c r="O532" s="54">
        <f t="shared" si="90"/>
        <v>2.0829022800000061</v>
      </c>
      <c r="P532" s="54">
        <f t="shared" si="91"/>
        <v>1.7096683699999999</v>
      </c>
      <c r="Q532" s="92"/>
      <c r="R532" s="54"/>
      <c r="S532" s="54"/>
      <c r="T532" s="54">
        <v>0</v>
      </c>
      <c r="U532" s="54">
        <v>0</v>
      </c>
      <c r="V532" s="54">
        <v>10</v>
      </c>
      <c r="W532" s="54">
        <v>0</v>
      </c>
      <c r="X532" s="55" t="s">
        <v>207</v>
      </c>
      <c r="Y532" s="56"/>
      <c r="Z532" s="56"/>
      <c r="AA532" s="56"/>
      <c r="AB532" s="56"/>
      <c r="AC532" s="56"/>
      <c r="AD532" s="56"/>
      <c r="AE532" s="56"/>
      <c r="AF532" s="56"/>
    </row>
    <row r="533" spans="1:32" s="57" customFormat="1" ht="63" x14ac:dyDescent="0.25">
      <c r="A533" s="134" t="s">
        <v>100</v>
      </c>
      <c r="B533" s="132"/>
      <c r="C533" s="51" t="s">
        <v>702</v>
      </c>
      <c r="D533" s="52">
        <v>0</v>
      </c>
      <c r="E533" s="53">
        <f t="shared" si="94"/>
        <v>0</v>
      </c>
      <c r="F533" s="58">
        <f t="shared" si="94"/>
        <v>21.240707999999998</v>
      </c>
      <c r="G533" s="54">
        <v>0</v>
      </c>
      <c r="H533" s="54">
        <v>0</v>
      </c>
      <c r="I533" s="54">
        <v>0</v>
      </c>
      <c r="J533" s="54">
        <v>0</v>
      </c>
      <c r="K533" s="54">
        <v>0</v>
      </c>
      <c r="L533" s="54">
        <v>0</v>
      </c>
      <c r="M533" s="54">
        <v>0</v>
      </c>
      <c r="N533" s="54">
        <v>21.240707999999998</v>
      </c>
      <c r="O533" s="54">
        <f t="shared" si="90"/>
        <v>-21.240707999999998</v>
      </c>
      <c r="P533" s="54">
        <f t="shared" si="91"/>
        <v>21.240707999999998</v>
      </c>
      <c r="Q533" s="92"/>
      <c r="R533" s="54"/>
      <c r="S533" s="54"/>
      <c r="T533" s="54">
        <v>0</v>
      </c>
      <c r="U533" s="54">
        <v>0</v>
      </c>
      <c r="V533" s="54">
        <v>25</v>
      </c>
      <c r="W533" s="54">
        <v>0</v>
      </c>
      <c r="X533" s="55" t="s">
        <v>207</v>
      </c>
      <c r="Y533" s="56"/>
      <c r="Z533" s="56"/>
      <c r="AA533" s="56"/>
      <c r="AB533" s="56"/>
      <c r="AC533" s="56"/>
      <c r="AD533" s="56"/>
      <c r="AE533" s="56"/>
      <c r="AF533" s="56"/>
    </row>
    <row r="534" spans="1:32" s="57" customFormat="1" ht="63" x14ac:dyDescent="0.25">
      <c r="A534" s="134" t="s">
        <v>100</v>
      </c>
      <c r="B534" s="132"/>
      <c r="C534" s="51" t="s">
        <v>703</v>
      </c>
      <c r="D534" s="52">
        <v>9.3189910000000005</v>
      </c>
      <c r="E534" s="53">
        <f t="shared" ref="E534:F549" si="95">G534+I534+K534+M534</f>
        <v>0</v>
      </c>
      <c r="F534" s="58">
        <f t="shared" si="95"/>
        <v>9.3189910000000005</v>
      </c>
      <c r="G534" s="54">
        <v>0</v>
      </c>
      <c r="H534" s="54">
        <v>0</v>
      </c>
      <c r="I534" s="54">
        <v>0</v>
      </c>
      <c r="J534" s="54">
        <v>1.058991</v>
      </c>
      <c r="K534" s="54">
        <v>0</v>
      </c>
      <c r="L534" s="54">
        <v>2.121</v>
      </c>
      <c r="M534" s="54">
        <v>0</v>
      </c>
      <c r="N534" s="54">
        <v>6.1390000000000002</v>
      </c>
      <c r="O534" s="54">
        <f t="shared" si="90"/>
        <v>0</v>
      </c>
      <c r="P534" s="54">
        <f t="shared" si="91"/>
        <v>9.3189910000000005</v>
      </c>
      <c r="Q534" s="92"/>
      <c r="R534" s="54"/>
      <c r="S534" s="54"/>
      <c r="T534" s="54">
        <v>0</v>
      </c>
      <c r="U534" s="54">
        <v>0</v>
      </c>
      <c r="V534" s="54">
        <v>0</v>
      </c>
      <c r="W534" s="54">
        <v>0</v>
      </c>
      <c r="X534" s="55" t="s">
        <v>207</v>
      </c>
      <c r="Y534" s="56"/>
      <c r="Z534" s="56"/>
      <c r="AA534" s="56"/>
      <c r="AB534" s="56"/>
      <c r="AC534" s="56"/>
      <c r="AD534" s="56"/>
      <c r="AE534" s="56"/>
      <c r="AF534" s="56"/>
    </row>
    <row r="535" spans="1:32" s="57" customFormat="1" ht="63" x14ac:dyDescent="0.25">
      <c r="A535" s="134" t="s">
        <v>100</v>
      </c>
      <c r="B535" s="132"/>
      <c r="C535" s="51" t="s">
        <v>704</v>
      </c>
      <c r="D535" s="52">
        <v>2.0625809999999998</v>
      </c>
      <c r="E535" s="53">
        <f t="shared" si="95"/>
        <v>0</v>
      </c>
      <c r="F535" s="58">
        <f t="shared" si="95"/>
        <v>2.0625809999999998</v>
      </c>
      <c r="G535" s="54">
        <v>0</v>
      </c>
      <c r="H535" s="54">
        <v>0</v>
      </c>
      <c r="I535" s="54">
        <v>0</v>
      </c>
      <c r="J535" s="54">
        <v>0.29258099999999998</v>
      </c>
      <c r="K535" s="54">
        <v>0</v>
      </c>
      <c r="L535" s="54">
        <v>0.5605</v>
      </c>
      <c r="M535" s="54">
        <v>0</v>
      </c>
      <c r="N535" s="54">
        <v>1.2094999999999998</v>
      </c>
      <c r="O535" s="54">
        <f t="shared" si="90"/>
        <v>0</v>
      </c>
      <c r="P535" s="54">
        <f t="shared" si="91"/>
        <v>2.0625809999999998</v>
      </c>
      <c r="Q535" s="92"/>
      <c r="R535" s="54"/>
      <c r="S535" s="54"/>
      <c r="T535" s="54">
        <v>0</v>
      </c>
      <c r="U535" s="54">
        <v>0</v>
      </c>
      <c r="V535" s="54">
        <v>0</v>
      </c>
      <c r="W535" s="54">
        <v>0</v>
      </c>
      <c r="X535" s="55" t="s">
        <v>207</v>
      </c>
      <c r="Y535" s="56"/>
      <c r="Z535" s="56"/>
      <c r="AA535" s="56"/>
      <c r="AB535" s="56"/>
      <c r="AC535" s="56"/>
      <c r="AD535" s="56"/>
      <c r="AE535" s="56"/>
      <c r="AF535" s="56"/>
    </row>
    <row r="536" spans="1:32" s="57" customFormat="1" ht="63" x14ac:dyDescent="0.25">
      <c r="A536" s="134" t="s">
        <v>100</v>
      </c>
      <c r="B536" s="132"/>
      <c r="C536" s="51" t="s">
        <v>705</v>
      </c>
      <c r="D536" s="52">
        <v>0.55069419999999991</v>
      </c>
      <c r="E536" s="53">
        <f t="shared" si="95"/>
        <v>0</v>
      </c>
      <c r="F536" s="58">
        <f t="shared" si="95"/>
        <v>0.55069419999999991</v>
      </c>
      <c r="G536" s="54">
        <v>0</v>
      </c>
      <c r="H536" s="54">
        <v>0</v>
      </c>
      <c r="I536" s="54">
        <v>0</v>
      </c>
      <c r="J536" s="54">
        <v>0</v>
      </c>
      <c r="K536" s="54">
        <v>0</v>
      </c>
      <c r="L536" s="54">
        <v>0.55069419999999991</v>
      </c>
      <c r="M536" s="54">
        <v>0</v>
      </c>
      <c r="N536" s="54">
        <v>0</v>
      </c>
      <c r="O536" s="54">
        <f t="shared" ref="O536:O599" si="96">D536-F536</f>
        <v>0</v>
      </c>
      <c r="P536" s="54">
        <f t="shared" ref="P536:P599" si="97">F536-E536</f>
        <v>0.55069419999999991</v>
      </c>
      <c r="Q536" s="92"/>
      <c r="R536" s="54"/>
      <c r="S536" s="54"/>
      <c r="T536" s="54">
        <v>0</v>
      </c>
      <c r="U536" s="54">
        <v>0</v>
      </c>
      <c r="V536" s="54">
        <v>0</v>
      </c>
      <c r="W536" s="54">
        <v>0</v>
      </c>
      <c r="X536" s="55" t="s">
        <v>207</v>
      </c>
      <c r="Y536" s="56"/>
      <c r="Z536" s="56"/>
      <c r="AA536" s="56"/>
      <c r="AB536" s="56"/>
      <c r="AC536" s="56"/>
      <c r="AD536" s="56"/>
      <c r="AE536" s="56"/>
      <c r="AF536" s="56"/>
    </row>
    <row r="537" spans="1:32" s="57" customFormat="1" ht="63" x14ac:dyDescent="0.25">
      <c r="A537" s="134" t="s">
        <v>100</v>
      </c>
      <c r="B537" s="132"/>
      <c r="C537" s="51" t="s">
        <v>706</v>
      </c>
      <c r="D537" s="52">
        <v>0.31799820000000001</v>
      </c>
      <c r="E537" s="53">
        <f t="shared" si="95"/>
        <v>0</v>
      </c>
      <c r="F537" s="58">
        <f t="shared" si="95"/>
        <v>0.31799820000000001</v>
      </c>
      <c r="G537" s="54">
        <v>0</v>
      </c>
      <c r="H537" s="54">
        <v>0</v>
      </c>
      <c r="I537" s="54">
        <v>0</v>
      </c>
      <c r="J537" s="54">
        <v>0</v>
      </c>
      <c r="K537" s="54">
        <v>0</v>
      </c>
      <c r="L537" s="54">
        <v>0.31799820000000001</v>
      </c>
      <c r="M537" s="54">
        <v>0</v>
      </c>
      <c r="N537" s="54">
        <v>0</v>
      </c>
      <c r="O537" s="54">
        <f t="shared" si="96"/>
        <v>0</v>
      </c>
      <c r="P537" s="54">
        <f t="shared" si="97"/>
        <v>0.31799820000000001</v>
      </c>
      <c r="Q537" s="92"/>
      <c r="R537" s="54"/>
      <c r="S537" s="54"/>
      <c r="T537" s="54">
        <v>0</v>
      </c>
      <c r="U537" s="54">
        <v>0</v>
      </c>
      <c r="V537" s="54">
        <v>0</v>
      </c>
      <c r="W537" s="54">
        <v>0</v>
      </c>
      <c r="X537" s="55" t="s">
        <v>207</v>
      </c>
      <c r="Y537" s="56"/>
      <c r="Z537" s="56"/>
      <c r="AA537" s="56"/>
      <c r="AB537" s="56"/>
      <c r="AC537" s="56"/>
      <c r="AD537" s="56"/>
      <c r="AE537" s="56"/>
      <c r="AF537" s="56"/>
    </row>
    <row r="538" spans="1:32" s="57" customFormat="1" ht="63" x14ac:dyDescent="0.25">
      <c r="A538" s="134" t="s">
        <v>100</v>
      </c>
      <c r="B538" s="132"/>
      <c r="C538" s="51" t="s">
        <v>707</v>
      </c>
      <c r="D538" s="52">
        <v>0.1359832</v>
      </c>
      <c r="E538" s="53">
        <f t="shared" si="95"/>
        <v>0</v>
      </c>
      <c r="F538" s="58">
        <f t="shared" si="95"/>
        <v>0.1359832</v>
      </c>
      <c r="G538" s="54">
        <v>0</v>
      </c>
      <c r="H538" s="54">
        <v>0</v>
      </c>
      <c r="I538" s="54">
        <v>0</v>
      </c>
      <c r="J538" s="54">
        <v>0</v>
      </c>
      <c r="K538" s="54">
        <v>0</v>
      </c>
      <c r="L538" s="54">
        <v>0.1359832</v>
      </c>
      <c r="M538" s="54">
        <v>0</v>
      </c>
      <c r="N538" s="54">
        <v>0</v>
      </c>
      <c r="O538" s="54">
        <f t="shared" si="96"/>
        <v>0</v>
      </c>
      <c r="P538" s="54">
        <f t="shared" si="97"/>
        <v>0.1359832</v>
      </c>
      <c r="Q538" s="92"/>
      <c r="R538" s="54"/>
      <c r="S538" s="54"/>
      <c r="T538" s="54">
        <v>0</v>
      </c>
      <c r="U538" s="54">
        <v>0</v>
      </c>
      <c r="V538" s="54">
        <v>0</v>
      </c>
      <c r="W538" s="54">
        <v>0</v>
      </c>
      <c r="X538" s="55" t="s">
        <v>207</v>
      </c>
      <c r="Y538" s="56"/>
      <c r="Z538" s="56"/>
      <c r="AA538" s="56"/>
      <c r="AB538" s="56"/>
      <c r="AC538" s="56"/>
      <c r="AD538" s="56"/>
      <c r="AE538" s="56"/>
      <c r="AF538" s="56"/>
    </row>
    <row r="539" spans="1:32" s="57" customFormat="1" ht="63" x14ac:dyDescent="0.25">
      <c r="A539" s="134" t="s">
        <v>100</v>
      </c>
      <c r="B539" s="132"/>
      <c r="C539" s="51" t="s">
        <v>708</v>
      </c>
      <c r="D539" s="52">
        <v>0.29076379999999996</v>
      </c>
      <c r="E539" s="53">
        <f t="shared" si="95"/>
        <v>0</v>
      </c>
      <c r="F539" s="58">
        <f t="shared" si="95"/>
        <v>0.29076379999999996</v>
      </c>
      <c r="G539" s="54">
        <v>0</v>
      </c>
      <c r="H539" s="54">
        <v>0</v>
      </c>
      <c r="I539" s="54">
        <v>0</v>
      </c>
      <c r="J539" s="54">
        <v>0</v>
      </c>
      <c r="K539" s="54">
        <v>0</v>
      </c>
      <c r="L539" s="54">
        <v>0</v>
      </c>
      <c r="M539" s="54">
        <v>0</v>
      </c>
      <c r="N539" s="54">
        <v>0.29076379999999996</v>
      </c>
      <c r="O539" s="54">
        <f t="shared" si="96"/>
        <v>0</v>
      </c>
      <c r="P539" s="54">
        <f t="shared" si="97"/>
        <v>0.29076379999999996</v>
      </c>
      <c r="Q539" s="92"/>
      <c r="R539" s="54"/>
      <c r="S539" s="54"/>
      <c r="T539" s="54">
        <v>0</v>
      </c>
      <c r="U539" s="54">
        <v>0</v>
      </c>
      <c r="V539" s="54">
        <v>0</v>
      </c>
      <c r="W539" s="54">
        <v>0</v>
      </c>
      <c r="X539" s="55" t="s">
        <v>207</v>
      </c>
      <c r="Y539" s="56"/>
      <c r="Z539" s="56"/>
      <c r="AA539" s="56"/>
      <c r="AB539" s="56"/>
      <c r="AC539" s="56"/>
      <c r="AD539" s="56"/>
      <c r="AE539" s="56"/>
      <c r="AF539" s="56"/>
    </row>
    <row r="540" spans="1:32" s="57" customFormat="1" ht="63" x14ac:dyDescent="0.25">
      <c r="A540" s="134" t="s">
        <v>100</v>
      </c>
      <c r="B540" s="132"/>
      <c r="C540" s="51" t="s">
        <v>709</v>
      </c>
      <c r="D540" s="52">
        <v>0.64259259999999996</v>
      </c>
      <c r="E540" s="53">
        <f t="shared" si="95"/>
        <v>0</v>
      </c>
      <c r="F540" s="58">
        <f t="shared" si="95"/>
        <v>0.64259259999999996</v>
      </c>
      <c r="G540" s="54">
        <v>0</v>
      </c>
      <c r="H540" s="54">
        <v>0</v>
      </c>
      <c r="I540" s="54">
        <v>0</v>
      </c>
      <c r="J540" s="54">
        <v>0</v>
      </c>
      <c r="K540" s="54">
        <v>0</v>
      </c>
      <c r="L540" s="54">
        <v>0</v>
      </c>
      <c r="M540" s="54">
        <v>0</v>
      </c>
      <c r="N540" s="54">
        <v>0.64259259999999996</v>
      </c>
      <c r="O540" s="54">
        <f t="shared" si="96"/>
        <v>0</v>
      </c>
      <c r="P540" s="54">
        <f t="shared" si="97"/>
        <v>0.64259259999999996</v>
      </c>
      <c r="Q540" s="92"/>
      <c r="R540" s="54"/>
      <c r="S540" s="54"/>
      <c r="T540" s="54">
        <v>0</v>
      </c>
      <c r="U540" s="54">
        <v>0</v>
      </c>
      <c r="V540" s="54">
        <v>0</v>
      </c>
      <c r="W540" s="54">
        <v>0</v>
      </c>
      <c r="X540" s="55" t="s">
        <v>207</v>
      </c>
      <c r="Y540" s="56"/>
      <c r="Z540" s="56"/>
      <c r="AA540" s="56"/>
      <c r="AB540" s="56"/>
      <c r="AC540" s="56"/>
      <c r="AD540" s="56"/>
      <c r="AE540" s="56"/>
      <c r="AF540" s="56"/>
    </row>
    <row r="541" spans="1:32" s="57" customFormat="1" ht="63" x14ac:dyDescent="0.25">
      <c r="A541" s="134" t="s">
        <v>100</v>
      </c>
      <c r="B541" s="132"/>
      <c r="C541" s="51" t="s">
        <v>710</v>
      </c>
      <c r="D541" s="52">
        <v>1.901983</v>
      </c>
      <c r="E541" s="53">
        <f t="shared" si="95"/>
        <v>0</v>
      </c>
      <c r="F541" s="58">
        <f t="shared" si="95"/>
        <v>1.901983</v>
      </c>
      <c r="G541" s="54">
        <v>0</v>
      </c>
      <c r="H541" s="54">
        <v>0</v>
      </c>
      <c r="I541" s="54">
        <v>0</v>
      </c>
      <c r="J541" s="54">
        <v>0</v>
      </c>
      <c r="K541" s="54">
        <v>0</v>
      </c>
      <c r="L541" s="54">
        <v>0.68588384999999985</v>
      </c>
      <c r="M541" s="54">
        <v>0</v>
      </c>
      <c r="N541" s="54">
        <v>1.2160991500000002</v>
      </c>
      <c r="O541" s="54">
        <f t="shared" si="96"/>
        <v>0</v>
      </c>
      <c r="P541" s="54">
        <f t="shared" si="97"/>
        <v>1.901983</v>
      </c>
      <c r="Q541" s="92"/>
      <c r="R541" s="54"/>
      <c r="S541" s="54"/>
      <c r="T541" s="54">
        <v>0</v>
      </c>
      <c r="U541" s="54">
        <v>0</v>
      </c>
      <c r="V541" s="54">
        <v>0</v>
      </c>
      <c r="W541" s="54">
        <v>0</v>
      </c>
      <c r="X541" s="55" t="s">
        <v>207</v>
      </c>
      <c r="Y541" s="56"/>
      <c r="Z541" s="56"/>
      <c r="AA541" s="56"/>
      <c r="AB541" s="56"/>
      <c r="AC541" s="56"/>
      <c r="AD541" s="56"/>
      <c r="AE541" s="56"/>
      <c r="AF541" s="56"/>
    </row>
    <row r="542" spans="1:32" s="57" customFormat="1" ht="63" x14ac:dyDescent="0.25">
      <c r="A542" s="134" t="s">
        <v>100</v>
      </c>
      <c r="B542" s="132"/>
      <c r="C542" s="51" t="s">
        <v>711</v>
      </c>
      <c r="D542" s="52">
        <v>0.57841239999999994</v>
      </c>
      <c r="E542" s="53">
        <f t="shared" si="95"/>
        <v>0</v>
      </c>
      <c r="F542" s="58">
        <f t="shared" si="95"/>
        <v>0.57841239999999994</v>
      </c>
      <c r="G542" s="54">
        <v>0</v>
      </c>
      <c r="H542" s="54">
        <v>0</v>
      </c>
      <c r="I542" s="54">
        <v>0</v>
      </c>
      <c r="J542" s="54">
        <v>0</v>
      </c>
      <c r="K542" s="54">
        <v>0</v>
      </c>
      <c r="L542" s="54">
        <v>0</v>
      </c>
      <c r="M542" s="54">
        <v>0</v>
      </c>
      <c r="N542" s="54">
        <v>0.57841239999999994</v>
      </c>
      <c r="O542" s="54">
        <f t="shared" si="96"/>
        <v>0</v>
      </c>
      <c r="P542" s="54">
        <f t="shared" si="97"/>
        <v>0.57841239999999994</v>
      </c>
      <c r="Q542" s="92"/>
      <c r="R542" s="54"/>
      <c r="S542" s="54"/>
      <c r="T542" s="54">
        <v>0</v>
      </c>
      <c r="U542" s="54">
        <v>0</v>
      </c>
      <c r="V542" s="54">
        <v>0</v>
      </c>
      <c r="W542" s="54">
        <v>0</v>
      </c>
      <c r="X542" s="55" t="s">
        <v>207</v>
      </c>
      <c r="Y542" s="56"/>
      <c r="Z542" s="56"/>
      <c r="AA542" s="56"/>
      <c r="AB542" s="56"/>
      <c r="AC542" s="56"/>
      <c r="AD542" s="56"/>
      <c r="AE542" s="56"/>
      <c r="AF542" s="56"/>
    </row>
    <row r="543" spans="1:32" s="57" customFormat="1" ht="63" x14ac:dyDescent="0.25">
      <c r="A543" s="134" t="s">
        <v>100</v>
      </c>
      <c r="B543" s="132"/>
      <c r="C543" s="51" t="s">
        <v>712</v>
      </c>
      <c r="D543" s="52">
        <v>2.475581</v>
      </c>
      <c r="E543" s="53">
        <f t="shared" si="95"/>
        <v>0</v>
      </c>
      <c r="F543" s="58">
        <f t="shared" si="95"/>
        <v>2.475581</v>
      </c>
      <c r="G543" s="54">
        <v>0</v>
      </c>
      <c r="H543" s="54">
        <v>0</v>
      </c>
      <c r="I543" s="54">
        <v>0</v>
      </c>
      <c r="J543" s="54">
        <v>0</v>
      </c>
      <c r="K543" s="54">
        <v>0</v>
      </c>
      <c r="L543" s="54">
        <v>1.121</v>
      </c>
      <c r="M543" s="54">
        <v>0</v>
      </c>
      <c r="N543" s="54">
        <v>1.3545809999999998</v>
      </c>
      <c r="O543" s="54">
        <f t="shared" si="96"/>
        <v>0</v>
      </c>
      <c r="P543" s="54">
        <f t="shared" si="97"/>
        <v>2.475581</v>
      </c>
      <c r="Q543" s="92"/>
      <c r="R543" s="54"/>
      <c r="S543" s="54"/>
      <c r="T543" s="54">
        <v>0</v>
      </c>
      <c r="U543" s="54">
        <v>0</v>
      </c>
      <c r="V543" s="54">
        <v>0</v>
      </c>
      <c r="W543" s="54">
        <v>0</v>
      </c>
      <c r="X543" s="55" t="s">
        <v>207</v>
      </c>
      <c r="Y543" s="56"/>
      <c r="Z543" s="56"/>
      <c r="AA543" s="56"/>
      <c r="AB543" s="56"/>
      <c r="AC543" s="56"/>
      <c r="AD543" s="56"/>
      <c r="AE543" s="56"/>
      <c r="AF543" s="56"/>
    </row>
    <row r="544" spans="1:32" s="57" customFormat="1" ht="63" x14ac:dyDescent="0.25">
      <c r="A544" s="134" t="s">
        <v>100</v>
      </c>
      <c r="B544" s="132"/>
      <c r="C544" s="51" t="s">
        <v>713</v>
      </c>
      <c r="D544" s="52">
        <v>2.1762622</v>
      </c>
      <c r="E544" s="53">
        <f t="shared" si="95"/>
        <v>0</v>
      </c>
      <c r="F544" s="58">
        <f t="shared" si="95"/>
        <v>2.1762622</v>
      </c>
      <c r="G544" s="54">
        <v>0</v>
      </c>
      <c r="H544" s="54">
        <v>0</v>
      </c>
      <c r="I544" s="54">
        <v>0</v>
      </c>
      <c r="J544" s="54">
        <v>0</v>
      </c>
      <c r="K544" s="54">
        <v>0</v>
      </c>
      <c r="L544" s="54">
        <v>0.94644908999999988</v>
      </c>
      <c r="M544" s="54">
        <v>0</v>
      </c>
      <c r="N544" s="54">
        <v>1.2298131100000003</v>
      </c>
      <c r="O544" s="54">
        <f t="shared" si="96"/>
        <v>0</v>
      </c>
      <c r="P544" s="54">
        <f t="shared" si="97"/>
        <v>2.1762622</v>
      </c>
      <c r="Q544" s="92"/>
      <c r="R544" s="54"/>
      <c r="S544" s="54"/>
      <c r="T544" s="54">
        <v>0</v>
      </c>
      <c r="U544" s="54">
        <v>0</v>
      </c>
      <c r="V544" s="54">
        <v>0</v>
      </c>
      <c r="W544" s="54">
        <v>0</v>
      </c>
      <c r="X544" s="55" t="s">
        <v>207</v>
      </c>
      <c r="Y544" s="56"/>
      <c r="Z544" s="56"/>
      <c r="AA544" s="56"/>
      <c r="AB544" s="56"/>
      <c r="AC544" s="56"/>
      <c r="AD544" s="56"/>
      <c r="AE544" s="56"/>
      <c r="AF544" s="56"/>
    </row>
    <row r="545" spans="1:32" s="57" customFormat="1" ht="63" x14ac:dyDescent="0.25">
      <c r="A545" s="134" t="s">
        <v>100</v>
      </c>
      <c r="B545" s="132"/>
      <c r="C545" s="51" t="s">
        <v>714</v>
      </c>
      <c r="D545" s="52">
        <v>0.37902779999999997</v>
      </c>
      <c r="E545" s="53">
        <f t="shared" si="95"/>
        <v>0</v>
      </c>
      <c r="F545" s="58">
        <f t="shared" si="95"/>
        <v>0.37902779999999997</v>
      </c>
      <c r="G545" s="54">
        <v>0</v>
      </c>
      <c r="H545" s="54">
        <v>0</v>
      </c>
      <c r="I545" s="54">
        <v>0</v>
      </c>
      <c r="J545" s="54">
        <v>0</v>
      </c>
      <c r="K545" s="54">
        <v>0</v>
      </c>
      <c r="L545" s="54">
        <v>0</v>
      </c>
      <c r="M545" s="54">
        <v>0</v>
      </c>
      <c r="N545" s="54">
        <v>0.37902779999999997</v>
      </c>
      <c r="O545" s="54">
        <f t="shared" si="96"/>
        <v>0</v>
      </c>
      <c r="P545" s="54">
        <f t="shared" si="97"/>
        <v>0.37902779999999997</v>
      </c>
      <c r="Q545" s="92"/>
      <c r="R545" s="54"/>
      <c r="S545" s="54"/>
      <c r="T545" s="54">
        <v>0</v>
      </c>
      <c r="U545" s="54">
        <v>0</v>
      </c>
      <c r="V545" s="54">
        <v>0</v>
      </c>
      <c r="W545" s="54">
        <v>0</v>
      </c>
      <c r="X545" s="55" t="s">
        <v>207</v>
      </c>
      <c r="Y545" s="56"/>
      <c r="Z545" s="56"/>
      <c r="AA545" s="56"/>
      <c r="AB545" s="56"/>
      <c r="AC545" s="56"/>
      <c r="AD545" s="56"/>
      <c r="AE545" s="56"/>
      <c r="AF545" s="56"/>
    </row>
    <row r="546" spans="1:32" s="57" customFormat="1" ht="63" x14ac:dyDescent="0.25">
      <c r="A546" s="134" t="s">
        <v>100</v>
      </c>
      <c r="B546" s="132"/>
      <c r="C546" s="51" t="s">
        <v>715</v>
      </c>
      <c r="D546" s="52">
        <v>0</v>
      </c>
      <c r="E546" s="53">
        <f t="shared" si="95"/>
        <v>0</v>
      </c>
      <c r="F546" s="58">
        <f t="shared" si="95"/>
        <v>6.7991599999999999E-2</v>
      </c>
      <c r="G546" s="54">
        <v>0</v>
      </c>
      <c r="H546" s="54">
        <v>0</v>
      </c>
      <c r="I546" s="54">
        <v>0</v>
      </c>
      <c r="J546" s="54">
        <v>6.7991599999999999E-2</v>
      </c>
      <c r="K546" s="54">
        <v>0</v>
      </c>
      <c r="L546" s="54">
        <v>0</v>
      </c>
      <c r="M546" s="54">
        <v>0</v>
      </c>
      <c r="N546" s="54">
        <v>0</v>
      </c>
      <c r="O546" s="54">
        <f t="shared" si="96"/>
        <v>-6.7991599999999999E-2</v>
      </c>
      <c r="P546" s="54">
        <f t="shared" si="97"/>
        <v>6.7991599999999999E-2</v>
      </c>
      <c r="Q546" s="92"/>
      <c r="R546" s="54"/>
      <c r="S546" s="54"/>
      <c r="T546" s="54">
        <v>0</v>
      </c>
      <c r="U546" s="54">
        <v>0</v>
      </c>
      <c r="V546" s="54">
        <v>0</v>
      </c>
      <c r="W546" s="54">
        <v>0</v>
      </c>
      <c r="X546" s="55" t="s">
        <v>207</v>
      </c>
      <c r="Y546" s="56"/>
      <c r="Z546" s="56"/>
      <c r="AA546" s="56"/>
      <c r="AB546" s="56"/>
      <c r="AC546" s="56"/>
      <c r="AD546" s="56"/>
      <c r="AE546" s="56"/>
      <c r="AF546" s="56"/>
    </row>
    <row r="547" spans="1:32" s="57" customFormat="1" ht="63" x14ac:dyDescent="0.25">
      <c r="A547" s="134" t="s">
        <v>100</v>
      </c>
      <c r="B547" s="132"/>
      <c r="C547" s="51" t="s">
        <v>716</v>
      </c>
      <c r="D547" s="52">
        <v>0</v>
      </c>
      <c r="E547" s="53">
        <f t="shared" si="95"/>
        <v>0</v>
      </c>
      <c r="F547" s="58">
        <f t="shared" si="95"/>
        <v>1.77</v>
      </c>
      <c r="G547" s="54">
        <v>0</v>
      </c>
      <c r="H547" s="54">
        <v>0</v>
      </c>
      <c r="I547" s="54">
        <v>0</v>
      </c>
      <c r="J547" s="54">
        <v>0.59000000000000008</v>
      </c>
      <c r="K547" s="54">
        <v>0</v>
      </c>
      <c r="L547" s="54">
        <v>0.59</v>
      </c>
      <c r="M547" s="54">
        <v>0</v>
      </c>
      <c r="N547" s="54">
        <v>0.59</v>
      </c>
      <c r="O547" s="54">
        <f t="shared" si="96"/>
        <v>-1.77</v>
      </c>
      <c r="P547" s="54">
        <f t="shared" si="97"/>
        <v>1.77</v>
      </c>
      <c r="Q547" s="92"/>
      <c r="R547" s="54"/>
      <c r="S547" s="54"/>
      <c r="T547" s="54">
        <v>0</v>
      </c>
      <c r="U547" s="54">
        <v>0</v>
      </c>
      <c r="V547" s="54">
        <v>0</v>
      </c>
      <c r="W547" s="54">
        <v>0</v>
      </c>
      <c r="X547" s="55" t="s">
        <v>207</v>
      </c>
      <c r="Y547" s="56"/>
      <c r="Z547" s="56"/>
      <c r="AA547" s="56"/>
      <c r="AB547" s="56"/>
      <c r="AC547" s="56"/>
      <c r="AD547" s="56"/>
      <c r="AE547" s="56"/>
      <c r="AF547" s="56"/>
    </row>
    <row r="548" spans="1:32" s="57" customFormat="1" ht="63" x14ac:dyDescent="0.25">
      <c r="A548" s="134" t="s">
        <v>100</v>
      </c>
      <c r="B548" s="132"/>
      <c r="C548" s="51" t="s">
        <v>717</v>
      </c>
      <c r="D548" s="52">
        <v>0</v>
      </c>
      <c r="E548" s="53">
        <f t="shared" si="95"/>
        <v>9.995099999999999</v>
      </c>
      <c r="F548" s="58">
        <f t="shared" si="95"/>
        <v>0</v>
      </c>
      <c r="G548" s="54">
        <v>0</v>
      </c>
      <c r="H548" s="54">
        <v>0</v>
      </c>
      <c r="I548" s="54">
        <v>0</v>
      </c>
      <c r="J548" s="54">
        <v>0</v>
      </c>
      <c r="K548" s="54">
        <v>0</v>
      </c>
      <c r="L548" s="54">
        <v>0</v>
      </c>
      <c r="M548" s="54">
        <v>9.995099999999999</v>
      </c>
      <c r="N548" s="54">
        <v>0</v>
      </c>
      <c r="O548" s="54">
        <f t="shared" si="96"/>
        <v>0</v>
      </c>
      <c r="P548" s="54">
        <f t="shared" si="97"/>
        <v>-9.995099999999999</v>
      </c>
      <c r="Q548" s="92">
        <f t="shared" si="93"/>
        <v>-1</v>
      </c>
      <c r="R548" s="54"/>
      <c r="S548" s="54"/>
      <c r="T548" s="54">
        <v>0</v>
      </c>
      <c r="U548" s="54">
        <v>11</v>
      </c>
      <c r="V548" s="54">
        <v>0</v>
      </c>
      <c r="W548" s="54">
        <v>0</v>
      </c>
      <c r="X548" s="55" t="s">
        <v>207</v>
      </c>
      <c r="Y548" s="56"/>
      <c r="Z548" s="56"/>
      <c r="AA548" s="56"/>
      <c r="AB548" s="56"/>
      <c r="AC548" s="56"/>
      <c r="AD548" s="56"/>
      <c r="AE548" s="56"/>
      <c r="AF548" s="56"/>
    </row>
    <row r="549" spans="1:32" s="57" customFormat="1" ht="63" x14ac:dyDescent="0.25">
      <c r="A549" s="134" t="s">
        <v>100</v>
      </c>
      <c r="B549" s="132"/>
      <c r="C549" s="51" t="s">
        <v>718</v>
      </c>
      <c r="D549" s="52">
        <v>2.411</v>
      </c>
      <c r="E549" s="53">
        <f t="shared" si="95"/>
        <v>2.4779999999999998</v>
      </c>
      <c r="F549" s="58">
        <f t="shared" si="95"/>
        <v>0.11269000000000018</v>
      </c>
      <c r="G549" s="54">
        <v>0.22419999999999998</v>
      </c>
      <c r="H549" s="54">
        <v>0.11269000000000018</v>
      </c>
      <c r="I549" s="54">
        <v>0</v>
      </c>
      <c r="J549" s="54">
        <v>0</v>
      </c>
      <c r="K549" s="54">
        <v>2.1411099999999994</v>
      </c>
      <c r="L549" s="54">
        <v>0</v>
      </c>
      <c r="M549" s="54">
        <v>0.11269000000000018</v>
      </c>
      <c r="N549" s="54">
        <v>0</v>
      </c>
      <c r="O549" s="54">
        <f t="shared" si="96"/>
        <v>2.2983099999999999</v>
      </c>
      <c r="P549" s="54">
        <f t="shared" si="97"/>
        <v>-2.3653099999999996</v>
      </c>
      <c r="Q549" s="92">
        <f t="shared" si="93"/>
        <v>-0.95452380952380944</v>
      </c>
      <c r="R549" s="54"/>
      <c r="S549" s="54"/>
      <c r="T549" s="54">
        <v>0</v>
      </c>
      <c r="U549" s="54">
        <v>2.1</v>
      </c>
      <c r="V549" s="54">
        <v>0</v>
      </c>
      <c r="W549" s="54">
        <v>0</v>
      </c>
      <c r="X549" s="55" t="s">
        <v>207</v>
      </c>
      <c r="Y549" s="56"/>
      <c r="Z549" s="56"/>
      <c r="AA549" s="56"/>
      <c r="AB549" s="56"/>
      <c r="AC549" s="56"/>
      <c r="AD549" s="56"/>
      <c r="AE549" s="56"/>
      <c r="AF549" s="56"/>
    </row>
    <row r="550" spans="1:32" s="57" customFormat="1" ht="63" x14ac:dyDescent="0.25">
      <c r="A550" s="134" t="s">
        <v>100</v>
      </c>
      <c r="B550" s="132"/>
      <c r="C550" s="51" t="s">
        <v>719</v>
      </c>
      <c r="D550" s="52">
        <v>0.80799999999999994</v>
      </c>
      <c r="E550" s="53">
        <f t="shared" ref="E550:F565" si="98">G550+I550+K550+M550</f>
        <v>0.82599999999999996</v>
      </c>
      <c r="F550" s="58">
        <f t="shared" si="98"/>
        <v>3.7760000000000016E-2</v>
      </c>
      <c r="G550" s="54">
        <v>7.0799999999999988E-2</v>
      </c>
      <c r="H550" s="54">
        <v>3.7760000000000016E-2</v>
      </c>
      <c r="I550" s="54">
        <v>0</v>
      </c>
      <c r="J550" s="54">
        <v>0</v>
      </c>
      <c r="K550" s="54">
        <v>0.71743999999999997</v>
      </c>
      <c r="L550" s="54">
        <v>0</v>
      </c>
      <c r="M550" s="54">
        <v>3.7760000000000016E-2</v>
      </c>
      <c r="N550" s="54">
        <v>0</v>
      </c>
      <c r="O550" s="54">
        <f t="shared" si="96"/>
        <v>0.77023999999999992</v>
      </c>
      <c r="P550" s="54">
        <f t="shared" si="97"/>
        <v>-0.78823999999999994</v>
      </c>
      <c r="Q550" s="92">
        <f t="shared" si="93"/>
        <v>-0.95428571428571429</v>
      </c>
      <c r="R550" s="54"/>
      <c r="S550" s="54"/>
      <c r="T550" s="54">
        <v>0</v>
      </c>
      <c r="U550" s="54">
        <v>0.7</v>
      </c>
      <c r="V550" s="54">
        <v>0</v>
      </c>
      <c r="W550" s="54">
        <v>0</v>
      </c>
      <c r="X550" s="55" t="s">
        <v>207</v>
      </c>
      <c r="Y550" s="56"/>
      <c r="Z550" s="56"/>
      <c r="AA550" s="56"/>
      <c r="AB550" s="56"/>
      <c r="AC550" s="56"/>
      <c r="AD550" s="56"/>
      <c r="AE550" s="56"/>
      <c r="AF550" s="56"/>
    </row>
    <row r="551" spans="1:32" s="57" customFormat="1" ht="63" x14ac:dyDescent="0.25">
      <c r="A551" s="134" t="s">
        <v>100</v>
      </c>
      <c r="B551" s="132"/>
      <c r="C551" s="51" t="s">
        <v>720</v>
      </c>
      <c r="D551" s="52">
        <v>2.0406</v>
      </c>
      <c r="E551" s="53">
        <f t="shared" si="98"/>
        <v>2.0886</v>
      </c>
      <c r="F551" s="58">
        <f t="shared" si="98"/>
        <v>0.112</v>
      </c>
      <c r="G551" s="54">
        <v>0.1888</v>
      </c>
      <c r="H551" s="54">
        <v>0.112</v>
      </c>
      <c r="I551" s="54">
        <v>0</v>
      </c>
      <c r="J551" s="54">
        <v>0</v>
      </c>
      <c r="K551" s="54">
        <v>1.80481</v>
      </c>
      <c r="L551" s="54">
        <v>0</v>
      </c>
      <c r="M551" s="54">
        <v>9.4989999999999908E-2</v>
      </c>
      <c r="N551" s="54">
        <v>0</v>
      </c>
      <c r="O551" s="54">
        <f t="shared" si="96"/>
        <v>1.9285999999999999</v>
      </c>
      <c r="P551" s="54">
        <f t="shared" si="97"/>
        <v>-1.9765999999999999</v>
      </c>
      <c r="Q551" s="92">
        <f t="shared" si="93"/>
        <v>-0.94637556257780331</v>
      </c>
      <c r="R551" s="54"/>
      <c r="S551" s="54"/>
      <c r="T551" s="54">
        <v>0</v>
      </c>
      <c r="U551" s="54">
        <v>1.8</v>
      </c>
      <c r="V551" s="54">
        <v>0</v>
      </c>
      <c r="W551" s="54">
        <v>0</v>
      </c>
      <c r="X551" s="55" t="s">
        <v>207</v>
      </c>
      <c r="Y551" s="56"/>
      <c r="Z551" s="56"/>
      <c r="AA551" s="56"/>
      <c r="AB551" s="56"/>
      <c r="AC551" s="56"/>
      <c r="AD551" s="56"/>
      <c r="AE551" s="56"/>
      <c r="AF551" s="56"/>
    </row>
    <row r="552" spans="1:32" s="57" customFormat="1" ht="63" x14ac:dyDescent="0.25">
      <c r="A552" s="134" t="s">
        <v>100</v>
      </c>
      <c r="B552" s="132"/>
      <c r="C552" s="51" t="s">
        <v>721</v>
      </c>
      <c r="D552" s="52">
        <v>3.5739999999999998</v>
      </c>
      <c r="E552" s="53">
        <f t="shared" si="98"/>
        <v>3.6580099999999991</v>
      </c>
      <c r="F552" s="58">
        <f t="shared" si="98"/>
        <v>0.19600000000000001</v>
      </c>
      <c r="G552" s="54">
        <v>0.33040000000000003</v>
      </c>
      <c r="H552" s="54">
        <v>0.19600000000000001</v>
      </c>
      <c r="I552" s="54">
        <v>0</v>
      </c>
      <c r="J552" s="54">
        <v>0</v>
      </c>
      <c r="K552" s="54">
        <v>3.1612199999999993</v>
      </c>
      <c r="L552" s="54">
        <v>0</v>
      </c>
      <c r="M552" s="54">
        <v>0.16639000000000001</v>
      </c>
      <c r="N552" s="54">
        <v>0</v>
      </c>
      <c r="O552" s="54">
        <f t="shared" si="96"/>
        <v>3.3779999999999997</v>
      </c>
      <c r="P552" s="54">
        <f t="shared" si="97"/>
        <v>-3.4620099999999989</v>
      </c>
      <c r="Q552" s="92">
        <f t="shared" si="93"/>
        <v>-0.94641895456819414</v>
      </c>
      <c r="R552" s="54"/>
      <c r="S552" s="54"/>
      <c r="T552" s="54">
        <v>0</v>
      </c>
      <c r="U552" s="54">
        <v>3</v>
      </c>
      <c r="V552" s="54">
        <v>0</v>
      </c>
      <c r="W552" s="54">
        <v>0</v>
      </c>
      <c r="X552" s="55" t="s">
        <v>207</v>
      </c>
      <c r="Y552" s="56"/>
      <c r="Z552" s="56"/>
      <c r="AA552" s="56"/>
      <c r="AB552" s="56"/>
      <c r="AC552" s="56"/>
      <c r="AD552" s="56"/>
      <c r="AE552" s="56"/>
      <c r="AF552" s="56"/>
    </row>
    <row r="553" spans="1:32" s="57" customFormat="1" ht="63" x14ac:dyDescent="0.25">
      <c r="A553" s="134" t="s">
        <v>100</v>
      </c>
      <c r="B553" s="132"/>
      <c r="C553" s="51" t="s">
        <v>722</v>
      </c>
      <c r="D553" s="52">
        <v>1.7695700000000001</v>
      </c>
      <c r="E553" s="53">
        <f t="shared" si="98"/>
        <v>1.18</v>
      </c>
      <c r="F553" s="58">
        <f t="shared" si="98"/>
        <v>5.8999999999999941E-2</v>
      </c>
      <c r="G553" s="54">
        <v>0.10088999999999998</v>
      </c>
      <c r="H553" s="54">
        <v>5.8999999999999941E-2</v>
      </c>
      <c r="I553" s="54">
        <v>0</v>
      </c>
      <c r="J553" s="54">
        <v>0</v>
      </c>
      <c r="K553" s="54">
        <v>1.0201100000000001</v>
      </c>
      <c r="L553" s="54">
        <v>0</v>
      </c>
      <c r="M553" s="54">
        <v>5.8999999999999941E-2</v>
      </c>
      <c r="N553" s="54">
        <v>0</v>
      </c>
      <c r="O553" s="54">
        <f t="shared" si="96"/>
        <v>1.7105700000000001</v>
      </c>
      <c r="P553" s="54">
        <f t="shared" si="97"/>
        <v>-1.121</v>
      </c>
      <c r="Q553" s="92">
        <f t="shared" si="93"/>
        <v>-0.95000000000000007</v>
      </c>
      <c r="R553" s="54"/>
      <c r="S553" s="54"/>
      <c r="T553" s="54">
        <v>0</v>
      </c>
      <c r="U553" s="54">
        <v>1.05</v>
      </c>
      <c r="V553" s="54">
        <v>0</v>
      </c>
      <c r="W553" s="54">
        <v>0</v>
      </c>
      <c r="X553" s="55" t="s">
        <v>207</v>
      </c>
      <c r="Y553" s="56"/>
      <c r="Z553" s="56"/>
      <c r="AA553" s="56"/>
      <c r="AB553" s="56"/>
      <c r="AC553" s="56"/>
      <c r="AD553" s="56"/>
      <c r="AE553" s="56"/>
      <c r="AF553" s="56"/>
    </row>
    <row r="554" spans="1:32" s="57" customFormat="1" ht="63" x14ac:dyDescent="0.25">
      <c r="A554" s="134" t="s">
        <v>100</v>
      </c>
      <c r="B554" s="132"/>
      <c r="C554" s="51" t="s">
        <v>723</v>
      </c>
      <c r="D554" s="52">
        <v>1.373</v>
      </c>
      <c r="E554" s="53">
        <f t="shared" si="98"/>
        <v>1.4160000000000001</v>
      </c>
      <c r="F554" s="58">
        <f t="shared" si="98"/>
        <v>6.4310000000000311E-2</v>
      </c>
      <c r="G554" s="54">
        <v>0.1298</v>
      </c>
      <c r="H554" s="54">
        <v>6.4310000000000311E-2</v>
      </c>
      <c r="I554" s="54">
        <v>0</v>
      </c>
      <c r="J554" s="54">
        <v>0</v>
      </c>
      <c r="K554" s="54">
        <v>1.2218899999999999</v>
      </c>
      <c r="L554" s="54">
        <v>0</v>
      </c>
      <c r="M554" s="54">
        <v>6.4310000000000311E-2</v>
      </c>
      <c r="N554" s="54">
        <v>0</v>
      </c>
      <c r="O554" s="54">
        <f t="shared" si="96"/>
        <v>1.3086899999999997</v>
      </c>
      <c r="P554" s="54">
        <f t="shared" si="97"/>
        <v>-1.3516899999999998</v>
      </c>
      <c r="Q554" s="92">
        <f t="shared" si="93"/>
        <v>-0.95458333333333312</v>
      </c>
      <c r="R554" s="54"/>
      <c r="S554" s="54"/>
      <c r="T554" s="54">
        <v>0</v>
      </c>
      <c r="U554" s="54">
        <v>1.5</v>
      </c>
      <c r="V554" s="54">
        <v>0</v>
      </c>
      <c r="W554" s="54">
        <v>0</v>
      </c>
      <c r="X554" s="55" t="s">
        <v>207</v>
      </c>
      <c r="Y554" s="56"/>
      <c r="Z554" s="56"/>
      <c r="AA554" s="56"/>
      <c r="AB554" s="56"/>
      <c r="AC554" s="56"/>
      <c r="AD554" s="56"/>
      <c r="AE554" s="56"/>
      <c r="AF554" s="56"/>
    </row>
    <row r="555" spans="1:32" s="57" customFormat="1" ht="63" x14ac:dyDescent="0.25">
      <c r="A555" s="134" t="s">
        <v>100</v>
      </c>
      <c r="B555" s="132"/>
      <c r="C555" s="51" t="s">
        <v>724</v>
      </c>
      <c r="D555" s="52">
        <v>1.268</v>
      </c>
      <c r="E555" s="53">
        <f t="shared" si="98"/>
        <v>1.298</v>
      </c>
      <c r="F555" s="58">
        <f t="shared" si="98"/>
        <v>7.0000000000000007E-2</v>
      </c>
      <c r="G555" s="54">
        <v>0.11799999999999999</v>
      </c>
      <c r="H555" s="54">
        <v>7.0000000000000007E-2</v>
      </c>
      <c r="I555" s="54">
        <v>0</v>
      </c>
      <c r="J555" s="54">
        <v>0</v>
      </c>
      <c r="K555" s="54">
        <v>1.121</v>
      </c>
      <c r="L555" s="54">
        <v>0</v>
      </c>
      <c r="M555" s="54">
        <v>5.9000000000000163E-2</v>
      </c>
      <c r="N555" s="54">
        <v>0</v>
      </c>
      <c r="O555" s="54">
        <f t="shared" si="96"/>
        <v>1.198</v>
      </c>
      <c r="P555" s="54">
        <f t="shared" si="97"/>
        <v>-1.228</v>
      </c>
      <c r="Q555" s="92">
        <f t="shared" si="93"/>
        <v>-0.94607087827426806</v>
      </c>
      <c r="R555" s="54"/>
      <c r="S555" s="54"/>
      <c r="T555" s="54">
        <v>0</v>
      </c>
      <c r="U555" s="54">
        <v>1.1399999999999999</v>
      </c>
      <c r="V555" s="54">
        <v>0</v>
      </c>
      <c r="W555" s="54">
        <v>0</v>
      </c>
      <c r="X555" s="55" t="s">
        <v>207</v>
      </c>
      <c r="Y555" s="56"/>
      <c r="Z555" s="56"/>
      <c r="AA555" s="56"/>
      <c r="AB555" s="56"/>
      <c r="AC555" s="56"/>
      <c r="AD555" s="56"/>
      <c r="AE555" s="56"/>
      <c r="AF555" s="56"/>
    </row>
    <row r="556" spans="1:32" s="57" customFormat="1" ht="63" x14ac:dyDescent="0.25">
      <c r="A556" s="134" t="s">
        <v>100</v>
      </c>
      <c r="B556" s="132"/>
      <c r="C556" s="51" t="s">
        <v>725</v>
      </c>
      <c r="D556" s="52">
        <v>1.9609999999999999</v>
      </c>
      <c r="E556" s="53">
        <f t="shared" si="98"/>
        <v>2.0059999999999998</v>
      </c>
      <c r="F556" s="58">
        <f t="shared" si="98"/>
        <v>0.105</v>
      </c>
      <c r="G556" s="54">
        <v>0.17699999999999999</v>
      </c>
      <c r="H556" s="54">
        <v>0.105</v>
      </c>
      <c r="I556" s="54">
        <v>0</v>
      </c>
      <c r="J556" s="54">
        <v>0</v>
      </c>
      <c r="K556" s="54">
        <v>1.80481</v>
      </c>
      <c r="L556" s="54">
        <v>0</v>
      </c>
      <c r="M556" s="54">
        <v>2.4189999999999701E-2</v>
      </c>
      <c r="N556" s="54">
        <v>0</v>
      </c>
      <c r="O556" s="54">
        <f t="shared" si="96"/>
        <v>1.8559999999999999</v>
      </c>
      <c r="P556" s="54">
        <f t="shared" si="97"/>
        <v>-1.9009999999999998</v>
      </c>
      <c r="Q556" s="92">
        <f t="shared" si="93"/>
        <v>-0.9476570289132602</v>
      </c>
      <c r="R556" s="54"/>
      <c r="S556" s="54"/>
      <c r="T556" s="54">
        <v>0</v>
      </c>
      <c r="U556" s="54">
        <v>1.5</v>
      </c>
      <c r="V556" s="54">
        <v>0</v>
      </c>
      <c r="W556" s="54">
        <v>0</v>
      </c>
      <c r="X556" s="55" t="s">
        <v>207</v>
      </c>
      <c r="Y556" s="56"/>
      <c r="Z556" s="56"/>
      <c r="AA556" s="56"/>
      <c r="AB556" s="56"/>
      <c r="AC556" s="56"/>
      <c r="AD556" s="56"/>
      <c r="AE556" s="56"/>
      <c r="AF556" s="56"/>
    </row>
    <row r="557" spans="1:32" s="57" customFormat="1" ht="63" x14ac:dyDescent="0.25">
      <c r="A557" s="134" t="s">
        <v>100</v>
      </c>
      <c r="B557" s="132"/>
      <c r="C557" s="51" t="s">
        <v>726</v>
      </c>
      <c r="D557" s="52">
        <v>3.9779999999999998</v>
      </c>
      <c r="E557" s="53">
        <f t="shared" si="98"/>
        <v>4.0760000000000005</v>
      </c>
      <c r="F557" s="58">
        <f t="shared" si="98"/>
        <v>0.19026000000000001</v>
      </c>
      <c r="G557" s="54">
        <v>0.36579999999999996</v>
      </c>
      <c r="H557" s="54">
        <v>0.19026000000000001</v>
      </c>
      <c r="I557" s="54">
        <v>0</v>
      </c>
      <c r="J557" s="54">
        <v>0</v>
      </c>
      <c r="K557" s="54">
        <v>3.5199400000000001</v>
      </c>
      <c r="L557" s="54">
        <v>0</v>
      </c>
      <c r="M557" s="54">
        <v>0.19026000000000001</v>
      </c>
      <c r="N557" s="54">
        <v>0</v>
      </c>
      <c r="O557" s="54">
        <f t="shared" si="96"/>
        <v>3.7877399999999999</v>
      </c>
      <c r="P557" s="54">
        <f t="shared" si="97"/>
        <v>-3.8857400000000006</v>
      </c>
      <c r="Q557" s="92">
        <f t="shared" si="93"/>
        <v>-0.95332188420019626</v>
      </c>
      <c r="R557" s="54"/>
      <c r="S557" s="54"/>
      <c r="T557" s="54">
        <v>0</v>
      </c>
      <c r="U557" s="54">
        <v>3.3</v>
      </c>
      <c r="V557" s="54">
        <v>0</v>
      </c>
      <c r="W557" s="54">
        <v>0</v>
      </c>
      <c r="X557" s="55" t="s">
        <v>207</v>
      </c>
      <c r="Y557" s="56"/>
      <c r="Z557" s="56"/>
      <c r="AA557" s="56"/>
      <c r="AB557" s="56"/>
      <c r="AC557" s="56"/>
      <c r="AD557" s="56"/>
      <c r="AE557" s="56"/>
      <c r="AF557" s="56"/>
    </row>
    <row r="558" spans="1:32" s="57" customFormat="1" ht="63" x14ac:dyDescent="0.25">
      <c r="A558" s="134" t="s">
        <v>100</v>
      </c>
      <c r="B558" s="132"/>
      <c r="C558" s="51" t="s">
        <v>727</v>
      </c>
      <c r="D558" s="52">
        <v>-0.06</v>
      </c>
      <c r="E558" s="53">
        <f t="shared" si="98"/>
        <v>7.5519999999999996</v>
      </c>
      <c r="F558" s="58">
        <f t="shared" si="98"/>
        <v>-0.06</v>
      </c>
      <c r="G558" s="54">
        <v>0</v>
      </c>
      <c r="H558" s="54">
        <v>0</v>
      </c>
      <c r="I558" s="54">
        <v>0</v>
      </c>
      <c r="J558" s="54">
        <v>0</v>
      </c>
      <c r="K558" s="54">
        <v>0</v>
      </c>
      <c r="L558" s="54">
        <v>-0.06</v>
      </c>
      <c r="M558" s="54">
        <v>7.5519999999999996</v>
      </c>
      <c r="N558" s="54">
        <v>0</v>
      </c>
      <c r="O558" s="54">
        <f t="shared" si="96"/>
        <v>0</v>
      </c>
      <c r="P558" s="54">
        <f t="shared" si="97"/>
        <v>-7.6119999999999992</v>
      </c>
      <c r="Q558" s="92">
        <f t="shared" si="93"/>
        <v>-1.0079449152542372</v>
      </c>
      <c r="R558" s="54"/>
      <c r="S558" s="54"/>
      <c r="T558" s="54">
        <v>0</v>
      </c>
      <c r="U558" s="54">
        <v>6.3</v>
      </c>
      <c r="V558" s="54">
        <v>0</v>
      </c>
      <c r="W558" s="54">
        <v>0</v>
      </c>
      <c r="X558" s="55" t="s">
        <v>207</v>
      </c>
      <c r="Y558" s="56"/>
      <c r="Z558" s="56"/>
      <c r="AA558" s="56"/>
      <c r="AB558" s="56"/>
      <c r="AC558" s="56"/>
      <c r="AD558" s="56"/>
      <c r="AE558" s="56"/>
      <c r="AF558" s="56"/>
    </row>
    <row r="559" spans="1:32" s="57" customFormat="1" ht="63" x14ac:dyDescent="0.25">
      <c r="A559" s="134" t="s">
        <v>100</v>
      </c>
      <c r="B559" s="132"/>
      <c r="C559" s="51" t="s">
        <v>728</v>
      </c>
      <c r="D559" s="52">
        <v>2.5830000000000002</v>
      </c>
      <c r="E559" s="53">
        <f t="shared" si="98"/>
        <v>2.5960000000000001</v>
      </c>
      <c r="F559" s="58">
        <f t="shared" si="98"/>
        <v>0.2</v>
      </c>
      <c r="G559" s="54">
        <v>0</v>
      </c>
      <c r="H559" s="54">
        <v>0</v>
      </c>
      <c r="I559" s="54">
        <v>0.23599999999999999</v>
      </c>
      <c r="J559" s="54">
        <v>0.2</v>
      </c>
      <c r="K559" s="54">
        <v>0</v>
      </c>
      <c r="L559" s="54">
        <v>0</v>
      </c>
      <c r="M559" s="54">
        <v>2.3600000000000003</v>
      </c>
      <c r="N559" s="54">
        <v>0</v>
      </c>
      <c r="O559" s="54">
        <f t="shared" si="96"/>
        <v>2.383</v>
      </c>
      <c r="P559" s="54">
        <f t="shared" si="97"/>
        <v>-2.3959999999999999</v>
      </c>
      <c r="Q559" s="92">
        <f t="shared" si="93"/>
        <v>-0.92295839753466868</v>
      </c>
      <c r="R559" s="54"/>
      <c r="S559" s="54"/>
      <c r="T559" s="54">
        <v>0</v>
      </c>
      <c r="U559" s="54">
        <v>2.2999999999999998</v>
      </c>
      <c r="V559" s="54">
        <v>0</v>
      </c>
      <c r="W559" s="54">
        <v>0</v>
      </c>
      <c r="X559" s="55" t="s">
        <v>207</v>
      </c>
      <c r="Y559" s="56"/>
      <c r="Z559" s="56"/>
      <c r="AA559" s="56"/>
      <c r="AB559" s="56"/>
      <c r="AC559" s="56"/>
      <c r="AD559" s="56"/>
      <c r="AE559" s="56"/>
      <c r="AF559" s="56"/>
    </row>
    <row r="560" spans="1:32" s="57" customFormat="1" ht="63" x14ac:dyDescent="0.25">
      <c r="A560" s="134" t="s">
        <v>100</v>
      </c>
      <c r="B560" s="132"/>
      <c r="C560" s="51" t="s">
        <v>729</v>
      </c>
      <c r="D560" s="52">
        <v>0</v>
      </c>
      <c r="E560" s="53">
        <f t="shared" si="98"/>
        <v>5.1920000000000002</v>
      </c>
      <c r="F560" s="58">
        <f t="shared" si="98"/>
        <v>0</v>
      </c>
      <c r="G560" s="54">
        <v>0</v>
      </c>
      <c r="H560" s="54">
        <v>0</v>
      </c>
      <c r="I560" s="54">
        <v>0</v>
      </c>
      <c r="J560" s="54">
        <v>0</v>
      </c>
      <c r="K560" s="54">
        <v>0</v>
      </c>
      <c r="L560" s="54">
        <v>0</v>
      </c>
      <c r="M560" s="54">
        <v>5.1920000000000002</v>
      </c>
      <c r="N560" s="54">
        <v>0</v>
      </c>
      <c r="O560" s="54">
        <f t="shared" si="96"/>
        <v>0</v>
      </c>
      <c r="P560" s="54">
        <f t="shared" si="97"/>
        <v>-5.1920000000000002</v>
      </c>
      <c r="Q560" s="92">
        <f t="shared" si="93"/>
        <v>-1</v>
      </c>
      <c r="R560" s="54"/>
      <c r="S560" s="54"/>
      <c r="T560" s="54">
        <v>0</v>
      </c>
      <c r="U560" s="54">
        <v>4.4000000000000004</v>
      </c>
      <c r="V560" s="54">
        <v>0</v>
      </c>
      <c r="W560" s="54">
        <v>0</v>
      </c>
      <c r="X560" s="55" t="s">
        <v>207</v>
      </c>
      <c r="Y560" s="56"/>
      <c r="Z560" s="56"/>
      <c r="AA560" s="56"/>
      <c r="AB560" s="56"/>
      <c r="AC560" s="56"/>
      <c r="AD560" s="56"/>
      <c r="AE560" s="56"/>
      <c r="AF560" s="56"/>
    </row>
    <row r="561" spans="1:32" s="57" customFormat="1" ht="63" x14ac:dyDescent="0.25">
      <c r="A561" s="134" t="s">
        <v>100</v>
      </c>
      <c r="B561" s="132"/>
      <c r="C561" s="51" t="s">
        <v>730</v>
      </c>
      <c r="D561" s="52">
        <v>1.8459999999999999</v>
      </c>
      <c r="E561" s="53">
        <f t="shared" si="98"/>
        <v>1.8881000000000001</v>
      </c>
      <c r="F561" s="58">
        <f t="shared" si="98"/>
        <v>9.8000000000000004E-2</v>
      </c>
      <c r="G561" s="54">
        <v>0.16520000000000001</v>
      </c>
      <c r="H561" s="54">
        <v>0</v>
      </c>
      <c r="I561" s="54">
        <v>0</v>
      </c>
      <c r="J561" s="54">
        <v>9.8000000000000004E-2</v>
      </c>
      <c r="K561" s="54">
        <v>0</v>
      </c>
      <c r="L561" s="54">
        <v>0</v>
      </c>
      <c r="M561" s="54">
        <v>1.7229000000000001</v>
      </c>
      <c r="N561" s="54">
        <v>0</v>
      </c>
      <c r="O561" s="54">
        <f t="shared" si="96"/>
        <v>1.7479999999999998</v>
      </c>
      <c r="P561" s="54">
        <f t="shared" si="97"/>
        <v>-1.7901</v>
      </c>
      <c r="Q561" s="92">
        <f t="shared" si="93"/>
        <v>-0.94809596949314123</v>
      </c>
      <c r="R561" s="54"/>
      <c r="S561" s="54"/>
      <c r="T561" s="54">
        <v>0</v>
      </c>
      <c r="U561" s="54">
        <v>1.44</v>
      </c>
      <c r="V561" s="54">
        <v>0</v>
      </c>
      <c r="W561" s="54">
        <v>0</v>
      </c>
      <c r="X561" s="55" t="s">
        <v>207</v>
      </c>
      <c r="Y561" s="56"/>
      <c r="Z561" s="56"/>
      <c r="AA561" s="56"/>
      <c r="AB561" s="56"/>
      <c r="AC561" s="56"/>
      <c r="AD561" s="56"/>
      <c r="AE561" s="56"/>
      <c r="AF561" s="56"/>
    </row>
    <row r="562" spans="1:32" s="57" customFormat="1" ht="63" x14ac:dyDescent="0.25">
      <c r="A562" s="134" t="s">
        <v>100</v>
      </c>
      <c r="B562" s="132"/>
      <c r="C562" s="51" t="s">
        <v>731</v>
      </c>
      <c r="D562" s="52">
        <v>1.8879999999999999</v>
      </c>
      <c r="E562" s="53">
        <f t="shared" si="98"/>
        <v>16.402000000000001</v>
      </c>
      <c r="F562" s="58">
        <f t="shared" si="98"/>
        <v>0</v>
      </c>
      <c r="G562" s="54">
        <v>1.4749999999999999</v>
      </c>
      <c r="H562" s="54">
        <v>0</v>
      </c>
      <c r="I562" s="54">
        <v>0</v>
      </c>
      <c r="J562" s="54">
        <v>0</v>
      </c>
      <c r="K562" s="54">
        <v>0</v>
      </c>
      <c r="L562" s="54">
        <v>0</v>
      </c>
      <c r="M562" s="54">
        <v>14.927000000000001</v>
      </c>
      <c r="N562" s="54">
        <v>0</v>
      </c>
      <c r="O562" s="54">
        <f t="shared" si="96"/>
        <v>1.8879999999999999</v>
      </c>
      <c r="P562" s="54">
        <f t="shared" si="97"/>
        <v>-16.402000000000001</v>
      </c>
      <c r="Q562" s="92">
        <f t="shared" si="93"/>
        <v>-1</v>
      </c>
      <c r="R562" s="54"/>
      <c r="S562" s="54"/>
      <c r="T562" s="54">
        <v>0</v>
      </c>
      <c r="U562" s="54">
        <v>14</v>
      </c>
      <c r="V562" s="54">
        <v>0</v>
      </c>
      <c r="W562" s="54">
        <v>0</v>
      </c>
      <c r="X562" s="55" t="s">
        <v>207</v>
      </c>
      <c r="Y562" s="56"/>
      <c r="Z562" s="56"/>
      <c r="AA562" s="56"/>
      <c r="AB562" s="56"/>
      <c r="AC562" s="56"/>
      <c r="AD562" s="56"/>
      <c r="AE562" s="56"/>
      <c r="AF562" s="56"/>
    </row>
    <row r="563" spans="1:32" s="57" customFormat="1" ht="63" x14ac:dyDescent="0.25">
      <c r="A563" s="134" t="s">
        <v>100</v>
      </c>
      <c r="B563" s="132"/>
      <c r="C563" s="51" t="s">
        <v>732</v>
      </c>
      <c r="D563" s="52">
        <v>0.78099999999999992</v>
      </c>
      <c r="E563" s="53">
        <f t="shared" si="98"/>
        <v>2.0059999999999998</v>
      </c>
      <c r="F563" s="58">
        <f t="shared" si="98"/>
        <v>0.105</v>
      </c>
      <c r="G563" s="54">
        <v>0.17699999999999999</v>
      </c>
      <c r="H563" s="54">
        <v>0</v>
      </c>
      <c r="I563" s="54">
        <v>0</v>
      </c>
      <c r="J563" s="54">
        <v>0.105</v>
      </c>
      <c r="K563" s="54">
        <v>0</v>
      </c>
      <c r="L563" s="54">
        <v>0</v>
      </c>
      <c r="M563" s="54">
        <v>1.8289999999999997</v>
      </c>
      <c r="N563" s="54">
        <v>0</v>
      </c>
      <c r="O563" s="54">
        <f t="shared" si="96"/>
        <v>0.67599999999999993</v>
      </c>
      <c r="P563" s="54">
        <f t="shared" si="97"/>
        <v>-1.9009999999999998</v>
      </c>
      <c r="Q563" s="92">
        <f t="shared" si="93"/>
        <v>-0.9476570289132602</v>
      </c>
      <c r="R563" s="54"/>
      <c r="S563" s="54"/>
      <c r="T563" s="54">
        <v>0</v>
      </c>
      <c r="U563" s="54">
        <v>1.62</v>
      </c>
      <c r="V563" s="54">
        <v>0</v>
      </c>
      <c r="W563" s="54">
        <v>0</v>
      </c>
      <c r="X563" s="55" t="s">
        <v>207</v>
      </c>
      <c r="Y563" s="56"/>
      <c r="Z563" s="56"/>
      <c r="AA563" s="56"/>
      <c r="AB563" s="56"/>
      <c r="AC563" s="56"/>
      <c r="AD563" s="56"/>
      <c r="AE563" s="56"/>
      <c r="AF563" s="56"/>
    </row>
    <row r="564" spans="1:32" s="57" customFormat="1" ht="63" x14ac:dyDescent="0.25">
      <c r="A564" s="134" t="s">
        <v>100</v>
      </c>
      <c r="B564" s="132"/>
      <c r="C564" s="51" t="s">
        <v>733</v>
      </c>
      <c r="D564" s="52">
        <v>1.8459999999999999</v>
      </c>
      <c r="E564" s="53">
        <f t="shared" si="98"/>
        <v>1.8879999999999999</v>
      </c>
      <c r="F564" s="58">
        <f t="shared" si="98"/>
        <v>9.8000000000000004E-2</v>
      </c>
      <c r="G564" s="54">
        <v>0.16520000000000001</v>
      </c>
      <c r="H564" s="54">
        <v>0</v>
      </c>
      <c r="I564" s="54">
        <v>0</v>
      </c>
      <c r="J564" s="54">
        <v>9.8000000000000004E-2</v>
      </c>
      <c r="K564" s="54">
        <v>0</v>
      </c>
      <c r="L564" s="54">
        <v>0</v>
      </c>
      <c r="M564" s="54">
        <v>1.7227999999999999</v>
      </c>
      <c r="N564" s="54">
        <v>0</v>
      </c>
      <c r="O564" s="54">
        <f t="shared" si="96"/>
        <v>1.7479999999999998</v>
      </c>
      <c r="P564" s="54">
        <f t="shared" si="97"/>
        <v>-1.7899999999999998</v>
      </c>
      <c r="Q564" s="92">
        <f t="shared" si="93"/>
        <v>-0.94809322033898302</v>
      </c>
      <c r="R564" s="54"/>
      <c r="S564" s="54"/>
      <c r="T564" s="54">
        <v>0</v>
      </c>
      <c r="U564" s="54">
        <v>1.6</v>
      </c>
      <c r="V564" s="54">
        <v>0</v>
      </c>
      <c r="W564" s="54">
        <v>0</v>
      </c>
      <c r="X564" s="55" t="s">
        <v>207</v>
      </c>
      <c r="Y564" s="56"/>
      <c r="Z564" s="56"/>
      <c r="AA564" s="56"/>
      <c r="AB564" s="56"/>
      <c r="AC564" s="56"/>
      <c r="AD564" s="56"/>
      <c r="AE564" s="56"/>
      <c r="AF564" s="56"/>
    </row>
    <row r="565" spans="1:32" s="57" customFormat="1" ht="63" x14ac:dyDescent="0.25">
      <c r="A565" s="134" t="s">
        <v>100</v>
      </c>
      <c r="B565" s="132"/>
      <c r="C565" s="51" t="s">
        <v>734</v>
      </c>
      <c r="D565" s="52">
        <v>3.6889999999999996</v>
      </c>
      <c r="E565" s="53">
        <f t="shared" si="98"/>
        <v>3.7759999999999998</v>
      </c>
      <c r="F565" s="58">
        <f t="shared" si="98"/>
        <v>0.20299999999999999</v>
      </c>
      <c r="G565" s="54">
        <v>0.34219999999999995</v>
      </c>
      <c r="H565" s="54">
        <v>0</v>
      </c>
      <c r="I565" s="54">
        <v>0</v>
      </c>
      <c r="J565" s="54">
        <v>0.20299999999999999</v>
      </c>
      <c r="K565" s="54">
        <v>0</v>
      </c>
      <c r="L565" s="54">
        <v>0</v>
      </c>
      <c r="M565" s="54">
        <v>3.4337999999999997</v>
      </c>
      <c r="N565" s="54">
        <v>0</v>
      </c>
      <c r="O565" s="54">
        <f t="shared" si="96"/>
        <v>3.4859999999999998</v>
      </c>
      <c r="P565" s="54">
        <f t="shared" si="97"/>
        <v>-3.573</v>
      </c>
      <c r="Q565" s="92">
        <f t="shared" si="93"/>
        <v>-0.94623940677966101</v>
      </c>
      <c r="R565" s="54"/>
      <c r="S565" s="54"/>
      <c r="T565" s="54">
        <v>0</v>
      </c>
      <c r="U565" s="54">
        <v>3.2</v>
      </c>
      <c r="V565" s="54">
        <v>0</v>
      </c>
      <c r="W565" s="54">
        <v>0</v>
      </c>
      <c r="X565" s="55" t="s">
        <v>207</v>
      </c>
      <c r="Y565" s="56"/>
      <c r="Z565" s="56"/>
      <c r="AA565" s="56"/>
      <c r="AB565" s="56"/>
      <c r="AC565" s="56"/>
      <c r="AD565" s="56"/>
      <c r="AE565" s="56"/>
      <c r="AF565" s="56"/>
    </row>
    <row r="566" spans="1:32" s="57" customFormat="1" ht="63" x14ac:dyDescent="0.25">
      <c r="A566" s="134" t="s">
        <v>100</v>
      </c>
      <c r="B566" s="132"/>
      <c r="C566" s="51" t="s">
        <v>735</v>
      </c>
      <c r="D566" s="52">
        <v>1.8459999999999999</v>
      </c>
      <c r="E566" s="53">
        <f t="shared" ref="E566:F583" si="99">G566+I566+K566+M566</f>
        <v>1.8879999999999999</v>
      </c>
      <c r="F566" s="58">
        <f t="shared" si="99"/>
        <v>9.8000000000000004E-2</v>
      </c>
      <c r="G566" s="54">
        <v>0.16520000000000001</v>
      </c>
      <c r="H566" s="54">
        <v>0</v>
      </c>
      <c r="I566" s="54">
        <v>0</v>
      </c>
      <c r="J566" s="54">
        <v>9.8000000000000004E-2</v>
      </c>
      <c r="K566" s="54">
        <v>0</v>
      </c>
      <c r="L566" s="54">
        <v>0</v>
      </c>
      <c r="M566" s="54">
        <v>1.7227999999999999</v>
      </c>
      <c r="N566" s="54">
        <v>0</v>
      </c>
      <c r="O566" s="54">
        <f t="shared" si="96"/>
        <v>1.7479999999999998</v>
      </c>
      <c r="P566" s="54">
        <f t="shared" si="97"/>
        <v>-1.7899999999999998</v>
      </c>
      <c r="Q566" s="92">
        <f t="shared" si="93"/>
        <v>-0.94809322033898302</v>
      </c>
      <c r="R566" s="54"/>
      <c r="S566" s="54"/>
      <c r="T566" s="54">
        <v>0</v>
      </c>
      <c r="U566" s="54">
        <v>1.6</v>
      </c>
      <c r="V566" s="54">
        <v>0</v>
      </c>
      <c r="W566" s="54">
        <v>0</v>
      </c>
      <c r="X566" s="55" t="s">
        <v>207</v>
      </c>
      <c r="Y566" s="56"/>
      <c r="Z566" s="56"/>
      <c r="AA566" s="56"/>
      <c r="AB566" s="56"/>
      <c r="AC566" s="56"/>
      <c r="AD566" s="56"/>
      <c r="AE566" s="56"/>
      <c r="AF566" s="56"/>
    </row>
    <row r="567" spans="1:32" s="57" customFormat="1" ht="63" x14ac:dyDescent="0.25">
      <c r="A567" s="134" t="s">
        <v>100</v>
      </c>
      <c r="B567" s="132"/>
      <c r="C567" s="51" t="s">
        <v>736</v>
      </c>
      <c r="D567" s="52">
        <v>1.7310000000000001</v>
      </c>
      <c r="E567" s="53">
        <f t="shared" si="99"/>
        <v>1.77</v>
      </c>
      <c r="F567" s="58">
        <f t="shared" si="99"/>
        <v>9.0999999999999998E-2</v>
      </c>
      <c r="G567" s="54">
        <v>0.15340000000000001</v>
      </c>
      <c r="H567" s="54">
        <v>0</v>
      </c>
      <c r="I567" s="54">
        <v>0</v>
      </c>
      <c r="J567" s="54">
        <v>9.0999999999999998E-2</v>
      </c>
      <c r="K567" s="54">
        <v>0</v>
      </c>
      <c r="L567" s="54">
        <v>0</v>
      </c>
      <c r="M567" s="54">
        <v>1.6166</v>
      </c>
      <c r="N567" s="54">
        <v>0</v>
      </c>
      <c r="O567" s="54">
        <f t="shared" si="96"/>
        <v>1.6400000000000001</v>
      </c>
      <c r="P567" s="54">
        <f t="shared" si="97"/>
        <v>-1.679</v>
      </c>
      <c r="Q567" s="92">
        <f t="shared" si="93"/>
        <v>-0.94858757062146892</v>
      </c>
      <c r="R567" s="54"/>
      <c r="S567" s="54"/>
      <c r="T567" s="54">
        <v>0</v>
      </c>
      <c r="U567" s="54">
        <v>1.54</v>
      </c>
      <c r="V567" s="54">
        <v>0</v>
      </c>
      <c r="W567" s="54">
        <v>0</v>
      </c>
      <c r="X567" s="55" t="s">
        <v>207</v>
      </c>
      <c r="Y567" s="56"/>
      <c r="Z567" s="56"/>
      <c r="AA567" s="56"/>
      <c r="AB567" s="56"/>
      <c r="AC567" s="56"/>
      <c r="AD567" s="56"/>
      <c r="AE567" s="56"/>
      <c r="AF567" s="56"/>
    </row>
    <row r="568" spans="1:32" s="57" customFormat="1" ht="63" x14ac:dyDescent="0.25">
      <c r="A568" s="134" t="s">
        <v>100</v>
      </c>
      <c r="B568" s="132"/>
      <c r="C568" s="51" t="s">
        <v>737</v>
      </c>
      <c r="D568" s="52">
        <v>4.9569999999999999</v>
      </c>
      <c r="E568" s="53">
        <f t="shared" si="99"/>
        <v>5.0741000000000005</v>
      </c>
      <c r="F568" s="58">
        <f t="shared" si="99"/>
        <v>0.27300000000000002</v>
      </c>
      <c r="G568" s="54">
        <v>0.4602</v>
      </c>
      <c r="H568" s="54">
        <v>0</v>
      </c>
      <c r="I568" s="54">
        <v>0</v>
      </c>
      <c r="J568" s="54">
        <v>0.27300000000000002</v>
      </c>
      <c r="K568" s="54">
        <v>0</v>
      </c>
      <c r="L568" s="54">
        <v>0</v>
      </c>
      <c r="M568" s="54">
        <v>4.6139000000000001</v>
      </c>
      <c r="N568" s="54">
        <v>0</v>
      </c>
      <c r="O568" s="54">
        <f t="shared" si="96"/>
        <v>4.6840000000000002</v>
      </c>
      <c r="P568" s="54">
        <f t="shared" si="97"/>
        <v>-4.8011000000000008</v>
      </c>
      <c r="Q568" s="92">
        <f t="shared" si="93"/>
        <v>-0.94619735519599535</v>
      </c>
      <c r="R568" s="54"/>
      <c r="S568" s="54"/>
      <c r="T568" s="54">
        <v>0</v>
      </c>
      <c r="U568" s="54">
        <v>4.3099999999999996</v>
      </c>
      <c r="V568" s="54">
        <v>0</v>
      </c>
      <c r="W568" s="54">
        <v>0</v>
      </c>
      <c r="X568" s="55" t="s">
        <v>207</v>
      </c>
      <c r="Y568" s="56"/>
      <c r="Z568" s="56"/>
      <c r="AA568" s="56"/>
      <c r="AB568" s="56"/>
      <c r="AC568" s="56"/>
      <c r="AD568" s="56"/>
      <c r="AE568" s="56"/>
      <c r="AF568" s="56"/>
    </row>
    <row r="569" spans="1:32" s="57" customFormat="1" ht="63" x14ac:dyDescent="0.25">
      <c r="A569" s="134" t="s">
        <v>100</v>
      </c>
      <c r="B569" s="132"/>
      <c r="C569" s="51" t="s">
        <v>108</v>
      </c>
      <c r="D569" s="52">
        <v>8.8971999999999998</v>
      </c>
      <c r="E569" s="53">
        <f t="shared" si="99"/>
        <v>2.2242999999999999</v>
      </c>
      <c r="F569" s="58">
        <f t="shared" si="99"/>
        <v>0</v>
      </c>
      <c r="G569" s="54">
        <v>0</v>
      </c>
      <c r="H569" s="54">
        <v>0</v>
      </c>
      <c r="I569" s="54">
        <v>0</v>
      </c>
      <c r="J569" s="54">
        <v>0</v>
      </c>
      <c r="K569" s="54">
        <v>0</v>
      </c>
      <c r="L569" s="54">
        <v>0</v>
      </c>
      <c r="M569" s="54">
        <v>2.2242999999999999</v>
      </c>
      <c r="N569" s="54">
        <v>0</v>
      </c>
      <c r="O569" s="54">
        <f t="shared" si="96"/>
        <v>8.8971999999999998</v>
      </c>
      <c r="P569" s="54">
        <f t="shared" si="97"/>
        <v>-2.2242999999999999</v>
      </c>
      <c r="Q569" s="92">
        <f t="shared" ref="Q569:Q632" si="100">F569/E569-1</f>
        <v>-1</v>
      </c>
      <c r="R569" s="54"/>
      <c r="S569" s="54"/>
      <c r="T569" s="54">
        <v>0</v>
      </c>
      <c r="U569" s="54">
        <v>0</v>
      </c>
      <c r="V569" s="54">
        <v>0</v>
      </c>
      <c r="W569" s="54">
        <v>0</v>
      </c>
      <c r="X569" s="55" t="s">
        <v>207</v>
      </c>
      <c r="Y569" s="56"/>
      <c r="Z569" s="56"/>
      <c r="AA569" s="56"/>
      <c r="AB569" s="56"/>
      <c r="AC569" s="56"/>
      <c r="AD569" s="56"/>
      <c r="AE569" s="56"/>
      <c r="AF569" s="56"/>
    </row>
    <row r="570" spans="1:32" s="57" customFormat="1" ht="63" x14ac:dyDescent="0.25">
      <c r="A570" s="134" t="s">
        <v>100</v>
      </c>
      <c r="B570" s="132"/>
      <c r="C570" s="51" t="s">
        <v>109</v>
      </c>
      <c r="D570" s="52">
        <v>2.58656</v>
      </c>
      <c r="E570" s="53">
        <f t="shared" si="99"/>
        <v>0.64663999999999999</v>
      </c>
      <c r="F570" s="58">
        <f t="shared" si="99"/>
        <v>0.64663999999999999</v>
      </c>
      <c r="G570" s="54">
        <v>0</v>
      </c>
      <c r="H570" s="54">
        <v>0</v>
      </c>
      <c r="I570" s="54">
        <v>0</v>
      </c>
      <c r="J570" s="54">
        <v>0</v>
      </c>
      <c r="K570" s="54">
        <v>0</v>
      </c>
      <c r="L570" s="54">
        <v>0</v>
      </c>
      <c r="M570" s="54">
        <v>0.64663999999999999</v>
      </c>
      <c r="N570" s="54">
        <v>0.64663999999999999</v>
      </c>
      <c r="O570" s="54">
        <f t="shared" si="96"/>
        <v>1.9399199999999999</v>
      </c>
      <c r="P570" s="54">
        <f t="shared" si="97"/>
        <v>0</v>
      </c>
      <c r="Q570" s="92"/>
      <c r="R570" s="54"/>
      <c r="S570" s="54"/>
      <c r="T570" s="54">
        <v>0</v>
      </c>
      <c r="U570" s="54">
        <v>0</v>
      </c>
      <c r="V570" s="54">
        <v>0</v>
      </c>
      <c r="W570" s="54">
        <v>0</v>
      </c>
      <c r="X570" s="55" t="s">
        <v>207</v>
      </c>
      <c r="Y570" s="56"/>
      <c r="Z570" s="56"/>
      <c r="AA570" s="56"/>
      <c r="AB570" s="56"/>
      <c r="AC570" s="56"/>
      <c r="AD570" s="56"/>
      <c r="AE570" s="56"/>
      <c r="AF570" s="56"/>
    </row>
    <row r="571" spans="1:32" s="57" customFormat="1" ht="63" x14ac:dyDescent="0.25">
      <c r="A571" s="134" t="s">
        <v>100</v>
      </c>
      <c r="B571" s="132"/>
      <c r="C571" s="51" t="s">
        <v>738</v>
      </c>
      <c r="D571" s="52">
        <v>8.6070379999999993</v>
      </c>
      <c r="E571" s="53">
        <f t="shared" si="99"/>
        <v>8.3780000000000001</v>
      </c>
      <c r="F571" s="58">
        <f t="shared" si="99"/>
        <v>8.6044460999999988</v>
      </c>
      <c r="G571" s="54">
        <v>1.7551999999999999</v>
      </c>
      <c r="H571" s="54">
        <v>0.75519999999999998</v>
      </c>
      <c r="I571" s="54">
        <v>0</v>
      </c>
      <c r="J571" s="54">
        <v>0</v>
      </c>
      <c r="K571" s="54">
        <v>1.3599999999999999</v>
      </c>
      <c r="L571" s="54">
        <v>2.242</v>
      </c>
      <c r="M571" s="54">
        <v>5.2627999999999995</v>
      </c>
      <c r="N571" s="54">
        <v>5.6072460999999993</v>
      </c>
      <c r="O571" s="54">
        <f t="shared" si="96"/>
        <v>2.5919000000005354E-3</v>
      </c>
      <c r="P571" s="54">
        <f t="shared" si="97"/>
        <v>0.22644609999999865</v>
      </c>
      <c r="Q571" s="92">
        <f t="shared" si="100"/>
        <v>2.7028658391023974E-2</v>
      </c>
      <c r="R571" s="54"/>
      <c r="S571" s="54"/>
      <c r="T571" s="54">
        <v>0</v>
      </c>
      <c r="U571" s="54">
        <v>0</v>
      </c>
      <c r="V571" s="54">
        <v>0</v>
      </c>
      <c r="W571" s="54">
        <v>0</v>
      </c>
      <c r="X571" s="55" t="s">
        <v>207</v>
      </c>
      <c r="Y571" s="56"/>
      <c r="Z571" s="56"/>
      <c r="AA571" s="56"/>
      <c r="AB571" s="56"/>
      <c r="AC571" s="56"/>
      <c r="AD571" s="56"/>
      <c r="AE571" s="56"/>
      <c r="AF571" s="56"/>
    </row>
    <row r="572" spans="1:32" s="57" customFormat="1" ht="63" x14ac:dyDescent="0.25">
      <c r="A572" s="134" t="s">
        <v>100</v>
      </c>
      <c r="B572" s="132"/>
      <c r="C572" s="51" t="s">
        <v>739</v>
      </c>
      <c r="D572" s="52">
        <v>11.8</v>
      </c>
      <c r="E572" s="53">
        <f t="shared" si="99"/>
        <v>7.67</v>
      </c>
      <c r="F572" s="58">
        <f t="shared" si="99"/>
        <v>11.210199999999997</v>
      </c>
      <c r="G572" s="54">
        <v>1.6962000000000002</v>
      </c>
      <c r="H572" s="54">
        <v>0</v>
      </c>
      <c r="I572" s="54">
        <v>0</v>
      </c>
      <c r="J572" s="54">
        <v>0.94399999999999995</v>
      </c>
      <c r="K572" s="54">
        <v>1.3599999999999999</v>
      </c>
      <c r="L572" s="54">
        <v>0</v>
      </c>
      <c r="M572" s="54">
        <v>4.6138000000000003</v>
      </c>
      <c r="N572" s="54">
        <v>10.266199999999998</v>
      </c>
      <c r="O572" s="54">
        <f t="shared" si="96"/>
        <v>0.58980000000000388</v>
      </c>
      <c r="P572" s="54">
        <f t="shared" si="97"/>
        <v>3.5401999999999969</v>
      </c>
      <c r="Q572" s="92">
        <f t="shared" si="100"/>
        <v>0.46156453715775703</v>
      </c>
      <c r="R572" s="54"/>
      <c r="S572" s="54"/>
      <c r="T572" s="54">
        <v>0</v>
      </c>
      <c r="U572" s="54">
        <v>0</v>
      </c>
      <c r="V572" s="54">
        <v>0</v>
      </c>
      <c r="W572" s="54">
        <v>0</v>
      </c>
      <c r="X572" s="55" t="s">
        <v>207</v>
      </c>
      <c r="Y572" s="56"/>
      <c r="Z572" s="56"/>
      <c r="AA572" s="56"/>
      <c r="AB572" s="56"/>
      <c r="AC572" s="56"/>
      <c r="AD572" s="56"/>
      <c r="AE572" s="56"/>
      <c r="AF572" s="56"/>
    </row>
    <row r="573" spans="1:32" s="57" customFormat="1" ht="63" x14ac:dyDescent="0.25">
      <c r="A573" s="134" t="s">
        <v>100</v>
      </c>
      <c r="B573" s="132"/>
      <c r="C573" s="51" t="s">
        <v>740</v>
      </c>
      <c r="D573" s="52">
        <v>0</v>
      </c>
      <c r="E573" s="53">
        <f t="shared" si="99"/>
        <v>7.08</v>
      </c>
      <c r="F573" s="58">
        <f t="shared" si="99"/>
        <v>0</v>
      </c>
      <c r="G573" s="54">
        <v>0</v>
      </c>
      <c r="H573" s="54">
        <v>0</v>
      </c>
      <c r="I573" s="54">
        <v>0</v>
      </c>
      <c r="J573" s="54">
        <v>0</v>
      </c>
      <c r="K573" s="54">
        <v>0</v>
      </c>
      <c r="L573" s="54">
        <v>0</v>
      </c>
      <c r="M573" s="54">
        <v>7.08</v>
      </c>
      <c r="N573" s="54">
        <v>0</v>
      </c>
      <c r="O573" s="54">
        <f t="shared" si="96"/>
        <v>0</v>
      </c>
      <c r="P573" s="54">
        <f t="shared" si="97"/>
        <v>-7.08</v>
      </c>
      <c r="Q573" s="92">
        <f t="shared" si="100"/>
        <v>-1</v>
      </c>
      <c r="R573" s="54"/>
      <c r="S573" s="54"/>
      <c r="T573" s="54">
        <v>0</v>
      </c>
      <c r="U573" s="54">
        <v>0</v>
      </c>
      <c r="V573" s="54">
        <v>0</v>
      </c>
      <c r="W573" s="54">
        <v>0</v>
      </c>
      <c r="X573" s="55" t="s">
        <v>207</v>
      </c>
      <c r="Y573" s="56"/>
      <c r="Z573" s="56"/>
      <c r="AA573" s="56"/>
      <c r="AB573" s="56"/>
      <c r="AC573" s="56"/>
      <c r="AD573" s="56"/>
      <c r="AE573" s="56"/>
      <c r="AF573" s="56"/>
    </row>
    <row r="574" spans="1:32" s="57" customFormat="1" ht="63" x14ac:dyDescent="0.25">
      <c r="A574" s="134" t="s">
        <v>100</v>
      </c>
      <c r="B574" s="132"/>
      <c r="C574" s="51" t="s">
        <v>741</v>
      </c>
      <c r="D574" s="52">
        <v>0</v>
      </c>
      <c r="E574" s="53">
        <f t="shared" si="99"/>
        <v>6.3719999999999999</v>
      </c>
      <c r="F574" s="58">
        <f t="shared" si="99"/>
        <v>0</v>
      </c>
      <c r="G574" s="54">
        <v>2.9382000000000001</v>
      </c>
      <c r="H574" s="54">
        <v>0</v>
      </c>
      <c r="I574" s="54">
        <v>0</v>
      </c>
      <c r="J574" s="54">
        <v>0</v>
      </c>
      <c r="K574" s="54">
        <v>0</v>
      </c>
      <c r="L574" s="54">
        <v>0</v>
      </c>
      <c r="M574" s="54">
        <v>3.4338000000000002</v>
      </c>
      <c r="N574" s="54">
        <v>0</v>
      </c>
      <c r="O574" s="54">
        <f t="shared" si="96"/>
        <v>0</v>
      </c>
      <c r="P574" s="54">
        <f t="shared" si="97"/>
        <v>-6.3719999999999999</v>
      </c>
      <c r="Q574" s="92">
        <f t="shared" si="100"/>
        <v>-1</v>
      </c>
      <c r="R574" s="54"/>
      <c r="S574" s="54"/>
      <c r="T574" s="54">
        <v>0</v>
      </c>
      <c r="U574" s="54">
        <v>0</v>
      </c>
      <c r="V574" s="54">
        <v>0</v>
      </c>
      <c r="W574" s="54">
        <v>0</v>
      </c>
      <c r="X574" s="55" t="s">
        <v>207</v>
      </c>
      <c r="Y574" s="56"/>
      <c r="Z574" s="56"/>
      <c r="AA574" s="56"/>
      <c r="AB574" s="56"/>
      <c r="AC574" s="56"/>
      <c r="AD574" s="56"/>
      <c r="AE574" s="56"/>
      <c r="AF574" s="56"/>
    </row>
    <row r="575" spans="1:32" s="57" customFormat="1" ht="63" x14ac:dyDescent="0.25">
      <c r="A575" s="134" t="s">
        <v>100</v>
      </c>
      <c r="B575" s="132"/>
      <c r="C575" s="51" t="s">
        <v>742</v>
      </c>
      <c r="D575" s="52">
        <v>0</v>
      </c>
      <c r="E575" s="53">
        <f t="shared" si="99"/>
        <v>4.3</v>
      </c>
      <c r="F575" s="58">
        <f t="shared" si="99"/>
        <v>19.468</v>
      </c>
      <c r="G575" s="54">
        <v>4.3</v>
      </c>
      <c r="H575" s="54">
        <v>16.849</v>
      </c>
      <c r="I575" s="54">
        <v>0</v>
      </c>
      <c r="J575" s="54">
        <v>2.6189999999999998</v>
      </c>
      <c r="K575" s="54">
        <v>0</v>
      </c>
      <c r="L575" s="54">
        <v>0</v>
      </c>
      <c r="M575" s="54">
        <v>0</v>
      </c>
      <c r="N575" s="54">
        <v>0</v>
      </c>
      <c r="O575" s="54">
        <f t="shared" si="96"/>
        <v>-19.468</v>
      </c>
      <c r="P575" s="54">
        <f t="shared" si="97"/>
        <v>15.167999999999999</v>
      </c>
      <c r="Q575" s="92">
        <f t="shared" si="100"/>
        <v>3.5274418604651165</v>
      </c>
      <c r="R575" s="54"/>
      <c r="S575" s="54"/>
      <c r="T575" s="54">
        <v>0</v>
      </c>
      <c r="U575" s="54">
        <v>0</v>
      </c>
      <c r="V575" s="54">
        <v>0</v>
      </c>
      <c r="W575" s="54">
        <v>0</v>
      </c>
      <c r="X575" s="55" t="s">
        <v>207</v>
      </c>
      <c r="Y575" s="56"/>
      <c r="Z575" s="56"/>
      <c r="AA575" s="56"/>
      <c r="AB575" s="56"/>
      <c r="AC575" s="56"/>
      <c r="AD575" s="56"/>
      <c r="AE575" s="56"/>
      <c r="AF575" s="56"/>
    </row>
    <row r="576" spans="1:32" s="57" customFormat="1" ht="63" x14ac:dyDescent="0.25">
      <c r="A576" s="134" t="s">
        <v>100</v>
      </c>
      <c r="B576" s="132"/>
      <c r="C576" s="51" t="s">
        <v>119</v>
      </c>
      <c r="D576" s="52">
        <v>0.4425</v>
      </c>
      <c r="E576" s="53">
        <f t="shared" si="99"/>
        <v>0.4425</v>
      </c>
      <c r="F576" s="58">
        <f t="shared" si="99"/>
        <v>0.4425</v>
      </c>
      <c r="G576" s="54">
        <v>0</v>
      </c>
      <c r="H576" s="54">
        <v>0</v>
      </c>
      <c r="I576" s="54">
        <v>0</v>
      </c>
      <c r="J576" s="54">
        <v>0</v>
      </c>
      <c r="K576" s="54">
        <v>0</v>
      </c>
      <c r="L576" s="54">
        <v>0</v>
      </c>
      <c r="M576" s="54">
        <v>0.4425</v>
      </c>
      <c r="N576" s="54">
        <v>0.4425</v>
      </c>
      <c r="O576" s="54">
        <f t="shared" si="96"/>
        <v>0</v>
      </c>
      <c r="P576" s="54">
        <f t="shared" si="97"/>
        <v>0</v>
      </c>
      <c r="Q576" s="92"/>
      <c r="R576" s="54"/>
      <c r="S576" s="54"/>
      <c r="T576" s="54">
        <v>0</v>
      </c>
      <c r="U576" s="54">
        <v>0</v>
      </c>
      <c r="V576" s="54">
        <v>0</v>
      </c>
      <c r="W576" s="54">
        <v>0</v>
      </c>
      <c r="X576" s="55" t="s">
        <v>207</v>
      </c>
      <c r="Y576" s="56"/>
      <c r="Z576" s="56"/>
      <c r="AA576" s="56"/>
      <c r="AB576" s="56"/>
      <c r="AC576" s="56"/>
      <c r="AD576" s="56"/>
      <c r="AE576" s="56"/>
      <c r="AF576" s="56"/>
    </row>
    <row r="577" spans="1:32" s="57" customFormat="1" ht="31.5" x14ac:dyDescent="0.25">
      <c r="A577" s="134" t="s">
        <v>100</v>
      </c>
      <c r="B577" s="132"/>
      <c r="C577" s="51" t="s">
        <v>120</v>
      </c>
      <c r="D577" s="52">
        <v>1.3263200000000002</v>
      </c>
      <c r="E577" s="53">
        <f t="shared" si="99"/>
        <v>1.3263200000000002</v>
      </c>
      <c r="F577" s="58">
        <f t="shared" si="99"/>
        <v>1.32514</v>
      </c>
      <c r="G577" s="54">
        <v>0</v>
      </c>
      <c r="H577" s="54">
        <v>0</v>
      </c>
      <c r="I577" s="54">
        <v>0</v>
      </c>
      <c r="J577" s="54">
        <v>0</v>
      </c>
      <c r="K577" s="54">
        <v>0</v>
      </c>
      <c r="L577" s="54">
        <v>0</v>
      </c>
      <c r="M577" s="54">
        <v>1.3263200000000002</v>
      </c>
      <c r="N577" s="54">
        <v>1.32514</v>
      </c>
      <c r="O577" s="54">
        <f t="shared" si="96"/>
        <v>1.1800000000001809E-3</v>
      </c>
      <c r="P577" s="54">
        <f t="shared" si="97"/>
        <v>-1.1800000000001809E-3</v>
      </c>
      <c r="Q577" s="92">
        <f t="shared" si="100"/>
        <v>-8.8967971530262702E-4</v>
      </c>
      <c r="R577" s="54"/>
      <c r="S577" s="54"/>
      <c r="T577" s="54">
        <v>0</v>
      </c>
      <c r="U577" s="54">
        <v>0</v>
      </c>
      <c r="V577" s="54">
        <v>0</v>
      </c>
      <c r="W577" s="54">
        <v>0</v>
      </c>
      <c r="X577" s="55"/>
      <c r="Y577" s="56"/>
      <c r="Z577" s="56"/>
      <c r="AA577" s="56"/>
      <c r="AB577" s="56"/>
      <c r="AC577" s="56"/>
      <c r="AD577" s="56"/>
      <c r="AE577" s="56"/>
      <c r="AF577" s="56"/>
    </row>
    <row r="578" spans="1:32" s="57" customFormat="1" ht="47.25" x14ac:dyDescent="0.25">
      <c r="A578" s="134" t="s">
        <v>100</v>
      </c>
      <c r="B578" s="132"/>
      <c r="C578" s="51" t="s">
        <v>121</v>
      </c>
      <c r="D578" s="52">
        <v>2.6549999999999998</v>
      </c>
      <c r="E578" s="53">
        <f t="shared" si="99"/>
        <v>0.88500000000000001</v>
      </c>
      <c r="F578" s="58">
        <f t="shared" si="99"/>
        <v>0.88500000000000001</v>
      </c>
      <c r="G578" s="54">
        <v>0</v>
      </c>
      <c r="H578" s="54">
        <v>0</v>
      </c>
      <c r="I578" s="54">
        <v>0</v>
      </c>
      <c r="J578" s="54">
        <v>0</v>
      </c>
      <c r="K578" s="54">
        <v>0</v>
      </c>
      <c r="L578" s="54">
        <v>0</v>
      </c>
      <c r="M578" s="54">
        <v>0.88500000000000001</v>
      </c>
      <c r="N578" s="54">
        <v>0.88500000000000001</v>
      </c>
      <c r="O578" s="54">
        <f t="shared" si="96"/>
        <v>1.7699999999999998</v>
      </c>
      <c r="P578" s="54">
        <f t="shared" si="97"/>
        <v>0</v>
      </c>
      <c r="Q578" s="92"/>
      <c r="R578" s="54"/>
      <c r="S578" s="54"/>
      <c r="T578" s="54">
        <v>0</v>
      </c>
      <c r="U578" s="54">
        <v>0</v>
      </c>
      <c r="V578" s="54">
        <v>0</v>
      </c>
      <c r="W578" s="54">
        <v>0</v>
      </c>
      <c r="X578" s="55"/>
      <c r="Y578" s="56"/>
      <c r="Z578" s="56"/>
      <c r="AA578" s="56"/>
      <c r="AB578" s="56"/>
      <c r="AC578" s="56"/>
      <c r="AD578" s="56"/>
      <c r="AE578" s="56"/>
      <c r="AF578" s="56"/>
    </row>
    <row r="579" spans="1:32" s="57" customFormat="1" ht="63" x14ac:dyDescent="0.25">
      <c r="A579" s="134" t="s">
        <v>100</v>
      </c>
      <c r="B579" s="132"/>
      <c r="C579" s="51" t="s">
        <v>122</v>
      </c>
      <c r="D579" s="52">
        <v>-36.346699999999998</v>
      </c>
      <c r="E579" s="53">
        <f t="shared" si="99"/>
        <v>21.494820000000004</v>
      </c>
      <c r="F579" s="58">
        <f t="shared" si="99"/>
        <v>17.87564128</v>
      </c>
      <c r="G579" s="54">
        <v>0</v>
      </c>
      <c r="H579" s="54">
        <v>7.0668412800000002</v>
      </c>
      <c r="I579" s="54">
        <v>2.36</v>
      </c>
      <c r="J579" s="54">
        <v>0.23599999999999999</v>
      </c>
      <c r="K579" s="54">
        <v>4.72</v>
      </c>
      <c r="L579" s="54">
        <v>2.2065999999999999</v>
      </c>
      <c r="M579" s="54">
        <v>14.414820000000002</v>
      </c>
      <c r="N579" s="54">
        <v>8.3661999999999992</v>
      </c>
      <c r="O579" s="54">
        <f t="shared" si="96"/>
        <v>-54.222341279999995</v>
      </c>
      <c r="P579" s="54">
        <f t="shared" si="97"/>
        <v>-3.6191787200000043</v>
      </c>
      <c r="Q579" s="92">
        <f t="shared" si="100"/>
        <v>-0.16837446045140192</v>
      </c>
      <c r="R579" s="54"/>
      <c r="S579" s="54"/>
      <c r="T579" s="54">
        <v>0</v>
      </c>
      <c r="U579" s="54">
        <v>0</v>
      </c>
      <c r="V579" s="54">
        <v>0</v>
      </c>
      <c r="W579" s="54">
        <v>0</v>
      </c>
      <c r="X579" s="55" t="s">
        <v>204</v>
      </c>
      <c r="Y579" s="56"/>
      <c r="Z579" s="56"/>
      <c r="AA579" s="56"/>
      <c r="AB579" s="56"/>
      <c r="AC579" s="56"/>
      <c r="AD579" s="56"/>
      <c r="AE579" s="56"/>
      <c r="AF579" s="56"/>
    </row>
    <row r="580" spans="1:32" s="57" customFormat="1" ht="63" x14ac:dyDescent="0.25">
      <c r="A580" s="134" t="s">
        <v>100</v>
      </c>
      <c r="B580" s="132"/>
      <c r="C580" s="51" t="s">
        <v>743</v>
      </c>
      <c r="D580" s="52">
        <v>0</v>
      </c>
      <c r="E580" s="53">
        <f t="shared" si="99"/>
        <v>0.94399999999999995</v>
      </c>
      <c r="F580" s="58">
        <f t="shared" si="99"/>
        <v>0</v>
      </c>
      <c r="G580" s="54">
        <v>0</v>
      </c>
      <c r="H580" s="54">
        <v>0</v>
      </c>
      <c r="I580" s="54">
        <v>0</v>
      </c>
      <c r="J580" s="54">
        <v>0</v>
      </c>
      <c r="K580" s="54">
        <v>0</v>
      </c>
      <c r="L580" s="54">
        <v>0</v>
      </c>
      <c r="M580" s="54">
        <v>0.94399999999999995</v>
      </c>
      <c r="N580" s="54">
        <v>0</v>
      </c>
      <c r="O580" s="54">
        <f t="shared" si="96"/>
        <v>0</v>
      </c>
      <c r="P580" s="54">
        <f t="shared" si="97"/>
        <v>-0.94399999999999995</v>
      </c>
      <c r="Q580" s="92">
        <f t="shared" si="100"/>
        <v>-1</v>
      </c>
      <c r="R580" s="54"/>
      <c r="S580" s="54"/>
      <c r="T580" s="54">
        <v>0</v>
      </c>
      <c r="U580" s="54">
        <v>0</v>
      </c>
      <c r="V580" s="54">
        <v>0</v>
      </c>
      <c r="W580" s="54">
        <v>0</v>
      </c>
      <c r="X580" s="55" t="s">
        <v>207</v>
      </c>
      <c r="Y580" s="56"/>
      <c r="Z580" s="56"/>
      <c r="AA580" s="56"/>
      <c r="AB580" s="56"/>
      <c r="AC580" s="56"/>
      <c r="AD580" s="56"/>
      <c r="AE580" s="56"/>
      <c r="AF580" s="56"/>
    </row>
    <row r="581" spans="1:32" s="57" customFormat="1" ht="63" x14ac:dyDescent="0.25">
      <c r="A581" s="134" t="s">
        <v>100</v>
      </c>
      <c r="B581" s="132"/>
      <c r="C581" s="51" t="s">
        <v>744</v>
      </c>
      <c r="D581" s="52">
        <v>0</v>
      </c>
      <c r="E581" s="53">
        <f t="shared" si="99"/>
        <v>4.13</v>
      </c>
      <c r="F581" s="58">
        <f t="shared" si="99"/>
        <v>0</v>
      </c>
      <c r="G581" s="54">
        <v>0</v>
      </c>
      <c r="H581" s="54">
        <v>0</v>
      </c>
      <c r="I581" s="54">
        <v>0</v>
      </c>
      <c r="J581" s="54">
        <v>0</v>
      </c>
      <c r="K581" s="54">
        <v>0</v>
      </c>
      <c r="L581" s="54">
        <v>0</v>
      </c>
      <c r="M581" s="54">
        <v>4.13</v>
      </c>
      <c r="N581" s="54">
        <v>0</v>
      </c>
      <c r="O581" s="54">
        <f t="shared" si="96"/>
        <v>0</v>
      </c>
      <c r="P581" s="54">
        <f t="shared" si="97"/>
        <v>-4.13</v>
      </c>
      <c r="Q581" s="92">
        <f t="shared" si="100"/>
        <v>-1</v>
      </c>
      <c r="R581" s="54"/>
      <c r="S581" s="54"/>
      <c r="T581" s="54">
        <v>0</v>
      </c>
      <c r="U581" s="54">
        <v>0</v>
      </c>
      <c r="V581" s="54">
        <v>0</v>
      </c>
      <c r="W581" s="54">
        <v>0</v>
      </c>
      <c r="X581" s="55" t="s">
        <v>207</v>
      </c>
      <c r="Y581" s="56"/>
      <c r="Z581" s="56"/>
      <c r="AA581" s="56"/>
      <c r="AB581" s="56"/>
      <c r="AC581" s="56"/>
      <c r="AD581" s="56"/>
      <c r="AE581" s="56"/>
      <c r="AF581" s="56"/>
    </row>
    <row r="582" spans="1:32" s="57" customFormat="1" ht="63" x14ac:dyDescent="0.25">
      <c r="A582" s="134" t="s">
        <v>100</v>
      </c>
      <c r="B582" s="132"/>
      <c r="C582" s="51" t="s">
        <v>745</v>
      </c>
      <c r="D582" s="52">
        <v>0</v>
      </c>
      <c r="E582" s="53">
        <f t="shared" si="99"/>
        <v>5.427999999999999</v>
      </c>
      <c r="F582" s="58">
        <f t="shared" si="99"/>
        <v>0</v>
      </c>
      <c r="G582" s="54">
        <v>0</v>
      </c>
      <c r="H582" s="54">
        <v>0</v>
      </c>
      <c r="I582" s="54">
        <v>0</v>
      </c>
      <c r="J582" s="54">
        <v>0</v>
      </c>
      <c r="K582" s="54">
        <v>0</v>
      </c>
      <c r="L582" s="54">
        <v>0</v>
      </c>
      <c r="M582" s="54">
        <v>5.427999999999999</v>
      </c>
      <c r="N582" s="54">
        <v>0</v>
      </c>
      <c r="O582" s="54">
        <f t="shared" si="96"/>
        <v>0</v>
      </c>
      <c r="P582" s="54">
        <f t="shared" si="97"/>
        <v>-5.427999999999999</v>
      </c>
      <c r="Q582" s="92">
        <f t="shared" si="100"/>
        <v>-1</v>
      </c>
      <c r="R582" s="54"/>
      <c r="S582" s="54"/>
      <c r="T582" s="54">
        <v>0</v>
      </c>
      <c r="U582" s="54">
        <v>0</v>
      </c>
      <c r="V582" s="54">
        <v>0</v>
      </c>
      <c r="W582" s="54">
        <v>0</v>
      </c>
      <c r="X582" s="55" t="s">
        <v>207</v>
      </c>
      <c r="Y582" s="56"/>
      <c r="Z582" s="56"/>
      <c r="AA582" s="56"/>
      <c r="AB582" s="56"/>
      <c r="AC582" s="56"/>
      <c r="AD582" s="56"/>
      <c r="AE582" s="56"/>
      <c r="AF582" s="56"/>
    </row>
    <row r="583" spans="1:32" s="57" customFormat="1" ht="63" x14ac:dyDescent="0.25">
      <c r="A583" s="134" t="s">
        <v>100</v>
      </c>
      <c r="B583" s="132"/>
      <c r="C583" s="51" t="s">
        <v>746</v>
      </c>
      <c r="D583" s="52">
        <v>0</v>
      </c>
      <c r="E583" s="53">
        <f t="shared" si="99"/>
        <v>3.3039999999999998</v>
      </c>
      <c r="F583" s="58">
        <f t="shared" si="99"/>
        <v>0</v>
      </c>
      <c r="G583" s="54">
        <v>0</v>
      </c>
      <c r="H583" s="54">
        <v>0</v>
      </c>
      <c r="I583" s="54">
        <v>0</v>
      </c>
      <c r="J583" s="54">
        <v>0</v>
      </c>
      <c r="K583" s="54">
        <v>0</v>
      </c>
      <c r="L583" s="54">
        <v>0</v>
      </c>
      <c r="M583" s="54">
        <v>3.3039999999999998</v>
      </c>
      <c r="N583" s="54">
        <v>0</v>
      </c>
      <c r="O583" s="54">
        <f t="shared" si="96"/>
        <v>0</v>
      </c>
      <c r="P583" s="54">
        <f t="shared" si="97"/>
        <v>-3.3039999999999998</v>
      </c>
      <c r="Q583" s="92">
        <f t="shared" si="100"/>
        <v>-1</v>
      </c>
      <c r="R583" s="54"/>
      <c r="S583" s="54"/>
      <c r="T583" s="54">
        <v>0</v>
      </c>
      <c r="U583" s="54">
        <v>0</v>
      </c>
      <c r="V583" s="54">
        <v>0</v>
      </c>
      <c r="W583" s="54">
        <v>0</v>
      </c>
      <c r="X583" s="55" t="s">
        <v>207</v>
      </c>
      <c r="Y583" s="56"/>
      <c r="Z583" s="56"/>
      <c r="AA583" s="56"/>
      <c r="AB583" s="56"/>
      <c r="AC583" s="56"/>
      <c r="AD583" s="56"/>
      <c r="AE583" s="56"/>
      <c r="AF583" s="56"/>
    </row>
    <row r="584" spans="1:32" s="57" customFormat="1" ht="63" x14ac:dyDescent="0.25">
      <c r="A584" s="134" t="s">
        <v>100</v>
      </c>
      <c r="B584" s="132"/>
      <c r="C584" s="51" t="s">
        <v>747</v>
      </c>
      <c r="D584" s="52">
        <v>0</v>
      </c>
      <c r="E584" s="53">
        <f t="shared" ref="E584:F617" si="101">G584+I584+K584+M584</f>
        <v>3.1859999999999999</v>
      </c>
      <c r="F584" s="58">
        <f t="shared" si="101"/>
        <v>0</v>
      </c>
      <c r="G584" s="54">
        <v>0</v>
      </c>
      <c r="H584" s="54">
        <v>0</v>
      </c>
      <c r="I584" s="54">
        <v>0</v>
      </c>
      <c r="J584" s="54">
        <v>0</v>
      </c>
      <c r="K584" s="54">
        <v>0</v>
      </c>
      <c r="L584" s="54">
        <v>0</v>
      </c>
      <c r="M584" s="54">
        <v>3.1859999999999999</v>
      </c>
      <c r="N584" s="54">
        <v>0</v>
      </c>
      <c r="O584" s="54">
        <f t="shared" si="96"/>
        <v>0</v>
      </c>
      <c r="P584" s="54">
        <f t="shared" si="97"/>
        <v>-3.1859999999999999</v>
      </c>
      <c r="Q584" s="92">
        <f t="shared" si="100"/>
        <v>-1</v>
      </c>
      <c r="R584" s="54"/>
      <c r="S584" s="54"/>
      <c r="T584" s="54">
        <v>0</v>
      </c>
      <c r="U584" s="54">
        <v>0</v>
      </c>
      <c r="V584" s="54">
        <v>0</v>
      </c>
      <c r="W584" s="54">
        <v>0</v>
      </c>
      <c r="X584" s="55" t="s">
        <v>207</v>
      </c>
      <c r="Y584" s="56"/>
      <c r="Z584" s="56"/>
      <c r="AA584" s="56"/>
      <c r="AB584" s="56"/>
      <c r="AC584" s="56"/>
      <c r="AD584" s="56"/>
      <c r="AE584" s="56"/>
      <c r="AF584" s="56"/>
    </row>
    <row r="585" spans="1:32" s="57" customFormat="1" ht="63" x14ac:dyDescent="0.25">
      <c r="A585" s="134" t="s">
        <v>100</v>
      </c>
      <c r="B585" s="132"/>
      <c r="C585" s="51" t="s">
        <v>748</v>
      </c>
      <c r="D585" s="52">
        <v>0</v>
      </c>
      <c r="E585" s="53">
        <f t="shared" si="101"/>
        <v>0.35399999999999998</v>
      </c>
      <c r="F585" s="58">
        <f t="shared" si="101"/>
        <v>0</v>
      </c>
      <c r="G585" s="54">
        <v>0</v>
      </c>
      <c r="H585" s="54">
        <v>0</v>
      </c>
      <c r="I585" s="54">
        <v>0</v>
      </c>
      <c r="J585" s="54">
        <v>0</v>
      </c>
      <c r="K585" s="54">
        <v>0</v>
      </c>
      <c r="L585" s="54">
        <v>0</v>
      </c>
      <c r="M585" s="54">
        <v>0.35399999999999998</v>
      </c>
      <c r="N585" s="54">
        <v>0</v>
      </c>
      <c r="O585" s="54">
        <f t="shared" si="96"/>
        <v>0</v>
      </c>
      <c r="P585" s="54">
        <f t="shared" si="97"/>
        <v>-0.35399999999999998</v>
      </c>
      <c r="Q585" s="92">
        <f t="shared" si="100"/>
        <v>-1</v>
      </c>
      <c r="R585" s="54"/>
      <c r="S585" s="54"/>
      <c r="T585" s="54">
        <v>0</v>
      </c>
      <c r="U585" s="54">
        <v>0</v>
      </c>
      <c r="V585" s="54">
        <v>0</v>
      </c>
      <c r="W585" s="54">
        <v>0</v>
      </c>
      <c r="X585" s="55" t="s">
        <v>207</v>
      </c>
      <c r="Y585" s="56"/>
      <c r="Z585" s="56"/>
      <c r="AA585" s="56"/>
      <c r="AB585" s="56"/>
      <c r="AC585" s="56"/>
      <c r="AD585" s="56"/>
      <c r="AE585" s="56"/>
      <c r="AF585" s="56"/>
    </row>
    <row r="586" spans="1:32" s="57" customFormat="1" ht="63" x14ac:dyDescent="0.25">
      <c r="A586" s="134" t="s">
        <v>100</v>
      </c>
      <c r="B586" s="132"/>
      <c r="C586" s="51" t="s">
        <v>749</v>
      </c>
      <c r="D586" s="52">
        <v>0</v>
      </c>
      <c r="E586" s="53">
        <f t="shared" si="101"/>
        <v>6.3719999999999999E-2</v>
      </c>
      <c r="F586" s="58">
        <f t="shared" si="101"/>
        <v>0</v>
      </c>
      <c r="G586" s="54">
        <v>0</v>
      </c>
      <c r="H586" s="54">
        <v>0</v>
      </c>
      <c r="I586" s="54">
        <v>0</v>
      </c>
      <c r="J586" s="54">
        <v>0</v>
      </c>
      <c r="K586" s="54">
        <v>0</v>
      </c>
      <c r="L586" s="54">
        <v>0</v>
      </c>
      <c r="M586" s="54">
        <v>6.3719999999999999E-2</v>
      </c>
      <c r="N586" s="54">
        <v>0</v>
      </c>
      <c r="O586" s="54">
        <f t="shared" si="96"/>
        <v>0</v>
      </c>
      <c r="P586" s="54">
        <f t="shared" si="97"/>
        <v>-6.3719999999999999E-2</v>
      </c>
      <c r="Q586" s="92">
        <f t="shared" si="100"/>
        <v>-1</v>
      </c>
      <c r="R586" s="54"/>
      <c r="S586" s="54"/>
      <c r="T586" s="54">
        <v>0</v>
      </c>
      <c r="U586" s="54">
        <v>0</v>
      </c>
      <c r="V586" s="54">
        <v>0</v>
      </c>
      <c r="W586" s="54">
        <v>0</v>
      </c>
      <c r="X586" s="55" t="s">
        <v>207</v>
      </c>
      <c r="Y586" s="56"/>
      <c r="Z586" s="56"/>
      <c r="AA586" s="56"/>
      <c r="AB586" s="56"/>
      <c r="AC586" s="56"/>
      <c r="AD586" s="56"/>
      <c r="AE586" s="56"/>
      <c r="AF586" s="56"/>
    </row>
    <row r="587" spans="1:32" s="57" customFormat="1" ht="63" x14ac:dyDescent="0.25">
      <c r="A587" s="134" t="s">
        <v>100</v>
      </c>
      <c r="B587" s="132"/>
      <c r="C587" s="51" t="s">
        <v>750</v>
      </c>
      <c r="D587" s="52">
        <v>0</v>
      </c>
      <c r="E587" s="53">
        <f t="shared" si="101"/>
        <v>7.4340000000000003E-2</v>
      </c>
      <c r="F587" s="58">
        <f t="shared" si="101"/>
        <v>0</v>
      </c>
      <c r="G587" s="54">
        <v>0</v>
      </c>
      <c r="H587" s="54">
        <v>0</v>
      </c>
      <c r="I587" s="54">
        <v>0</v>
      </c>
      <c r="J587" s="54">
        <v>0</v>
      </c>
      <c r="K587" s="54">
        <v>0</v>
      </c>
      <c r="L587" s="54">
        <v>0</v>
      </c>
      <c r="M587" s="54">
        <v>7.4340000000000003E-2</v>
      </c>
      <c r="N587" s="54">
        <v>0</v>
      </c>
      <c r="O587" s="54">
        <f t="shared" si="96"/>
        <v>0</v>
      </c>
      <c r="P587" s="54">
        <f t="shared" si="97"/>
        <v>-7.4340000000000003E-2</v>
      </c>
      <c r="Q587" s="92">
        <f t="shared" si="100"/>
        <v>-1</v>
      </c>
      <c r="R587" s="54"/>
      <c r="S587" s="54"/>
      <c r="T587" s="54">
        <v>0</v>
      </c>
      <c r="U587" s="54">
        <v>0</v>
      </c>
      <c r="V587" s="54">
        <v>0</v>
      </c>
      <c r="W587" s="54">
        <v>0</v>
      </c>
      <c r="X587" s="55" t="s">
        <v>207</v>
      </c>
      <c r="Y587" s="56"/>
      <c r="Z587" s="56"/>
      <c r="AA587" s="56"/>
      <c r="AB587" s="56"/>
      <c r="AC587" s="56"/>
      <c r="AD587" s="56"/>
      <c r="AE587" s="56"/>
      <c r="AF587" s="56"/>
    </row>
    <row r="588" spans="1:32" s="57" customFormat="1" ht="63" x14ac:dyDescent="0.25">
      <c r="A588" s="134" t="s">
        <v>100</v>
      </c>
      <c r="B588" s="132"/>
      <c r="C588" s="51" t="s">
        <v>751</v>
      </c>
      <c r="D588" s="52">
        <v>0</v>
      </c>
      <c r="E588" s="53">
        <f t="shared" si="101"/>
        <v>3.1859999999999999E-2</v>
      </c>
      <c r="F588" s="58">
        <f t="shared" si="101"/>
        <v>0</v>
      </c>
      <c r="G588" s="54">
        <v>0</v>
      </c>
      <c r="H588" s="54">
        <v>0</v>
      </c>
      <c r="I588" s="54">
        <v>0</v>
      </c>
      <c r="J588" s="54">
        <v>0</v>
      </c>
      <c r="K588" s="54">
        <v>0</v>
      </c>
      <c r="L588" s="54">
        <v>0</v>
      </c>
      <c r="M588" s="54">
        <v>3.1859999999999999E-2</v>
      </c>
      <c r="N588" s="54">
        <v>0</v>
      </c>
      <c r="O588" s="54">
        <f t="shared" si="96"/>
        <v>0</v>
      </c>
      <c r="P588" s="54">
        <f t="shared" si="97"/>
        <v>-3.1859999999999999E-2</v>
      </c>
      <c r="Q588" s="92">
        <f t="shared" si="100"/>
        <v>-1</v>
      </c>
      <c r="R588" s="54"/>
      <c r="S588" s="54"/>
      <c r="T588" s="54">
        <v>0</v>
      </c>
      <c r="U588" s="54">
        <v>0</v>
      </c>
      <c r="V588" s="54">
        <v>0</v>
      </c>
      <c r="W588" s="54">
        <v>0</v>
      </c>
      <c r="X588" s="55" t="s">
        <v>207</v>
      </c>
      <c r="Y588" s="56"/>
      <c r="Z588" s="56"/>
      <c r="AA588" s="56"/>
      <c r="AB588" s="56"/>
      <c r="AC588" s="56"/>
      <c r="AD588" s="56"/>
      <c r="AE588" s="56"/>
      <c r="AF588" s="56"/>
    </row>
    <row r="589" spans="1:32" s="57" customFormat="1" ht="63" x14ac:dyDescent="0.25">
      <c r="A589" s="134" t="s">
        <v>100</v>
      </c>
      <c r="B589" s="132"/>
      <c r="C589" s="51" t="s">
        <v>752</v>
      </c>
      <c r="D589" s="52">
        <v>0</v>
      </c>
      <c r="E589" s="53">
        <f t="shared" si="101"/>
        <v>0.11799999999999999</v>
      </c>
      <c r="F589" s="58">
        <f t="shared" si="101"/>
        <v>0</v>
      </c>
      <c r="G589" s="54">
        <v>0</v>
      </c>
      <c r="H589" s="54">
        <v>0</v>
      </c>
      <c r="I589" s="54">
        <v>0</v>
      </c>
      <c r="J589" s="54">
        <v>0</v>
      </c>
      <c r="K589" s="54">
        <v>0</v>
      </c>
      <c r="L589" s="54">
        <v>0</v>
      </c>
      <c r="M589" s="54">
        <v>0.11799999999999999</v>
      </c>
      <c r="N589" s="54">
        <v>0</v>
      </c>
      <c r="O589" s="54">
        <f t="shared" si="96"/>
        <v>0</v>
      </c>
      <c r="P589" s="54">
        <f t="shared" si="97"/>
        <v>-0.11799999999999999</v>
      </c>
      <c r="Q589" s="92">
        <f t="shared" si="100"/>
        <v>-1</v>
      </c>
      <c r="R589" s="54"/>
      <c r="S589" s="54"/>
      <c r="T589" s="54">
        <v>0</v>
      </c>
      <c r="U589" s="54">
        <v>0</v>
      </c>
      <c r="V589" s="54">
        <v>0</v>
      </c>
      <c r="W589" s="54">
        <v>0</v>
      </c>
      <c r="X589" s="55" t="s">
        <v>207</v>
      </c>
      <c r="Y589" s="56"/>
      <c r="Z589" s="56"/>
      <c r="AA589" s="56"/>
      <c r="AB589" s="56"/>
      <c r="AC589" s="56"/>
      <c r="AD589" s="56"/>
      <c r="AE589" s="56"/>
      <c r="AF589" s="56"/>
    </row>
    <row r="590" spans="1:32" s="57" customFormat="1" ht="63" x14ac:dyDescent="0.25">
      <c r="A590" s="134" t="s">
        <v>100</v>
      </c>
      <c r="B590" s="132"/>
      <c r="C590" s="51" t="s">
        <v>753</v>
      </c>
      <c r="D590" s="52">
        <v>0</v>
      </c>
      <c r="E590" s="53">
        <f t="shared" si="101"/>
        <v>0.18053999999999998</v>
      </c>
      <c r="F590" s="58">
        <f t="shared" si="101"/>
        <v>0</v>
      </c>
      <c r="G590" s="54">
        <v>0</v>
      </c>
      <c r="H590" s="54">
        <v>0</v>
      </c>
      <c r="I590" s="54">
        <v>0</v>
      </c>
      <c r="J590" s="54">
        <v>0</v>
      </c>
      <c r="K590" s="54">
        <v>0</v>
      </c>
      <c r="L590" s="54">
        <v>0</v>
      </c>
      <c r="M590" s="54">
        <v>0.18053999999999998</v>
      </c>
      <c r="N590" s="54">
        <v>0</v>
      </c>
      <c r="O590" s="54">
        <f t="shared" si="96"/>
        <v>0</v>
      </c>
      <c r="P590" s="54">
        <f t="shared" si="97"/>
        <v>-0.18053999999999998</v>
      </c>
      <c r="Q590" s="92">
        <f t="shared" si="100"/>
        <v>-1</v>
      </c>
      <c r="R590" s="54"/>
      <c r="S590" s="54"/>
      <c r="T590" s="54">
        <v>0</v>
      </c>
      <c r="U590" s="54">
        <v>0</v>
      </c>
      <c r="V590" s="54">
        <v>0</v>
      </c>
      <c r="W590" s="54">
        <v>0</v>
      </c>
      <c r="X590" s="55" t="s">
        <v>207</v>
      </c>
      <c r="Y590" s="56"/>
      <c r="Z590" s="56"/>
      <c r="AA590" s="56"/>
      <c r="AB590" s="56"/>
      <c r="AC590" s="56"/>
      <c r="AD590" s="56"/>
      <c r="AE590" s="56"/>
      <c r="AF590" s="56"/>
    </row>
    <row r="591" spans="1:32" s="57" customFormat="1" ht="63" x14ac:dyDescent="0.25">
      <c r="A591" s="134" t="s">
        <v>100</v>
      </c>
      <c r="B591" s="132"/>
      <c r="C591" s="51" t="s">
        <v>754</v>
      </c>
      <c r="D591" s="52">
        <v>0</v>
      </c>
      <c r="E591" s="53">
        <f t="shared" si="101"/>
        <v>9.4399999999999998E-2</v>
      </c>
      <c r="F591" s="58">
        <f t="shared" si="101"/>
        <v>0</v>
      </c>
      <c r="G591" s="54">
        <v>0</v>
      </c>
      <c r="H591" s="54">
        <v>0</v>
      </c>
      <c r="I591" s="54">
        <v>0</v>
      </c>
      <c r="J591" s="54">
        <v>0</v>
      </c>
      <c r="K591" s="54">
        <v>0</v>
      </c>
      <c r="L591" s="54">
        <v>0</v>
      </c>
      <c r="M591" s="54">
        <v>9.4399999999999998E-2</v>
      </c>
      <c r="N591" s="54">
        <v>0</v>
      </c>
      <c r="O591" s="54">
        <f t="shared" si="96"/>
        <v>0</v>
      </c>
      <c r="P591" s="54">
        <f t="shared" si="97"/>
        <v>-9.4399999999999998E-2</v>
      </c>
      <c r="Q591" s="92">
        <f t="shared" si="100"/>
        <v>-1</v>
      </c>
      <c r="R591" s="54"/>
      <c r="S591" s="54"/>
      <c r="T591" s="54">
        <v>0</v>
      </c>
      <c r="U591" s="54">
        <v>0</v>
      </c>
      <c r="V591" s="54">
        <v>0</v>
      </c>
      <c r="W591" s="54">
        <v>0</v>
      </c>
      <c r="X591" s="55" t="s">
        <v>207</v>
      </c>
      <c r="Y591" s="56"/>
      <c r="Z591" s="56"/>
      <c r="AA591" s="56"/>
      <c r="AB591" s="56"/>
      <c r="AC591" s="56"/>
      <c r="AD591" s="56"/>
      <c r="AE591" s="56"/>
      <c r="AF591" s="56"/>
    </row>
    <row r="592" spans="1:32" s="57" customFormat="1" ht="63" x14ac:dyDescent="0.25">
      <c r="A592" s="134" t="s">
        <v>100</v>
      </c>
      <c r="B592" s="132"/>
      <c r="C592" s="51" t="s">
        <v>755</v>
      </c>
      <c r="D592" s="52">
        <v>0</v>
      </c>
      <c r="E592" s="53">
        <f t="shared" si="101"/>
        <v>0.1593</v>
      </c>
      <c r="F592" s="58">
        <f t="shared" si="101"/>
        <v>0</v>
      </c>
      <c r="G592" s="54">
        <v>0</v>
      </c>
      <c r="H592" s="54">
        <v>0</v>
      </c>
      <c r="I592" s="54">
        <v>0</v>
      </c>
      <c r="J592" s="54">
        <v>0</v>
      </c>
      <c r="K592" s="54">
        <v>0</v>
      </c>
      <c r="L592" s="54">
        <v>0</v>
      </c>
      <c r="M592" s="54">
        <v>0.1593</v>
      </c>
      <c r="N592" s="54">
        <v>0</v>
      </c>
      <c r="O592" s="54">
        <f t="shared" si="96"/>
        <v>0</v>
      </c>
      <c r="P592" s="54">
        <f t="shared" si="97"/>
        <v>-0.1593</v>
      </c>
      <c r="Q592" s="92">
        <f t="shared" si="100"/>
        <v>-1</v>
      </c>
      <c r="R592" s="54"/>
      <c r="S592" s="54"/>
      <c r="T592" s="54">
        <v>0</v>
      </c>
      <c r="U592" s="54">
        <v>0</v>
      </c>
      <c r="V592" s="54">
        <v>0</v>
      </c>
      <c r="W592" s="54">
        <v>0</v>
      </c>
      <c r="X592" s="55" t="s">
        <v>207</v>
      </c>
      <c r="Y592" s="56"/>
      <c r="Z592" s="56"/>
      <c r="AA592" s="56"/>
      <c r="AB592" s="56"/>
      <c r="AC592" s="56"/>
      <c r="AD592" s="56"/>
      <c r="AE592" s="56"/>
      <c r="AF592" s="56"/>
    </row>
    <row r="593" spans="1:32" s="57" customFormat="1" ht="63" x14ac:dyDescent="0.25">
      <c r="A593" s="134" t="s">
        <v>100</v>
      </c>
      <c r="B593" s="132"/>
      <c r="C593" s="51" t="s">
        <v>756</v>
      </c>
      <c r="D593" s="52">
        <v>0</v>
      </c>
      <c r="E593" s="53">
        <f t="shared" si="101"/>
        <v>9.5579999999999998E-2</v>
      </c>
      <c r="F593" s="58">
        <f t="shared" si="101"/>
        <v>0</v>
      </c>
      <c r="G593" s="54">
        <v>0</v>
      </c>
      <c r="H593" s="54">
        <v>0</v>
      </c>
      <c r="I593" s="54">
        <v>0</v>
      </c>
      <c r="J593" s="54">
        <v>0</v>
      </c>
      <c r="K593" s="54">
        <v>0</v>
      </c>
      <c r="L593" s="54">
        <v>0</v>
      </c>
      <c r="M593" s="54">
        <v>9.5579999999999998E-2</v>
      </c>
      <c r="N593" s="54">
        <v>0</v>
      </c>
      <c r="O593" s="54">
        <f t="shared" si="96"/>
        <v>0</v>
      </c>
      <c r="P593" s="54">
        <f t="shared" si="97"/>
        <v>-9.5579999999999998E-2</v>
      </c>
      <c r="Q593" s="92">
        <f t="shared" si="100"/>
        <v>-1</v>
      </c>
      <c r="R593" s="54"/>
      <c r="S593" s="54"/>
      <c r="T593" s="54">
        <v>0</v>
      </c>
      <c r="U593" s="54">
        <v>0</v>
      </c>
      <c r="V593" s="54">
        <v>0</v>
      </c>
      <c r="W593" s="54">
        <v>0</v>
      </c>
      <c r="X593" s="55" t="s">
        <v>207</v>
      </c>
      <c r="Y593" s="56"/>
      <c r="Z593" s="56"/>
      <c r="AA593" s="56"/>
      <c r="AB593" s="56"/>
      <c r="AC593" s="56"/>
      <c r="AD593" s="56"/>
      <c r="AE593" s="56"/>
      <c r="AF593" s="56"/>
    </row>
    <row r="594" spans="1:32" s="57" customFormat="1" ht="63" x14ac:dyDescent="0.25">
      <c r="A594" s="134" t="s">
        <v>100</v>
      </c>
      <c r="B594" s="132"/>
      <c r="C594" s="51" t="s">
        <v>757</v>
      </c>
      <c r="D594" s="52">
        <v>0</v>
      </c>
      <c r="E594" s="53">
        <f t="shared" si="101"/>
        <v>0.1593</v>
      </c>
      <c r="F594" s="58">
        <f t="shared" si="101"/>
        <v>0</v>
      </c>
      <c r="G594" s="54">
        <v>0</v>
      </c>
      <c r="H594" s="54">
        <v>0</v>
      </c>
      <c r="I594" s="54">
        <v>0</v>
      </c>
      <c r="J594" s="54">
        <v>0</v>
      </c>
      <c r="K594" s="54">
        <v>0</v>
      </c>
      <c r="L594" s="54">
        <v>0</v>
      </c>
      <c r="M594" s="54">
        <v>0.1593</v>
      </c>
      <c r="N594" s="54">
        <v>0</v>
      </c>
      <c r="O594" s="54">
        <f t="shared" si="96"/>
        <v>0</v>
      </c>
      <c r="P594" s="54">
        <f t="shared" si="97"/>
        <v>-0.1593</v>
      </c>
      <c r="Q594" s="92">
        <f t="shared" si="100"/>
        <v>-1</v>
      </c>
      <c r="R594" s="54"/>
      <c r="S594" s="54"/>
      <c r="T594" s="54">
        <v>0</v>
      </c>
      <c r="U594" s="54">
        <v>0</v>
      </c>
      <c r="V594" s="54">
        <v>0</v>
      </c>
      <c r="W594" s="54">
        <v>0</v>
      </c>
      <c r="X594" s="55" t="s">
        <v>207</v>
      </c>
      <c r="Y594" s="56"/>
      <c r="Z594" s="56"/>
      <c r="AA594" s="56"/>
      <c r="AB594" s="56"/>
      <c r="AC594" s="56"/>
      <c r="AD594" s="56"/>
      <c r="AE594" s="56"/>
      <c r="AF594" s="56"/>
    </row>
    <row r="595" spans="1:32" s="57" customFormat="1" ht="63" x14ac:dyDescent="0.25">
      <c r="A595" s="134" t="s">
        <v>100</v>
      </c>
      <c r="B595" s="132"/>
      <c r="C595" s="51" t="s">
        <v>758</v>
      </c>
      <c r="D595" s="52">
        <v>0</v>
      </c>
      <c r="E595" s="53">
        <f t="shared" si="101"/>
        <v>0.22891999999999998</v>
      </c>
      <c r="F595" s="58">
        <f t="shared" si="101"/>
        <v>0</v>
      </c>
      <c r="G595" s="54">
        <v>0</v>
      </c>
      <c r="H595" s="54">
        <v>0</v>
      </c>
      <c r="I595" s="54">
        <v>0</v>
      </c>
      <c r="J595" s="54">
        <v>0</v>
      </c>
      <c r="K595" s="54">
        <v>0</v>
      </c>
      <c r="L595" s="54">
        <v>0</v>
      </c>
      <c r="M595" s="54">
        <v>0.22891999999999998</v>
      </c>
      <c r="N595" s="54">
        <v>0</v>
      </c>
      <c r="O595" s="54">
        <f t="shared" si="96"/>
        <v>0</v>
      </c>
      <c r="P595" s="54">
        <f t="shared" si="97"/>
        <v>-0.22891999999999998</v>
      </c>
      <c r="Q595" s="92">
        <f t="shared" si="100"/>
        <v>-1</v>
      </c>
      <c r="R595" s="54"/>
      <c r="S595" s="54"/>
      <c r="T595" s="54">
        <v>0</v>
      </c>
      <c r="U595" s="54">
        <v>0</v>
      </c>
      <c r="V595" s="54">
        <v>0</v>
      </c>
      <c r="W595" s="54">
        <v>0</v>
      </c>
      <c r="X595" s="55" t="s">
        <v>207</v>
      </c>
      <c r="Y595" s="56"/>
      <c r="Z595" s="56"/>
      <c r="AA595" s="56"/>
      <c r="AB595" s="56"/>
      <c r="AC595" s="56"/>
      <c r="AD595" s="56"/>
      <c r="AE595" s="56"/>
      <c r="AF595" s="56"/>
    </row>
    <row r="596" spans="1:32" s="57" customFormat="1" ht="63" x14ac:dyDescent="0.25">
      <c r="A596" s="134" t="s">
        <v>100</v>
      </c>
      <c r="B596" s="132"/>
      <c r="C596" s="51" t="s">
        <v>759</v>
      </c>
      <c r="D596" s="52">
        <v>0</v>
      </c>
      <c r="E596" s="53">
        <f t="shared" si="101"/>
        <v>0.22891999999999998</v>
      </c>
      <c r="F596" s="58">
        <f t="shared" si="101"/>
        <v>0</v>
      </c>
      <c r="G596" s="54">
        <v>0</v>
      </c>
      <c r="H596" s="54">
        <v>0</v>
      </c>
      <c r="I596" s="54">
        <v>0</v>
      </c>
      <c r="J596" s="54">
        <v>0</v>
      </c>
      <c r="K596" s="54">
        <v>0</v>
      </c>
      <c r="L596" s="54">
        <v>0</v>
      </c>
      <c r="M596" s="54">
        <v>0.22891999999999998</v>
      </c>
      <c r="N596" s="54">
        <v>0</v>
      </c>
      <c r="O596" s="54">
        <f t="shared" si="96"/>
        <v>0</v>
      </c>
      <c r="P596" s="54">
        <f t="shared" si="97"/>
        <v>-0.22891999999999998</v>
      </c>
      <c r="Q596" s="92">
        <f t="shared" si="100"/>
        <v>-1</v>
      </c>
      <c r="R596" s="54"/>
      <c r="S596" s="54"/>
      <c r="T596" s="54">
        <v>0</v>
      </c>
      <c r="U596" s="54">
        <v>0</v>
      </c>
      <c r="V596" s="54">
        <v>0</v>
      </c>
      <c r="W596" s="54">
        <v>0</v>
      </c>
      <c r="X596" s="55" t="s">
        <v>207</v>
      </c>
      <c r="Y596" s="56"/>
      <c r="Z596" s="56"/>
      <c r="AA596" s="56"/>
      <c r="AB596" s="56"/>
      <c r="AC596" s="56"/>
      <c r="AD596" s="56"/>
      <c r="AE596" s="56"/>
      <c r="AF596" s="56"/>
    </row>
    <row r="597" spans="1:32" s="57" customFormat="1" ht="63" x14ac:dyDescent="0.25">
      <c r="A597" s="134" t="s">
        <v>100</v>
      </c>
      <c r="B597" s="132"/>
      <c r="C597" s="51" t="s">
        <v>760</v>
      </c>
      <c r="D597" s="52">
        <v>0</v>
      </c>
      <c r="E597" s="53">
        <f t="shared" si="101"/>
        <v>5.3099999999999994E-2</v>
      </c>
      <c r="F597" s="58">
        <f t="shared" si="101"/>
        <v>0</v>
      </c>
      <c r="G597" s="54">
        <v>0</v>
      </c>
      <c r="H597" s="54">
        <v>0</v>
      </c>
      <c r="I597" s="54">
        <v>0</v>
      </c>
      <c r="J597" s="54">
        <v>0</v>
      </c>
      <c r="K597" s="54">
        <v>0</v>
      </c>
      <c r="L597" s="54">
        <v>0</v>
      </c>
      <c r="M597" s="54">
        <v>5.3099999999999994E-2</v>
      </c>
      <c r="N597" s="54">
        <v>0</v>
      </c>
      <c r="O597" s="54">
        <f t="shared" si="96"/>
        <v>0</v>
      </c>
      <c r="P597" s="54">
        <f t="shared" si="97"/>
        <v>-5.3099999999999994E-2</v>
      </c>
      <c r="Q597" s="92">
        <f t="shared" si="100"/>
        <v>-1</v>
      </c>
      <c r="R597" s="54"/>
      <c r="S597" s="54"/>
      <c r="T597" s="54">
        <v>0</v>
      </c>
      <c r="U597" s="54">
        <v>0</v>
      </c>
      <c r="V597" s="54">
        <v>0</v>
      </c>
      <c r="W597" s="54">
        <v>0</v>
      </c>
      <c r="X597" s="55" t="s">
        <v>207</v>
      </c>
      <c r="Y597" s="56"/>
      <c r="Z597" s="56"/>
      <c r="AA597" s="56"/>
      <c r="AB597" s="56"/>
      <c r="AC597" s="56"/>
      <c r="AD597" s="56"/>
      <c r="AE597" s="56"/>
      <c r="AF597" s="56"/>
    </row>
    <row r="598" spans="1:32" s="57" customFormat="1" ht="63" x14ac:dyDescent="0.25">
      <c r="A598" s="134" t="s">
        <v>100</v>
      </c>
      <c r="B598" s="132"/>
      <c r="C598" s="51" t="s">
        <v>761</v>
      </c>
      <c r="D598" s="52">
        <v>0</v>
      </c>
      <c r="E598" s="53">
        <f t="shared" si="101"/>
        <v>0.12744</v>
      </c>
      <c r="F598" s="58">
        <f t="shared" si="101"/>
        <v>0</v>
      </c>
      <c r="G598" s="54">
        <v>0</v>
      </c>
      <c r="H598" s="54">
        <v>0</v>
      </c>
      <c r="I598" s="54">
        <v>0</v>
      </c>
      <c r="J598" s="54">
        <v>0</v>
      </c>
      <c r="K598" s="54">
        <v>0</v>
      </c>
      <c r="L598" s="54">
        <v>0</v>
      </c>
      <c r="M598" s="54">
        <v>0.12744</v>
      </c>
      <c r="N598" s="54">
        <v>0</v>
      </c>
      <c r="O598" s="54">
        <f t="shared" si="96"/>
        <v>0</v>
      </c>
      <c r="P598" s="54">
        <f t="shared" si="97"/>
        <v>-0.12744</v>
      </c>
      <c r="Q598" s="92">
        <f t="shared" si="100"/>
        <v>-1</v>
      </c>
      <c r="R598" s="54"/>
      <c r="S598" s="54"/>
      <c r="T598" s="54">
        <v>0</v>
      </c>
      <c r="U598" s="54">
        <v>0</v>
      </c>
      <c r="V598" s="54">
        <v>0</v>
      </c>
      <c r="W598" s="54">
        <v>0</v>
      </c>
      <c r="X598" s="55" t="s">
        <v>207</v>
      </c>
      <c r="Y598" s="56"/>
      <c r="Z598" s="56"/>
      <c r="AA598" s="56"/>
      <c r="AB598" s="56"/>
      <c r="AC598" s="56"/>
      <c r="AD598" s="56"/>
      <c r="AE598" s="56"/>
      <c r="AF598" s="56"/>
    </row>
    <row r="599" spans="1:32" s="57" customFormat="1" ht="63" x14ac:dyDescent="0.25">
      <c r="A599" s="134" t="s">
        <v>100</v>
      </c>
      <c r="B599" s="132"/>
      <c r="C599" s="51" t="s">
        <v>762</v>
      </c>
      <c r="D599" s="52">
        <v>0</v>
      </c>
      <c r="E599" s="53">
        <f t="shared" si="101"/>
        <v>9.5579999999999998E-2</v>
      </c>
      <c r="F599" s="58">
        <f t="shared" si="101"/>
        <v>0</v>
      </c>
      <c r="G599" s="54">
        <v>0</v>
      </c>
      <c r="H599" s="54">
        <v>0</v>
      </c>
      <c r="I599" s="54">
        <v>0</v>
      </c>
      <c r="J599" s="54">
        <v>0</v>
      </c>
      <c r="K599" s="54">
        <v>0</v>
      </c>
      <c r="L599" s="54">
        <v>0</v>
      </c>
      <c r="M599" s="54">
        <v>9.5579999999999998E-2</v>
      </c>
      <c r="N599" s="54">
        <v>0</v>
      </c>
      <c r="O599" s="54">
        <f t="shared" si="96"/>
        <v>0</v>
      </c>
      <c r="P599" s="54">
        <f t="shared" si="97"/>
        <v>-9.5579999999999998E-2</v>
      </c>
      <c r="Q599" s="92">
        <f t="shared" si="100"/>
        <v>-1</v>
      </c>
      <c r="R599" s="54"/>
      <c r="S599" s="54"/>
      <c r="T599" s="54">
        <v>0</v>
      </c>
      <c r="U599" s="54">
        <v>0</v>
      </c>
      <c r="V599" s="54">
        <v>0</v>
      </c>
      <c r="W599" s="54">
        <v>0</v>
      </c>
      <c r="X599" s="55" t="s">
        <v>207</v>
      </c>
      <c r="Y599" s="56"/>
      <c r="Z599" s="56"/>
      <c r="AA599" s="56"/>
      <c r="AB599" s="56"/>
      <c r="AC599" s="56"/>
      <c r="AD599" s="56"/>
      <c r="AE599" s="56"/>
      <c r="AF599" s="56"/>
    </row>
    <row r="600" spans="1:32" s="57" customFormat="1" ht="63" x14ac:dyDescent="0.25">
      <c r="A600" s="134" t="s">
        <v>100</v>
      </c>
      <c r="B600" s="132"/>
      <c r="C600" s="51" t="s">
        <v>763</v>
      </c>
      <c r="D600" s="52">
        <v>0</v>
      </c>
      <c r="E600" s="53">
        <f t="shared" si="101"/>
        <v>5.3099999999999994E-2</v>
      </c>
      <c r="F600" s="58">
        <f t="shared" si="101"/>
        <v>0</v>
      </c>
      <c r="G600" s="54">
        <v>0</v>
      </c>
      <c r="H600" s="54">
        <v>0</v>
      </c>
      <c r="I600" s="54">
        <v>0</v>
      </c>
      <c r="J600" s="54">
        <v>0</v>
      </c>
      <c r="K600" s="54">
        <v>0</v>
      </c>
      <c r="L600" s="54">
        <v>0</v>
      </c>
      <c r="M600" s="54">
        <v>5.3099999999999994E-2</v>
      </c>
      <c r="N600" s="54">
        <v>0</v>
      </c>
      <c r="O600" s="54">
        <f t="shared" ref="O600:O663" si="102">D600-F600</f>
        <v>0</v>
      </c>
      <c r="P600" s="54">
        <f t="shared" ref="P600:P663" si="103">F600-E600</f>
        <v>-5.3099999999999994E-2</v>
      </c>
      <c r="Q600" s="92">
        <f t="shared" si="100"/>
        <v>-1</v>
      </c>
      <c r="R600" s="54"/>
      <c r="S600" s="54"/>
      <c r="T600" s="54">
        <v>0</v>
      </c>
      <c r="U600" s="54">
        <v>0</v>
      </c>
      <c r="V600" s="54">
        <v>0</v>
      </c>
      <c r="W600" s="54">
        <v>0</v>
      </c>
      <c r="X600" s="55" t="s">
        <v>207</v>
      </c>
      <c r="Y600" s="56"/>
      <c r="Z600" s="56"/>
      <c r="AA600" s="56"/>
      <c r="AB600" s="56"/>
      <c r="AC600" s="56"/>
      <c r="AD600" s="56"/>
      <c r="AE600" s="56"/>
      <c r="AF600" s="56"/>
    </row>
    <row r="601" spans="1:32" s="57" customFormat="1" ht="63" x14ac:dyDescent="0.25">
      <c r="A601" s="134" t="s">
        <v>100</v>
      </c>
      <c r="B601" s="132"/>
      <c r="C601" s="51" t="s">
        <v>764</v>
      </c>
      <c r="D601" s="52">
        <v>0</v>
      </c>
      <c r="E601" s="53">
        <f t="shared" si="101"/>
        <v>9.5579999999999998E-2</v>
      </c>
      <c r="F601" s="58">
        <f t="shared" si="101"/>
        <v>0</v>
      </c>
      <c r="G601" s="54">
        <v>0</v>
      </c>
      <c r="H601" s="54">
        <v>0</v>
      </c>
      <c r="I601" s="54">
        <v>0</v>
      </c>
      <c r="J601" s="54">
        <v>0</v>
      </c>
      <c r="K601" s="54">
        <v>0</v>
      </c>
      <c r="L601" s="54">
        <v>0</v>
      </c>
      <c r="M601" s="54">
        <v>9.5579999999999998E-2</v>
      </c>
      <c r="N601" s="54">
        <v>0</v>
      </c>
      <c r="O601" s="54">
        <f t="shared" si="102"/>
        <v>0</v>
      </c>
      <c r="P601" s="54">
        <f t="shared" si="103"/>
        <v>-9.5579999999999998E-2</v>
      </c>
      <c r="Q601" s="92">
        <f t="shared" si="100"/>
        <v>-1</v>
      </c>
      <c r="R601" s="54"/>
      <c r="S601" s="54"/>
      <c r="T601" s="54">
        <v>0</v>
      </c>
      <c r="U601" s="54">
        <v>0</v>
      </c>
      <c r="V601" s="54">
        <v>0</v>
      </c>
      <c r="W601" s="54">
        <v>0</v>
      </c>
      <c r="X601" s="55" t="s">
        <v>207</v>
      </c>
      <c r="Y601" s="56"/>
      <c r="Z601" s="56"/>
      <c r="AA601" s="56"/>
      <c r="AB601" s="56"/>
      <c r="AC601" s="56"/>
      <c r="AD601" s="56"/>
      <c r="AE601" s="56"/>
      <c r="AF601" s="56"/>
    </row>
    <row r="602" spans="1:32" s="57" customFormat="1" ht="63" x14ac:dyDescent="0.25">
      <c r="A602" s="134" t="s">
        <v>100</v>
      </c>
      <c r="B602" s="132"/>
      <c r="C602" s="51" t="s">
        <v>765</v>
      </c>
      <c r="D602" s="52">
        <v>0</v>
      </c>
      <c r="E602" s="53">
        <f t="shared" si="101"/>
        <v>0.13805999999999999</v>
      </c>
      <c r="F602" s="58">
        <f t="shared" si="101"/>
        <v>0</v>
      </c>
      <c r="G602" s="54">
        <v>0</v>
      </c>
      <c r="H602" s="54">
        <v>0</v>
      </c>
      <c r="I602" s="54">
        <v>0</v>
      </c>
      <c r="J602" s="54">
        <v>0</v>
      </c>
      <c r="K602" s="54">
        <v>0</v>
      </c>
      <c r="L602" s="54">
        <v>0</v>
      </c>
      <c r="M602" s="54">
        <v>0.13805999999999999</v>
      </c>
      <c r="N602" s="54">
        <v>0</v>
      </c>
      <c r="O602" s="54">
        <f t="shared" si="102"/>
        <v>0</v>
      </c>
      <c r="P602" s="54">
        <f t="shared" si="103"/>
        <v>-0.13805999999999999</v>
      </c>
      <c r="Q602" s="92">
        <f t="shared" si="100"/>
        <v>-1</v>
      </c>
      <c r="R602" s="54"/>
      <c r="S602" s="54"/>
      <c r="T602" s="54">
        <v>0</v>
      </c>
      <c r="U602" s="54">
        <v>0</v>
      </c>
      <c r="V602" s="54">
        <v>0</v>
      </c>
      <c r="W602" s="54">
        <v>0</v>
      </c>
      <c r="X602" s="55" t="s">
        <v>207</v>
      </c>
      <c r="Y602" s="56"/>
      <c r="Z602" s="56"/>
      <c r="AA602" s="56"/>
      <c r="AB602" s="56"/>
      <c r="AC602" s="56"/>
      <c r="AD602" s="56"/>
      <c r="AE602" s="56"/>
      <c r="AF602" s="56"/>
    </row>
    <row r="603" spans="1:32" s="57" customFormat="1" ht="63" x14ac:dyDescent="0.25">
      <c r="A603" s="134" t="s">
        <v>100</v>
      </c>
      <c r="B603" s="132"/>
      <c r="C603" s="51" t="s">
        <v>766</v>
      </c>
      <c r="D603" s="52">
        <v>0</v>
      </c>
      <c r="E603" s="53">
        <f t="shared" si="101"/>
        <v>0.19116</v>
      </c>
      <c r="F603" s="58">
        <f t="shared" si="101"/>
        <v>0</v>
      </c>
      <c r="G603" s="54">
        <v>0</v>
      </c>
      <c r="H603" s="54">
        <v>0</v>
      </c>
      <c r="I603" s="54">
        <v>0</v>
      </c>
      <c r="J603" s="54">
        <v>0</v>
      </c>
      <c r="K603" s="54">
        <v>0</v>
      </c>
      <c r="L603" s="54">
        <v>0</v>
      </c>
      <c r="M603" s="54">
        <v>0.19116</v>
      </c>
      <c r="N603" s="54">
        <v>0</v>
      </c>
      <c r="O603" s="54">
        <f t="shared" si="102"/>
        <v>0</v>
      </c>
      <c r="P603" s="54">
        <f t="shared" si="103"/>
        <v>-0.19116</v>
      </c>
      <c r="Q603" s="92">
        <f t="shared" si="100"/>
        <v>-1</v>
      </c>
      <c r="R603" s="54"/>
      <c r="S603" s="54"/>
      <c r="T603" s="54">
        <v>0</v>
      </c>
      <c r="U603" s="54">
        <v>0</v>
      </c>
      <c r="V603" s="54">
        <v>0</v>
      </c>
      <c r="W603" s="54">
        <v>0</v>
      </c>
      <c r="X603" s="55" t="s">
        <v>207</v>
      </c>
      <c r="Y603" s="56"/>
      <c r="Z603" s="56"/>
      <c r="AA603" s="56"/>
      <c r="AB603" s="56"/>
      <c r="AC603" s="56"/>
      <c r="AD603" s="56"/>
      <c r="AE603" s="56"/>
      <c r="AF603" s="56"/>
    </row>
    <row r="604" spans="1:32" s="57" customFormat="1" ht="63" x14ac:dyDescent="0.25">
      <c r="A604" s="134" t="s">
        <v>100</v>
      </c>
      <c r="B604" s="132"/>
      <c r="C604" s="51" t="s">
        <v>767</v>
      </c>
      <c r="D604" s="52">
        <v>0</v>
      </c>
      <c r="E604" s="53">
        <f t="shared" si="101"/>
        <v>0.13805999999999999</v>
      </c>
      <c r="F604" s="58">
        <f t="shared" si="101"/>
        <v>0</v>
      </c>
      <c r="G604" s="54">
        <v>0</v>
      </c>
      <c r="H604" s="54">
        <v>0</v>
      </c>
      <c r="I604" s="54">
        <v>0</v>
      </c>
      <c r="J604" s="54">
        <v>0</v>
      </c>
      <c r="K604" s="54">
        <v>0</v>
      </c>
      <c r="L604" s="54">
        <v>0</v>
      </c>
      <c r="M604" s="54">
        <v>0.13805999999999999</v>
      </c>
      <c r="N604" s="54">
        <v>0</v>
      </c>
      <c r="O604" s="54">
        <f t="shared" si="102"/>
        <v>0</v>
      </c>
      <c r="P604" s="54">
        <f t="shared" si="103"/>
        <v>-0.13805999999999999</v>
      </c>
      <c r="Q604" s="92">
        <f t="shared" si="100"/>
        <v>-1</v>
      </c>
      <c r="R604" s="54"/>
      <c r="S604" s="54"/>
      <c r="T604" s="54">
        <v>0</v>
      </c>
      <c r="U604" s="54">
        <v>0</v>
      </c>
      <c r="V604" s="54">
        <v>0</v>
      </c>
      <c r="W604" s="54">
        <v>0</v>
      </c>
      <c r="X604" s="55" t="s">
        <v>207</v>
      </c>
      <c r="Y604" s="56"/>
      <c r="Z604" s="56"/>
      <c r="AA604" s="56"/>
      <c r="AB604" s="56"/>
      <c r="AC604" s="56"/>
      <c r="AD604" s="56"/>
      <c r="AE604" s="56"/>
      <c r="AF604" s="56"/>
    </row>
    <row r="605" spans="1:32" s="57" customFormat="1" ht="63" x14ac:dyDescent="0.25">
      <c r="A605" s="134" t="s">
        <v>100</v>
      </c>
      <c r="B605" s="132"/>
      <c r="C605" s="51" t="s">
        <v>768</v>
      </c>
      <c r="D605" s="52">
        <v>0</v>
      </c>
      <c r="E605" s="53">
        <f t="shared" si="101"/>
        <v>0.131688</v>
      </c>
      <c r="F605" s="58">
        <f t="shared" si="101"/>
        <v>0</v>
      </c>
      <c r="G605" s="54">
        <v>0</v>
      </c>
      <c r="H605" s="54">
        <v>0</v>
      </c>
      <c r="I605" s="54">
        <v>0</v>
      </c>
      <c r="J605" s="54">
        <v>0</v>
      </c>
      <c r="K605" s="54">
        <v>0</v>
      </c>
      <c r="L605" s="54">
        <v>0</v>
      </c>
      <c r="M605" s="54">
        <v>0.131688</v>
      </c>
      <c r="N605" s="54">
        <v>0</v>
      </c>
      <c r="O605" s="54">
        <f t="shared" si="102"/>
        <v>0</v>
      </c>
      <c r="P605" s="54">
        <f t="shared" si="103"/>
        <v>-0.131688</v>
      </c>
      <c r="Q605" s="92">
        <f t="shared" si="100"/>
        <v>-1</v>
      </c>
      <c r="R605" s="54"/>
      <c r="S605" s="54"/>
      <c r="T605" s="54">
        <v>0</v>
      </c>
      <c r="U605" s="54">
        <v>0</v>
      </c>
      <c r="V605" s="54">
        <v>0</v>
      </c>
      <c r="W605" s="54">
        <v>0</v>
      </c>
      <c r="X605" s="55" t="s">
        <v>207</v>
      </c>
      <c r="Y605" s="56"/>
      <c r="Z605" s="56"/>
      <c r="AA605" s="56"/>
      <c r="AB605" s="56"/>
      <c r="AC605" s="56"/>
      <c r="AD605" s="56"/>
      <c r="AE605" s="56"/>
      <c r="AF605" s="56"/>
    </row>
    <row r="606" spans="1:32" s="57" customFormat="1" ht="63" x14ac:dyDescent="0.25">
      <c r="A606" s="134" t="s">
        <v>100</v>
      </c>
      <c r="B606" s="132"/>
      <c r="C606" s="51" t="s">
        <v>769</v>
      </c>
      <c r="D606" s="52">
        <v>0</v>
      </c>
      <c r="E606" s="53">
        <f t="shared" si="101"/>
        <v>0.17699999999999999</v>
      </c>
      <c r="F606" s="58">
        <f t="shared" si="101"/>
        <v>0</v>
      </c>
      <c r="G606" s="54">
        <v>0</v>
      </c>
      <c r="H606" s="54">
        <v>0</v>
      </c>
      <c r="I606" s="54">
        <v>0</v>
      </c>
      <c r="J606" s="54">
        <v>0</v>
      </c>
      <c r="K606" s="54">
        <v>0</v>
      </c>
      <c r="L606" s="54">
        <v>0</v>
      </c>
      <c r="M606" s="54">
        <v>0.17699999999999999</v>
      </c>
      <c r="N606" s="54">
        <v>0</v>
      </c>
      <c r="O606" s="54">
        <f t="shared" si="102"/>
        <v>0</v>
      </c>
      <c r="P606" s="54">
        <f t="shared" si="103"/>
        <v>-0.17699999999999999</v>
      </c>
      <c r="Q606" s="92">
        <f t="shared" si="100"/>
        <v>-1</v>
      </c>
      <c r="R606" s="54"/>
      <c r="S606" s="54"/>
      <c r="T606" s="54">
        <v>0</v>
      </c>
      <c r="U606" s="54">
        <v>0</v>
      </c>
      <c r="V606" s="54">
        <v>0</v>
      </c>
      <c r="W606" s="54">
        <v>0</v>
      </c>
      <c r="X606" s="55" t="s">
        <v>207</v>
      </c>
      <c r="Y606" s="56"/>
      <c r="Z606" s="56"/>
      <c r="AA606" s="56"/>
      <c r="AB606" s="56"/>
      <c r="AC606" s="56"/>
      <c r="AD606" s="56"/>
      <c r="AE606" s="56"/>
      <c r="AF606" s="56"/>
    </row>
    <row r="607" spans="1:32" s="57" customFormat="1" ht="63" x14ac:dyDescent="0.25">
      <c r="A607" s="134" t="s">
        <v>100</v>
      </c>
      <c r="B607" s="132"/>
      <c r="C607" s="51" t="s">
        <v>770</v>
      </c>
      <c r="D607" s="52">
        <v>0</v>
      </c>
      <c r="E607" s="53">
        <f t="shared" si="101"/>
        <v>0.23599999999999999</v>
      </c>
      <c r="F607" s="58">
        <f t="shared" si="101"/>
        <v>0</v>
      </c>
      <c r="G607" s="54">
        <v>0</v>
      </c>
      <c r="H607" s="54">
        <v>0</v>
      </c>
      <c r="I607" s="54">
        <v>0</v>
      </c>
      <c r="J607" s="54">
        <v>0</v>
      </c>
      <c r="K607" s="54">
        <v>0</v>
      </c>
      <c r="L607" s="54">
        <v>0</v>
      </c>
      <c r="M607" s="54">
        <v>0.23599999999999999</v>
      </c>
      <c r="N607" s="54">
        <v>0</v>
      </c>
      <c r="O607" s="54">
        <f t="shared" si="102"/>
        <v>0</v>
      </c>
      <c r="P607" s="54">
        <f t="shared" si="103"/>
        <v>-0.23599999999999999</v>
      </c>
      <c r="Q607" s="92">
        <f t="shared" si="100"/>
        <v>-1</v>
      </c>
      <c r="R607" s="54"/>
      <c r="S607" s="54"/>
      <c r="T607" s="54">
        <v>0</v>
      </c>
      <c r="U607" s="54">
        <v>0</v>
      </c>
      <c r="V607" s="54">
        <v>0</v>
      </c>
      <c r="W607" s="54">
        <v>0</v>
      </c>
      <c r="X607" s="55" t="s">
        <v>207</v>
      </c>
      <c r="Y607" s="56"/>
      <c r="Z607" s="56"/>
      <c r="AA607" s="56"/>
      <c r="AB607" s="56"/>
      <c r="AC607" s="56"/>
      <c r="AD607" s="56"/>
      <c r="AE607" s="56"/>
      <c r="AF607" s="56"/>
    </row>
    <row r="608" spans="1:32" s="57" customFormat="1" ht="63" x14ac:dyDescent="0.25">
      <c r="A608" s="134" t="s">
        <v>100</v>
      </c>
      <c r="B608" s="132"/>
      <c r="C608" s="51" t="s">
        <v>771</v>
      </c>
      <c r="D608" s="52">
        <v>0</v>
      </c>
      <c r="E608" s="53">
        <f t="shared" si="101"/>
        <v>0.11799999999999999</v>
      </c>
      <c r="F608" s="58">
        <f t="shared" si="101"/>
        <v>0</v>
      </c>
      <c r="G608" s="54">
        <v>0</v>
      </c>
      <c r="H608" s="54">
        <v>0</v>
      </c>
      <c r="I608" s="54">
        <v>0</v>
      </c>
      <c r="J608" s="54">
        <v>0</v>
      </c>
      <c r="K608" s="54">
        <v>0</v>
      </c>
      <c r="L608" s="54">
        <v>0</v>
      </c>
      <c r="M608" s="54">
        <v>0.11799999999999999</v>
      </c>
      <c r="N608" s="54">
        <v>0</v>
      </c>
      <c r="O608" s="54">
        <f t="shared" si="102"/>
        <v>0</v>
      </c>
      <c r="P608" s="54">
        <f t="shared" si="103"/>
        <v>-0.11799999999999999</v>
      </c>
      <c r="Q608" s="92">
        <f t="shared" si="100"/>
        <v>-1</v>
      </c>
      <c r="R608" s="54"/>
      <c r="S608" s="54"/>
      <c r="T608" s="54">
        <v>0</v>
      </c>
      <c r="U608" s="54">
        <v>0</v>
      </c>
      <c r="V608" s="54">
        <v>0</v>
      </c>
      <c r="W608" s="54">
        <v>0</v>
      </c>
      <c r="X608" s="55" t="s">
        <v>207</v>
      </c>
      <c r="Y608" s="56"/>
      <c r="Z608" s="56"/>
      <c r="AA608" s="56"/>
      <c r="AB608" s="56"/>
      <c r="AC608" s="56"/>
      <c r="AD608" s="56"/>
      <c r="AE608" s="56"/>
      <c r="AF608" s="56"/>
    </row>
    <row r="609" spans="1:32" s="57" customFormat="1" ht="63" x14ac:dyDescent="0.25">
      <c r="A609" s="134" t="s">
        <v>100</v>
      </c>
      <c r="B609" s="132"/>
      <c r="C609" s="51" t="s">
        <v>772</v>
      </c>
      <c r="D609" s="52">
        <v>0</v>
      </c>
      <c r="E609" s="53">
        <f t="shared" si="101"/>
        <v>0.48851999999999995</v>
      </c>
      <c r="F609" s="58">
        <f t="shared" si="101"/>
        <v>0</v>
      </c>
      <c r="G609" s="54">
        <v>0</v>
      </c>
      <c r="H609" s="54">
        <v>0</v>
      </c>
      <c r="I609" s="54">
        <v>0</v>
      </c>
      <c r="J609" s="54">
        <v>0</v>
      </c>
      <c r="K609" s="54">
        <v>0</v>
      </c>
      <c r="L609" s="54">
        <v>0</v>
      </c>
      <c r="M609" s="54">
        <v>0.48851999999999995</v>
      </c>
      <c r="N609" s="54">
        <v>0</v>
      </c>
      <c r="O609" s="54">
        <f t="shared" si="102"/>
        <v>0</v>
      </c>
      <c r="P609" s="54">
        <f t="shared" si="103"/>
        <v>-0.48851999999999995</v>
      </c>
      <c r="Q609" s="92">
        <f t="shared" si="100"/>
        <v>-1</v>
      </c>
      <c r="R609" s="54"/>
      <c r="S609" s="54"/>
      <c r="T609" s="54">
        <v>0</v>
      </c>
      <c r="U609" s="54">
        <v>0</v>
      </c>
      <c r="V609" s="54">
        <v>0</v>
      </c>
      <c r="W609" s="54">
        <v>0</v>
      </c>
      <c r="X609" s="55" t="s">
        <v>207</v>
      </c>
      <c r="Y609" s="56"/>
      <c r="Z609" s="56"/>
      <c r="AA609" s="56"/>
      <c r="AB609" s="56"/>
      <c r="AC609" s="56"/>
      <c r="AD609" s="56"/>
      <c r="AE609" s="56"/>
      <c r="AF609" s="56"/>
    </row>
    <row r="610" spans="1:32" s="57" customFormat="1" ht="63" x14ac:dyDescent="0.25">
      <c r="A610" s="134" t="s">
        <v>100</v>
      </c>
      <c r="B610" s="132"/>
      <c r="C610" s="51" t="s">
        <v>773</v>
      </c>
      <c r="D610" s="52">
        <v>0</v>
      </c>
      <c r="E610" s="53">
        <f t="shared" si="101"/>
        <v>0.1888</v>
      </c>
      <c r="F610" s="58">
        <f t="shared" si="101"/>
        <v>0</v>
      </c>
      <c r="G610" s="54">
        <v>0</v>
      </c>
      <c r="H610" s="54">
        <v>0</v>
      </c>
      <c r="I610" s="54">
        <v>0</v>
      </c>
      <c r="J610" s="54">
        <v>0</v>
      </c>
      <c r="K610" s="54">
        <v>0</v>
      </c>
      <c r="L610" s="54">
        <v>0</v>
      </c>
      <c r="M610" s="54">
        <v>0.1888</v>
      </c>
      <c r="N610" s="54">
        <v>0</v>
      </c>
      <c r="O610" s="54">
        <f t="shared" si="102"/>
        <v>0</v>
      </c>
      <c r="P610" s="54">
        <f t="shared" si="103"/>
        <v>-0.1888</v>
      </c>
      <c r="Q610" s="92">
        <f t="shared" si="100"/>
        <v>-1</v>
      </c>
      <c r="R610" s="54"/>
      <c r="S610" s="54"/>
      <c r="T610" s="54">
        <v>0</v>
      </c>
      <c r="U610" s="54">
        <v>0</v>
      </c>
      <c r="V610" s="54">
        <v>0</v>
      </c>
      <c r="W610" s="54">
        <v>0</v>
      </c>
      <c r="X610" s="55" t="s">
        <v>207</v>
      </c>
      <c r="Y610" s="56"/>
      <c r="Z610" s="56"/>
      <c r="AA610" s="56"/>
      <c r="AB610" s="56"/>
      <c r="AC610" s="56"/>
      <c r="AD610" s="56"/>
      <c r="AE610" s="56"/>
      <c r="AF610" s="56"/>
    </row>
    <row r="611" spans="1:32" s="57" customFormat="1" ht="63" x14ac:dyDescent="0.25">
      <c r="A611" s="134" t="s">
        <v>100</v>
      </c>
      <c r="B611" s="132"/>
      <c r="C611" s="51" t="s">
        <v>774</v>
      </c>
      <c r="D611" s="52">
        <v>0</v>
      </c>
      <c r="E611" s="53">
        <f t="shared" si="101"/>
        <v>4.13</v>
      </c>
      <c r="F611" s="58">
        <f t="shared" si="101"/>
        <v>0</v>
      </c>
      <c r="G611" s="54">
        <v>0</v>
      </c>
      <c r="H611" s="54">
        <v>0</v>
      </c>
      <c r="I611" s="54">
        <v>0</v>
      </c>
      <c r="J611" s="54">
        <v>0</v>
      </c>
      <c r="K611" s="54">
        <v>0</v>
      </c>
      <c r="L611" s="54">
        <v>0</v>
      </c>
      <c r="M611" s="54">
        <v>4.13</v>
      </c>
      <c r="N611" s="54">
        <v>0</v>
      </c>
      <c r="O611" s="54">
        <f t="shared" si="102"/>
        <v>0</v>
      </c>
      <c r="P611" s="54">
        <f t="shared" si="103"/>
        <v>-4.13</v>
      </c>
      <c r="Q611" s="92">
        <f t="shared" si="100"/>
        <v>-1</v>
      </c>
      <c r="R611" s="54"/>
      <c r="S611" s="54"/>
      <c r="T611" s="54">
        <v>0</v>
      </c>
      <c r="U611" s="54">
        <v>0</v>
      </c>
      <c r="V611" s="54">
        <v>0</v>
      </c>
      <c r="W611" s="54">
        <v>0</v>
      </c>
      <c r="X611" s="55" t="s">
        <v>207</v>
      </c>
      <c r="Y611" s="56"/>
      <c r="Z611" s="56"/>
      <c r="AA611" s="56"/>
      <c r="AB611" s="56"/>
      <c r="AC611" s="56"/>
      <c r="AD611" s="56"/>
      <c r="AE611" s="56"/>
      <c r="AF611" s="56"/>
    </row>
    <row r="612" spans="1:32" s="57" customFormat="1" ht="63" x14ac:dyDescent="0.25">
      <c r="A612" s="134" t="s">
        <v>100</v>
      </c>
      <c r="B612" s="132"/>
      <c r="C612" s="51" t="s">
        <v>775</v>
      </c>
      <c r="D612" s="52">
        <v>0</v>
      </c>
      <c r="E612" s="53">
        <f t="shared" si="101"/>
        <v>15.331</v>
      </c>
      <c r="F612" s="58">
        <f t="shared" si="101"/>
        <v>0</v>
      </c>
      <c r="G612" s="54">
        <v>0</v>
      </c>
      <c r="H612" s="54">
        <v>0</v>
      </c>
      <c r="I612" s="54">
        <v>0</v>
      </c>
      <c r="J612" s="54">
        <v>0</v>
      </c>
      <c r="K612" s="54">
        <v>0</v>
      </c>
      <c r="L612" s="54">
        <v>0</v>
      </c>
      <c r="M612" s="54">
        <v>15.331</v>
      </c>
      <c r="N612" s="54">
        <v>0</v>
      </c>
      <c r="O612" s="54">
        <f t="shared" si="102"/>
        <v>0</v>
      </c>
      <c r="P612" s="54">
        <f t="shared" si="103"/>
        <v>-15.331</v>
      </c>
      <c r="Q612" s="92">
        <f t="shared" si="100"/>
        <v>-1</v>
      </c>
      <c r="R612" s="54"/>
      <c r="S612" s="54"/>
      <c r="T612" s="54">
        <v>0</v>
      </c>
      <c r="U612" s="54">
        <v>0</v>
      </c>
      <c r="V612" s="54">
        <v>0</v>
      </c>
      <c r="W612" s="54">
        <v>0</v>
      </c>
      <c r="X612" s="55" t="s">
        <v>207</v>
      </c>
      <c r="Y612" s="56"/>
      <c r="Z612" s="56"/>
      <c r="AA612" s="56"/>
      <c r="AB612" s="56"/>
      <c r="AC612" s="56"/>
      <c r="AD612" s="56"/>
      <c r="AE612" s="56"/>
      <c r="AF612" s="56"/>
    </row>
    <row r="613" spans="1:32" s="57" customFormat="1" ht="63" x14ac:dyDescent="0.25">
      <c r="A613" s="134" t="s">
        <v>100</v>
      </c>
      <c r="B613" s="132"/>
      <c r="C613" s="51" t="s">
        <v>776</v>
      </c>
      <c r="D613" s="52">
        <v>0</v>
      </c>
      <c r="E613" s="53">
        <f t="shared" si="101"/>
        <v>0</v>
      </c>
      <c r="F613" s="58">
        <f t="shared" si="101"/>
        <v>0.29407999999999995</v>
      </c>
      <c r="G613" s="54">
        <v>0</v>
      </c>
      <c r="H613" s="54">
        <v>0</v>
      </c>
      <c r="I613" s="54">
        <v>0</v>
      </c>
      <c r="J613" s="54">
        <v>0.29407999999999995</v>
      </c>
      <c r="K613" s="54">
        <v>0</v>
      </c>
      <c r="L613" s="54">
        <v>0</v>
      </c>
      <c r="M613" s="54">
        <v>0</v>
      </c>
      <c r="N613" s="54">
        <v>0</v>
      </c>
      <c r="O613" s="54">
        <f t="shared" si="102"/>
        <v>-0.29407999999999995</v>
      </c>
      <c r="P613" s="54">
        <f t="shared" si="103"/>
        <v>0.29407999999999995</v>
      </c>
      <c r="Q613" s="92"/>
      <c r="R613" s="54"/>
      <c r="S613" s="54"/>
      <c r="T613" s="54">
        <v>0</v>
      </c>
      <c r="U613" s="54">
        <v>0</v>
      </c>
      <c r="V613" s="54">
        <v>0</v>
      </c>
      <c r="W613" s="54">
        <v>0</v>
      </c>
      <c r="X613" s="55" t="s">
        <v>200</v>
      </c>
      <c r="Y613" s="56"/>
      <c r="Z613" s="56"/>
      <c r="AA613" s="56"/>
      <c r="AB613" s="56"/>
      <c r="AC613" s="56"/>
      <c r="AD613" s="56"/>
      <c r="AE613" s="56"/>
      <c r="AF613" s="56"/>
    </row>
    <row r="614" spans="1:32" s="57" customFormat="1" ht="63" x14ac:dyDescent="0.25">
      <c r="A614" s="134" t="s">
        <v>100</v>
      </c>
      <c r="B614" s="132"/>
      <c r="C614" s="51" t="s">
        <v>568</v>
      </c>
      <c r="D614" s="52">
        <v>0</v>
      </c>
      <c r="E614" s="53">
        <f t="shared" si="101"/>
        <v>11.799999999999999</v>
      </c>
      <c r="F614" s="58">
        <f t="shared" si="101"/>
        <v>0</v>
      </c>
      <c r="G614" s="54">
        <v>0</v>
      </c>
      <c r="H614" s="54">
        <v>0</v>
      </c>
      <c r="I614" s="54">
        <v>0</v>
      </c>
      <c r="J614" s="54">
        <v>0</v>
      </c>
      <c r="K614" s="54">
        <v>0</v>
      </c>
      <c r="L614" s="54">
        <v>0</v>
      </c>
      <c r="M614" s="54">
        <v>11.799999999999999</v>
      </c>
      <c r="N614" s="54">
        <v>0</v>
      </c>
      <c r="O614" s="54">
        <f t="shared" si="102"/>
        <v>0</v>
      </c>
      <c r="P614" s="54">
        <f t="shared" si="103"/>
        <v>-11.799999999999999</v>
      </c>
      <c r="Q614" s="92">
        <f t="shared" si="100"/>
        <v>-1</v>
      </c>
      <c r="R614" s="54"/>
      <c r="S614" s="54"/>
      <c r="T614" s="54">
        <v>0</v>
      </c>
      <c r="U614" s="54">
        <v>0</v>
      </c>
      <c r="V614" s="54">
        <v>0</v>
      </c>
      <c r="W614" s="54">
        <v>0</v>
      </c>
      <c r="X614" s="55" t="s">
        <v>207</v>
      </c>
      <c r="Y614" s="56"/>
      <c r="Z614" s="56"/>
      <c r="AA614" s="56"/>
      <c r="AB614" s="56"/>
      <c r="AC614" s="56"/>
      <c r="AD614" s="56"/>
      <c r="AE614" s="56"/>
      <c r="AF614" s="56"/>
    </row>
    <row r="615" spans="1:32" s="57" customFormat="1" ht="47.25" x14ac:dyDescent="0.25">
      <c r="A615" s="134" t="s">
        <v>100</v>
      </c>
      <c r="B615" s="132"/>
      <c r="C615" s="51" t="s">
        <v>123</v>
      </c>
      <c r="D615" s="52">
        <v>4.1536</v>
      </c>
      <c r="E615" s="53">
        <f t="shared" si="101"/>
        <v>2.0768</v>
      </c>
      <c r="F615" s="58">
        <f t="shared" si="101"/>
        <v>2.0768</v>
      </c>
      <c r="G615" s="54">
        <v>0</v>
      </c>
      <c r="H615" s="54">
        <v>0</v>
      </c>
      <c r="I615" s="54">
        <v>0</v>
      </c>
      <c r="J615" s="54">
        <v>0</v>
      </c>
      <c r="K615" s="54">
        <v>0</v>
      </c>
      <c r="L615" s="54">
        <v>0</v>
      </c>
      <c r="M615" s="54">
        <v>2.0768</v>
      </c>
      <c r="N615" s="54">
        <v>2.0768</v>
      </c>
      <c r="O615" s="54">
        <f t="shared" si="102"/>
        <v>2.0768</v>
      </c>
      <c r="P615" s="54">
        <f t="shared" si="103"/>
        <v>0</v>
      </c>
      <c r="Q615" s="92"/>
      <c r="R615" s="54"/>
      <c r="S615" s="54"/>
      <c r="T615" s="54">
        <v>0</v>
      </c>
      <c r="U615" s="54">
        <v>0</v>
      </c>
      <c r="V615" s="54">
        <v>0</v>
      </c>
      <c r="W615" s="54">
        <v>0</v>
      </c>
      <c r="X615" s="55"/>
      <c r="Y615" s="56"/>
      <c r="Z615" s="56"/>
      <c r="AA615" s="56"/>
      <c r="AB615" s="56"/>
      <c r="AC615" s="56"/>
      <c r="AD615" s="56"/>
      <c r="AE615" s="56"/>
      <c r="AF615" s="56"/>
    </row>
    <row r="616" spans="1:32" s="57" customFormat="1" ht="63" x14ac:dyDescent="0.25">
      <c r="A616" s="134" t="s">
        <v>176</v>
      </c>
      <c r="B616" s="132"/>
      <c r="C616" s="51" t="s">
        <v>777</v>
      </c>
      <c r="D616" s="52">
        <v>0</v>
      </c>
      <c r="E616" s="53">
        <f t="shared" si="101"/>
        <v>4.72</v>
      </c>
      <c r="F616" s="58">
        <f t="shared" si="101"/>
        <v>0</v>
      </c>
      <c r="G616" s="54">
        <v>1.121</v>
      </c>
      <c r="H616" s="54">
        <v>0</v>
      </c>
      <c r="I616" s="54">
        <v>0</v>
      </c>
      <c r="J616" s="54">
        <v>0</v>
      </c>
      <c r="K616" s="54">
        <v>3.5989999999999998</v>
      </c>
      <c r="L616" s="54">
        <v>0</v>
      </c>
      <c r="M616" s="54">
        <v>0</v>
      </c>
      <c r="N616" s="54">
        <v>0</v>
      </c>
      <c r="O616" s="54">
        <f t="shared" si="102"/>
        <v>0</v>
      </c>
      <c r="P616" s="54">
        <f t="shared" si="103"/>
        <v>-4.72</v>
      </c>
      <c r="Q616" s="92">
        <f t="shared" si="100"/>
        <v>-1</v>
      </c>
      <c r="R616" s="54"/>
      <c r="S616" s="54"/>
      <c r="T616" s="54">
        <v>0</v>
      </c>
      <c r="U616" s="54">
        <v>1.7</v>
      </c>
      <c r="V616" s="54">
        <v>0</v>
      </c>
      <c r="W616" s="54">
        <v>0</v>
      </c>
      <c r="X616" s="55" t="s">
        <v>207</v>
      </c>
      <c r="Y616" s="56"/>
      <c r="Z616" s="56"/>
      <c r="AA616" s="56"/>
      <c r="AB616" s="56"/>
      <c r="AC616" s="56"/>
      <c r="AD616" s="56"/>
      <c r="AE616" s="56"/>
      <c r="AF616" s="56"/>
    </row>
    <row r="617" spans="1:32" s="57" customFormat="1" ht="110.25" x14ac:dyDescent="0.25">
      <c r="A617" s="134" t="s">
        <v>176</v>
      </c>
      <c r="B617" s="132"/>
      <c r="C617" s="51" t="s">
        <v>778</v>
      </c>
      <c r="D617" s="52">
        <v>11.783000000000001</v>
      </c>
      <c r="E617" s="53">
        <f t="shared" si="101"/>
        <v>0</v>
      </c>
      <c r="F617" s="58">
        <f t="shared" si="101"/>
        <v>-1.11856</v>
      </c>
      <c r="G617" s="54">
        <v>0</v>
      </c>
      <c r="H617" s="54">
        <v>0</v>
      </c>
      <c r="I617" s="54">
        <v>0</v>
      </c>
      <c r="J617" s="54">
        <v>0</v>
      </c>
      <c r="K617" s="54">
        <v>0</v>
      </c>
      <c r="L617" s="54">
        <v>-1.11856</v>
      </c>
      <c r="M617" s="54">
        <v>0</v>
      </c>
      <c r="N617" s="54">
        <v>0</v>
      </c>
      <c r="O617" s="54">
        <f t="shared" si="102"/>
        <v>12.901560000000002</v>
      </c>
      <c r="P617" s="54">
        <f t="shared" si="103"/>
        <v>-1.11856</v>
      </c>
      <c r="Q617" s="92"/>
      <c r="R617" s="54"/>
      <c r="S617" s="54"/>
      <c r="T617" s="54">
        <v>0</v>
      </c>
      <c r="U617" s="54">
        <v>0</v>
      </c>
      <c r="V617" s="54">
        <v>0</v>
      </c>
      <c r="W617" s="54">
        <v>0</v>
      </c>
      <c r="X617" s="55" t="s">
        <v>209</v>
      </c>
      <c r="Y617" s="56"/>
      <c r="Z617" s="56"/>
      <c r="AA617" s="56"/>
      <c r="AB617" s="56"/>
      <c r="AC617" s="56"/>
      <c r="AD617" s="56"/>
      <c r="AE617" s="56"/>
      <c r="AF617" s="56"/>
    </row>
    <row r="618" spans="1:32" s="57" customFormat="1" ht="78.75" x14ac:dyDescent="0.25">
      <c r="A618" s="134" t="s">
        <v>176</v>
      </c>
      <c r="B618" s="132"/>
      <c r="C618" s="51" t="s">
        <v>779</v>
      </c>
      <c r="D618" s="52">
        <v>0</v>
      </c>
      <c r="E618" s="53">
        <f t="shared" ref="E618:F633" si="104">G618+I618+K618+M618</f>
        <v>0</v>
      </c>
      <c r="F618" s="58">
        <f t="shared" si="104"/>
        <v>0</v>
      </c>
      <c r="G618" s="54">
        <v>0</v>
      </c>
      <c r="H618" s="54">
        <v>0</v>
      </c>
      <c r="I618" s="54">
        <v>0</v>
      </c>
      <c r="J618" s="54">
        <v>0</v>
      </c>
      <c r="K618" s="54">
        <v>0</v>
      </c>
      <c r="L618" s="54">
        <v>0</v>
      </c>
      <c r="M618" s="54">
        <v>0</v>
      </c>
      <c r="N618" s="54">
        <v>0</v>
      </c>
      <c r="O618" s="54">
        <f t="shared" si="102"/>
        <v>0</v>
      </c>
      <c r="P618" s="54">
        <f t="shared" si="103"/>
        <v>0</v>
      </c>
      <c r="Q618" s="92"/>
      <c r="R618" s="54"/>
      <c r="S618" s="54"/>
      <c r="T618" s="54">
        <v>0</v>
      </c>
      <c r="U618" s="54">
        <v>5.8</v>
      </c>
      <c r="V618" s="54">
        <v>0</v>
      </c>
      <c r="W618" s="54">
        <v>0</v>
      </c>
      <c r="X618" s="55"/>
      <c r="Y618" s="56"/>
      <c r="Z618" s="56"/>
      <c r="AA618" s="56"/>
      <c r="AB618" s="56"/>
      <c r="AC618" s="56"/>
      <c r="AD618" s="56"/>
      <c r="AE618" s="56"/>
      <c r="AF618" s="56"/>
    </row>
    <row r="619" spans="1:32" s="57" customFormat="1" ht="63" x14ac:dyDescent="0.25">
      <c r="A619" s="134" t="s">
        <v>176</v>
      </c>
      <c r="B619" s="132"/>
      <c r="C619" s="51" t="s">
        <v>780</v>
      </c>
      <c r="D619" s="52">
        <v>16.187999999999999</v>
      </c>
      <c r="E619" s="53">
        <f t="shared" si="104"/>
        <v>0</v>
      </c>
      <c r="F619" s="58">
        <f t="shared" si="104"/>
        <v>16.188420000000001</v>
      </c>
      <c r="G619" s="54">
        <v>0</v>
      </c>
      <c r="H619" s="54">
        <v>0</v>
      </c>
      <c r="I619" s="54">
        <v>0</v>
      </c>
      <c r="J619" s="54">
        <v>8.968</v>
      </c>
      <c r="K619" s="54">
        <v>0</v>
      </c>
      <c r="L619" s="54">
        <v>6.4109990000000003</v>
      </c>
      <c r="M619" s="54">
        <v>0</v>
      </c>
      <c r="N619" s="54">
        <v>0.80942099999999995</v>
      </c>
      <c r="O619" s="54">
        <f t="shared" si="102"/>
        <v>-4.2000000000186333E-4</v>
      </c>
      <c r="P619" s="54">
        <f t="shared" si="103"/>
        <v>16.188420000000001</v>
      </c>
      <c r="Q619" s="92"/>
      <c r="R619" s="54"/>
      <c r="S619" s="54"/>
      <c r="T619" s="54">
        <v>0</v>
      </c>
      <c r="U619" s="54">
        <v>0</v>
      </c>
      <c r="V619" s="54">
        <v>0</v>
      </c>
      <c r="W619" s="54">
        <v>0</v>
      </c>
      <c r="X619" s="55" t="s">
        <v>200</v>
      </c>
      <c r="Y619" s="56"/>
      <c r="Z619" s="56"/>
      <c r="AA619" s="56"/>
      <c r="AB619" s="56"/>
      <c r="AC619" s="56"/>
      <c r="AD619" s="56"/>
      <c r="AE619" s="56"/>
      <c r="AF619" s="56"/>
    </row>
    <row r="620" spans="1:32" s="57" customFormat="1" ht="63" x14ac:dyDescent="0.25">
      <c r="A620" s="134" t="s">
        <v>176</v>
      </c>
      <c r="B620" s="132"/>
      <c r="C620" s="51" t="s">
        <v>781</v>
      </c>
      <c r="D620" s="52">
        <v>3.3628</v>
      </c>
      <c r="E620" s="53">
        <f t="shared" si="104"/>
        <v>0</v>
      </c>
      <c r="F620" s="58">
        <f t="shared" si="104"/>
        <v>3.4102000000000001</v>
      </c>
      <c r="G620" s="54">
        <v>0</v>
      </c>
      <c r="H620" s="54">
        <v>3.23969</v>
      </c>
      <c r="I620" s="54">
        <v>0</v>
      </c>
      <c r="J620" s="54">
        <v>0.17051000000000016</v>
      </c>
      <c r="K620" s="54">
        <v>0</v>
      </c>
      <c r="L620" s="54">
        <v>0</v>
      </c>
      <c r="M620" s="54">
        <v>0</v>
      </c>
      <c r="N620" s="54">
        <v>0</v>
      </c>
      <c r="O620" s="54">
        <f t="shared" si="102"/>
        <v>-4.7400000000000109E-2</v>
      </c>
      <c r="P620" s="54">
        <f t="shared" si="103"/>
        <v>3.4102000000000001</v>
      </c>
      <c r="Q620" s="92"/>
      <c r="R620" s="54"/>
      <c r="S620" s="54"/>
      <c r="T620" s="54">
        <v>0</v>
      </c>
      <c r="U620" s="54">
        <v>0</v>
      </c>
      <c r="V620" s="54">
        <v>0</v>
      </c>
      <c r="W620" s="54">
        <v>0</v>
      </c>
      <c r="X620" s="55" t="s">
        <v>200</v>
      </c>
      <c r="Y620" s="56"/>
      <c r="Z620" s="56"/>
      <c r="AA620" s="56"/>
      <c r="AB620" s="56"/>
      <c r="AC620" s="56"/>
      <c r="AD620" s="56"/>
      <c r="AE620" s="56"/>
      <c r="AF620" s="56"/>
    </row>
    <row r="621" spans="1:32" s="57" customFormat="1" ht="63" x14ac:dyDescent="0.25">
      <c r="A621" s="134" t="s">
        <v>176</v>
      </c>
      <c r="B621" s="132"/>
      <c r="C621" s="51" t="s">
        <v>782</v>
      </c>
      <c r="D621" s="52">
        <v>4.0527999999999995</v>
      </c>
      <c r="E621" s="53">
        <f t="shared" si="104"/>
        <v>0</v>
      </c>
      <c r="F621" s="58">
        <f t="shared" si="104"/>
        <v>3.7901600000000002</v>
      </c>
      <c r="G621" s="54">
        <v>0</v>
      </c>
      <c r="H621" s="54">
        <v>3.6006520000000002</v>
      </c>
      <c r="I621" s="54">
        <v>0</v>
      </c>
      <c r="J621" s="54">
        <v>0.18950800000000001</v>
      </c>
      <c r="K621" s="54">
        <v>0</v>
      </c>
      <c r="L621" s="54">
        <v>0</v>
      </c>
      <c r="M621" s="54">
        <v>0</v>
      </c>
      <c r="N621" s="54">
        <v>0</v>
      </c>
      <c r="O621" s="54">
        <f t="shared" si="102"/>
        <v>0.26263999999999932</v>
      </c>
      <c r="P621" s="54">
        <f t="shared" si="103"/>
        <v>3.7901600000000002</v>
      </c>
      <c r="Q621" s="92"/>
      <c r="R621" s="54"/>
      <c r="S621" s="54"/>
      <c r="T621" s="54">
        <v>0</v>
      </c>
      <c r="U621" s="54">
        <v>0</v>
      </c>
      <c r="V621" s="54">
        <v>0</v>
      </c>
      <c r="W621" s="54">
        <v>0</v>
      </c>
      <c r="X621" s="55" t="s">
        <v>200</v>
      </c>
      <c r="Y621" s="56"/>
      <c r="Z621" s="56"/>
      <c r="AA621" s="56"/>
      <c r="AB621" s="56"/>
      <c r="AC621" s="56"/>
      <c r="AD621" s="56"/>
      <c r="AE621" s="56"/>
      <c r="AF621" s="56"/>
    </row>
    <row r="622" spans="1:32" s="57" customFormat="1" ht="63" x14ac:dyDescent="0.25">
      <c r="A622" s="134" t="s">
        <v>176</v>
      </c>
      <c r="B622" s="132"/>
      <c r="C622" s="51" t="s">
        <v>783</v>
      </c>
      <c r="D622" s="52">
        <v>0</v>
      </c>
      <c r="E622" s="53">
        <f t="shared" si="104"/>
        <v>4.3034600000000003</v>
      </c>
      <c r="F622" s="58">
        <f t="shared" si="104"/>
        <v>0</v>
      </c>
      <c r="G622" s="54">
        <v>1.2150000000000001</v>
      </c>
      <c r="H622" s="54">
        <v>0</v>
      </c>
      <c r="I622" s="54">
        <v>3.08846</v>
      </c>
      <c r="J622" s="54">
        <v>0</v>
      </c>
      <c r="K622" s="54">
        <v>0</v>
      </c>
      <c r="L622" s="54">
        <v>0</v>
      </c>
      <c r="M622" s="54">
        <v>0</v>
      </c>
      <c r="N622" s="54">
        <v>0</v>
      </c>
      <c r="O622" s="54">
        <f t="shared" si="102"/>
        <v>0</v>
      </c>
      <c r="P622" s="54">
        <f t="shared" si="103"/>
        <v>-4.3034600000000003</v>
      </c>
      <c r="Q622" s="92">
        <f t="shared" si="100"/>
        <v>-1</v>
      </c>
      <c r="R622" s="54"/>
      <c r="S622" s="54"/>
      <c r="T622" s="54">
        <v>0</v>
      </c>
      <c r="U622" s="54">
        <v>0</v>
      </c>
      <c r="V622" s="54">
        <v>0</v>
      </c>
      <c r="W622" s="54">
        <v>0</v>
      </c>
      <c r="X622" s="55" t="s">
        <v>207</v>
      </c>
      <c r="Y622" s="56"/>
      <c r="Z622" s="56"/>
      <c r="AA622" s="56"/>
      <c r="AB622" s="56"/>
      <c r="AC622" s="56"/>
      <c r="AD622" s="56"/>
      <c r="AE622" s="56"/>
      <c r="AF622" s="56"/>
    </row>
    <row r="623" spans="1:32" s="57" customFormat="1" ht="63" x14ac:dyDescent="0.25">
      <c r="A623" s="134" t="s">
        <v>176</v>
      </c>
      <c r="B623" s="132"/>
      <c r="C623" s="51" t="s">
        <v>784</v>
      </c>
      <c r="D623" s="52">
        <v>0</v>
      </c>
      <c r="E623" s="53">
        <f t="shared" si="104"/>
        <v>3.0137</v>
      </c>
      <c r="F623" s="58">
        <f t="shared" si="104"/>
        <v>0</v>
      </c>
      <c r="G623" s="54">
        <v>1.1240000000000001</v>
      </c>
      <c r="H623" s="54">
        <v>0</v>
      </c>
      <c r="I623" s="54">
        <v>0</v>
      </c>
      <c r="J623" s="54">
        <v>0</v>
      </c>
      <c r="K623" s="54">
        <v>0</v>
      </c>
      <c r="L623" s="54">
        <v>0</v>
      </c>
      <c r="M623" s="54">
        <v>1.8896999999999999</v>
      </c>
      <c r="N623" s="54">
        <v>0</v>
      </c>
      <c r="O623" s="54">
        <f t="shared" si="102"/>
        <v>0</v>
      </c>
      <c r="P623" s="54">
        <f t="shared" si="103"/>
        <v>-3.0137</v>
      </c>
      <c r="Q623" s="92">
        <f t="shared" si="100"/>
        <v>-1</v>
      </c>
      <c r="R623" s="54"/>
      <c r="S623" s="54"/>
      <c r="T623" s="54">
        <v>0</v>
      </c>
      <c r="U623" s="54">
        <v>0</v>
      </c>
      <c r="V623" s="54">
        <v>0</v>
      </c>
      <c r="W623" s="54">
        <v>0</v>
      </c>
      <c r="X623" s="55" t="s">
        <v>207</v>
      </c>
      <c r="Y623" s="56"/>
      <c r="Z623" s="56"/>
      <c r="AA623" s="56"/>
      <c r="AB623" s="56"/>
      <c r="AC623" s="56"/>
      <c r="AD623" s="56"/>
      <c r="AE623" s="56"/>
      <c r="AF623" s="56"/>
    </row>
    <row r="624" spans="1:32" s="57" customFormat="1" ht="63" x14ac:dyDescent="0.25">
      <c r="A624" s="134" t="s">
        <v>176</v>
      </c>
      <c r="B624" s="132"/>
      <c r="C624" s="51" t="s">
        <v>785</v>
      </c>
      <c r="D624" s="52">
        <v>0</v>
      </c>
      <c r="E624" s="53">
        <f t="shared" si="104"/>
        <v>0</v>
      </c>
      <c r="F624" s="58">
        <f t="shared" si="104"/>
        <v>3.54</v>
      </c>
      <c r="G624" s="54">
        <v>0</v>
      </c>
      <c r="H624" s="54">
        <v>0</v>
      </c>
      <c r="I624" s="54">
        <v>0</v>
      </c>
      <c r="J624" s="54">
        <v>0</v>
      </c>
      <c r="K624" s="54">
        <v>0</v>
      </c>
      <c r="L624" s="54">
        <v>3.363</v>
      </c>
      <c r="M624" s="54">
        <v>0</v>
      </c>
      <c r="N624" s="54">
        <v>0.17700000000000005</v>
      </c>
      <c r="O624" s="54">
        <f t="shared" si="102"/>
        <v>-3.54</v>
      </c>
      <c r="P624" s="54">
        <f t="shared" si="103"/>
        <v>3.54</v>
      </c>
      <c r="Q624" s="92"/>
      <c r="R624" s="54"/>
      <c r="S624" s="54"/>
      <c r="T624" s="54">
        <v>0</v>
      </c>
      <c r="U624" s="54">
        <v>0</v>
      </c>
      <c r="V624" s="54">
        <v>0</v>
      </c>
      <c r="W624" s="54">
        <v>0</v>
      </c>
      <c r="X624" s="55" t="s">
        <v>207</v>
      </c>
      <c r="Y624" s="56"/>
      <c r="Z624" s="56"/>
      <c r="AA624" s="56"/>
      <c r="AB624" s="56"/>
      <c r="AC624" s="56"/>
      <c r="AD624" s="56"/>
      <c r="AE624" s="56"/>
      <c r="AF624" s="56"/>
    </row>
    <row r="625" spans="1:32" s="57" customFormat="1" ht="47.25" x14ac:dyDescent="0.25">
      <c r="A625" s="134" t="s">
        <v>176</v>
      </c>
      <c r="B625" s="132"/>
      <c r="C625" s="51" t="s">
        <v>786</v>
      </c>
      <c r="D625" s="52">
        <v>3.0184399999999996</v>
      </c>
      <c r="E625" s="53">
        <f t="shared" si="104"/>
        <v>3.0183999999999997</v>
      </c>
      <c r="F625" s="58">
        <f t="shared" si="104"/>
        <v>3.0207999999999999</v>
      </c>
      <c r="G625" s="54">
        <v>1.008</v>
      </c>
      <c r="H625" s="54">
        <v>0</v>
      </c>
      <c r="I625" s="54">
        <v>2.0103999999999997</v>
      </c>
      <c r="J625" s="54">
        <v>0</v>
      </c>
      <c r="K625" s="54">
        <v>0</v>
      </c>
      <c r="L625" s="54">
        <v>0</v>
      </c>
      <c r="M625" s="54">
        <v>0</v>
      </c>
      <c r="N625" s="54">
        <v>3.0207999999999999</v>
      </c>
      <c r="O625" s="54">
        <f t="shared" si="102"/>
        <v>-2.3600000000003618E-3</v>
      </c>
      <c r="P625" s="54">
        <f t="shared" si="103"/>
        <v>2.4000000000001798E-3</v>
      </c>
      <c r="Q625" s="92">
        <f t="shared" si="100"/>
        <v>7.9512324410280222E-4</v>
      </c>
      <c r="R625" s="54"/>
      <c r="S625" s="54"/>
      <c r="T625" s="54">
        <v>0</v>
      </c>
      <c r="U625" s="54">
        <v>0</v>
      </c>
      <c r="V625" s="54">
        <v>0</v>
      </c>
      <c r="W625" s="54">
        <v>0</v>
      </c>
      <c r="X625" s="55"/>
      <c r="Y625" s="56"/>
      <c r="Z625" s="56"/>
      <c r="AA625" s="56"/>
      <c r="AB625" s="56"/>
      <c r="AC625" s="56"/>
      <c r="AD625" s="56"/>
      <c r="AE625" s="56"/>
      <c r="AF625" s="56"/>
    </row>
    <row r="626" spans="1:32" s="57" customFormat="1" ht="63" x14ac:dyDescent="0.25">
      <c r="A626" s="134" t="s">
        <v>176</v>
      </c>
      <c r="B626" s="132"/>
      <c r="C626" s="51" t="s">
        <v>787</v>
      </c>
      <c r="D626" s="52">
        <v>92.79210999999998</v>
      </c>
      <c r="E626" s="53">
        <f t="shared" si="104"/>
        <v>0</v>
      </c>
      <c r="F626" s="58">
        <f t="shared" si="104"/>
        <v>0</v>
      </c>
      <c r="G626" s="54">
        <v>0</v>
      </c>
      <c r="H626" s="54">
        <v>0</v>
      </c>
      <c r="I626" s="54">
        <v>0</v>
      </c>
      <c r="J626" s="54">
        <v>0</v>
      </c>
      <c r="K626" s="54">
        <v>0</v>
      </c>
      <c r="L626" s="54">
        <v>0</v>
      </c>
      <c r="M626" s="54">
        <v>0</v>
      </c>
      <c r="N626" s="54">
        <v>0</v>
      </c>
      <c r="O626" s="54">
        <f t="shared" si="102"/>
        <v>92.79210999999998</v>
      </c>
      <c r="P626" s="54">
        <f t="shared" si="103"/>
        <v>0</v>
      </c>
      <c r="Q626" s="92"/>
      <c r="R626" s="54"/>
      <c r="S626" s="54"/>
      <c r="T626" s="54">
        <v>0</v>
      </c>
      <c r="U626" s="54">
        <v>0</v>
      </c>
      <c r="V626" s="54">
        <v>0</v>
      </c>
      <c r="W626" s="54">
        <v>0</v>
      </c>
      <c r="X626" s="55"/>
      <c r="Y626" s="56"/>
      <c r="Z626" s="56"/>
      <c r="AA626" s="56"/>
      <c r="AB626" s="56"/>
      <c r="AC626" s="56"/>
      <c r="AD626" s="56"/>
      <c r="AE626" s="56"/>
      <c r="AF626" s="56"/>
    </row>
    <row r="627" spans="1:32" s="57" customFormat="1" ht="31.5" x14ac:dyDescent="0.25">
      <c r="A627" s="134" t="s">
        <v>176</v>
      </c>
      <c r="B627" s="132"/>
      <c r="C627" s="51" t="s">
        <v>788</v>
      </c>
      <c r="D627" s="52">
        <v>8.0326153599999994</v>
      </c>
      <c r="E627" s="53">
        <f t="shared" si="104"/>
        <v>0</v>
      </c>
      <c r="F627" s="58">
        <f t="shared" si="104"/>
        <v>0</v>
      </c>
      <c r="G627" s="54">
        <v>0</v>
      </c>
      <c r="H627" s="54">
        <v>0</v>
      </c>
      <c r="I627" s="54">
        <v>0</v>
      </c>
      <c r="J627" s="54">
        <v>0</v>
      </c>
      <c r="K627" s="54">
        <v>0</v>
      </c>
      <c r="L627" s="54">
        <v>0</v>
      </c>
      <c r="M627" s="54">
        <v>0</v>
      </c>
      <c r="N627" s="54">
        <v>0</v>
      </c>
      <c r="O627" s="54">
        <f t="shared" si="102"/>
        <v>8.0326153599999994</v>
      </c>
      <c r="P627" s="54">
        <f t="shared" si="103"/>
        <v>0</v>
      </c>
      <c r="Q627" s="92"/>
      <c r="R627" s="54"/>
      <c r="S627" s="54"/>
      <c r="T627" s="54">
        <v>0</v>
      </c>
      <c r="U627" s="54">
        <v>0</v>
      </c>
      <c r="V627" s="54">
        <v>0</v>
      </c>
      <c r="W627" s="54">
        <v>0</v>
      </c>
      <c r="X627" s="55"/>
      <c r="Y627" s="56"/>
      <c r="Z627" s="56"/>
      <c r="AA627" s="56"/>
      <c r="AB627" s="56"/>
      <c r="AC627" s="56"/>
      <c r="AD627" s="56"/>
      <c r="AE627" s="56"/>
      <c r="AF627" s="56"/>
    </row>
    <row r="628" spans="1:32" s="57" customFormat="1" ht="47.25" x14ac:dyDescent="0.25">
      <c r="A628" s="134" t="s">
        <v>176</v>
      </c>
      <c r="B628" s="132"/>
      <c r="C628" s="51" t="s">
        <v>789</v>
      </c>
      <c r="D628" s="52">
        <v>5.8830000000000009</v>
      </c>
      <c r="E628" s="53">
        <f t="shared" si="104"/>
        <v>0</v>
      </c>
      <c r="F628" s="58">
        <f t="shared" si="104"/>
        <v>0</v>
      </c>
      <c r="G628" s="54">
        <v>0</v>
      </c>
      <c r="H628" s="54">
        <v>0</v>
      </c>
      <c r="I628" s="54">
        <v>0</v>
      </c>
      <c r="J628" s="54">
        <v>0</v>
      </c>
      <c r="K628" s="54">
        <v>0</v>
      </c>
      <c r="L628" s="54">
        <v>0</v>
      </c>
      <c r="M628" s="54">
        <v>0</v>
      </c>
      <c r="N628" s="54">
        <v>0</v>
      </c>
      <c r="O628" s="54">
        <f t="shared" si="102"/>
        <v>5.8830000000000009</v>
      </c>
      <c r="P628" s="54">
        <f t="shared" si="103"/>
        <v>0</v>
      </c>
      <c r="Q628" s="92"/>
      <c r="R628" s="54"/>
      <c r="S628" s="54"/>
      <c r="T628" s="54">
        <v>0</v>
      </c>
      <c r="U628" s="54">
        <v>0</v>
      </c>
      <c r="V628" s="54">
        <v>0</v>
      </c>
      <c r="W628" s="54">
        <v>0</v>
      </c>
      <c r="X628" s="55"/>
      <c r="Y628" s="56"/>
      <c r="Z628" s="56"/>
      <c r="AA628" s="56"/>
      <c r="AB628" s="56"/>
      <c r="AC628" s="56"/>
      <c r="AD628" s="56"/>
      <c r="AE628" s="56"/>
      <c r="AF628" s="56"/>
    </row>
    <row r="629" spans="1:32" s="57" customFormat="1" ht="78.75" x14ac:dyDescent="0.25">
      <c r="A629" s="134" t="s">
        <v>176</v>
      </c>
      <c r="B629" s="132"/>
      <c r="C629" s="51" t="s">
        <v>790</v>
      </c>
      <c r="D629" s="52">
        <v>7.1125543800000006</v>
      </c>
      <c r="E629" s="53">
        <f t="shared" si="104"/>
        <v>0</v>
      </c>
      <c r="F629" s="58">
        <f t="shared" si="104"/>
        <v>0</v>
      </c>
      <c r="G629" s="54">
        <v>0</v>
      </c>
      <c r="H629" s="54">
        <v>0</v>
      </c>
      <c r="I629" s="54">
        <v>0</v>
      </c>
      <c r="J629" s="54">
        <v>0</v>
      </c>
      <c r="K629" s="54">
        <v>0</v>
      </c>
      <c r="L629" s="54">
        <v>0</v>
      </c>
      <c r="M629" s="54">
        <v>0</v>
      </c>
      <c r="N629" s="54">
        <v>0</v>
      </c>
      <c r="O629" s="54">
        <f t="shared" si="102"/>
        <v>7.1125543800000006</v>
      </c>
      <c r="P629" s="54">
        <f t="shared" si="103"/>
        <v>0</v>
      </c>
      <c r="Q629" s="92"/>
      <c r="R629" s="54"/>
      <c r="S629" s="54"/>
      <c r="T629" s="54">
        <v>0</v>
      </c>
      <c r="U629" s="54">
        <v>0</v>
      </c>
      <c r="V629" s="54">
        <v>0</v>
      </c>
      <c r="W629" s="54">
        <v>0</v>
      </c>
      <c r="X629" s="55"/>
      <c r="Y629" s="56"/>
      <c r="Z629" s="56"/>
      <c r="AA629" s="56"/>
      <c r="AB629" s="56"/>
      <c r="AC629" s="56"/>
      <c r="AD629" s="56"/>
      <c r="AE629" s="56"/>
      <c r="AF629" s="56"/>
    </row>
    <row r="630" spans="1:32" s="57" customFormat="1" ht="94.5" x14ac:dyDescent="0.25">
      <c r="A630" s="134" t="s">
        <v>176</v>
      </c>
      <c r="B630" s="132"/>
      <c r="C630" s="51" t="s">
        <v>791</v>
      </c>
      <c r="D630" s="52">
        <v>0</v>
      </c>
      <c r="E630" s="53">
        <f t="shared" si="104"/>
        <v>0</v>
      </c>
      <c r="F630" s="58">
        <f t="shared" si="104"/>
        <v>0</v>
      </c>
      <c r="G630" s="54">
        <v>0</v>
      </c>
      <c r="H630" s="54">
        <v>0</v>
      </c>
      <c r="I630" s="54">
        <v>0</v>
      </c>
      <c r="J630" s="54">
        <v>0</v>
      </c>
      <c r="K630" s="54">
        <v>0</v>
      </c>
      <c r="L630" s="54">
        <v>0</v>
      </c>
      <c r="M630" s="54">
        <v>0</v>
      </c>
      <c r="N630" s="54">
        <v>0</v>
      </c>
      <c r="O630" s="54">
        <f t="shared" si="102"/>
        <v>0</v>
      </c>
      <c r="P630" s="54">
        <f t="shared" si="103"/>
        <v>0</v>
      </c>
      <c r="Q630" s="92"/>
      <c r="R630" s="54"/>
      <c r="S630" s="54"/>
      <c r="T630" s="54">
        <v>0</v>
      </c>
      <c r="U630" s="54">
        <v>0</v>
      </c>
      <c r="V630" s="54">
        <v>0</v>
      </c>
      <c r="W630" s="54">
        <v>0</v>
      </c>
      <c r="X630" s="55"/>
      <c r="Y630" s="56"/>
      <c r="Z630" s="56"/>
      <c r="AA630" s="56"/>
      <c r="AB630" s="56"/>
      <c r="AC630" s="56"/>
      <c r="AD630" s="56"/>
      <c r="AE630" s="56"/>
      <c r="AF630" s="56"/>
    </row>
    <row r="631" spans="1:32" s="57" customFormat="1" ht="63" x14ac:dyDescent="0.25">
      <c r="A631" s="134" t="s">
        <v>176</v>
      </c>
      <c r="B631" s="132"/>
      <c r="C631" s="51" t="s">
        <v>792</v>
      </c>
      <c r="D631" s="52">
        <v>0</v>
      </c>
      <c r="E631" s="53">
        <f t="shared" si="104"/>
        <v>22.065999999999999</v>
      </c>
      <c r="F631" s="58">
        <f t="shared" si="104"/>
        <v>0</v>
      </c>
      <c r="G631" s="54">
        <v>0</v>
      </c>
      <c r="H631" s="54">
        <v>0</v>
      </c>
      <c r="I631" s="54">
        <v>0</v>
      </c>
      <c r="J631" s="54">
        <v>0</v>
      </c>
      <c r="K631" s="54">
        <v>0</v>
      </c>
      <c r="L631" s="54">
        <v>0</v>
      </c>
      <c r="M631" s="54">
        <v>22.065999999999999</v>
      </c>
      <c r="N631" s="54">
        <v>0</v>
      </c>
      <c r="O631" s="54">
        <f t="shared" si="102"/>
        <v>0</v>
      </c>
      <c r="P631" s="54">
        <f t="shared" si="103"/>
        <v>-22.065999999999999</v>
      </c>
      <c r="Q631" s="92">
        <f t="shared" si="100"/>
        <v>-1</v>
      </c>
      <c r="R631" s="54"/>
      <c r="S631" s="54"/>
      <c r="T631" s="54">
        <v>0</v>
      </c>
      <c r="U631" s="54">
        <v>0</v>
      </c>
      <c r="V631" s="54">
        <v>0</v>
      </c>
      <c r="W631" s="54">
        <v>0</v>
      </c>
      <c r="X631" s="55" t="s">
        <v>207</v>
      </c>
      <c r="Y631" s="56"/>
      <c r="Z631" s="56"/>
      <c r="AA631" s="56"/>
      <c r="AB631" s="56"/>
      <c r="AC631" s="56"/>
      <c r="AD631" s="56"/>
      <c r="AE631" s="56"/>
      <c r="AF631" s="56"/>
    </row>
    <row r="632" spans="1:32" s="57" customFormat="1" ht="63" x14ac:dyDescent="0.25">
      <c r="A632" s="134" t="s">
        <v>176</v>
      </c>
      <c r="B632" s="132"/>
      <c r="C632" s="51" t="s">
        <v>793</v>
      </c>
      <c r="D632" s="52">
        <v>0</v>
      </c>
      <c r="E632" s="53">
        <f t="shared" si="104"/>
        <v>11.327999999999999</v>
      </c>
      <c r="F632" s="58">
        <f t="shared" si="104"/>
        <v>0</v>
      </c>
      <c r="G632" s="54">
        <v>4.9546399999999995</v>
      </c>
      <c r="H632" s="54">
        <v>0</v>
      </c>
      <c r="I632" s="54">
        <v>2.4603000000000002</v>
      </c>
      <c r="J632" s="54">
        <v>0</v>
      </c>
      <c r="K632" s="54">
        <v>2.4603000000000002</v>
      </c>
      <c r="L632" s="54">
        <v>0</v>
      </c>
      <c r="M632" s="54">
        <v>1.4527600000000001</v>
      </c>
      <c r="N632" s="54">
        <v>0</v>
      </c>
      <c r="O632" s="54">
        <f t="shared" si="102"/>
        <v>0</v>
      </c>
      <c r="P632" s="54">
        <f t="shared" si="103"/>
        <v>-11.327999999999999</v>
      </c>
      <c r="Q632" s="92">
        <f t="shared" si="100"/>
        <v>-1</v>
      </c>
      <c r="R632" s="54"/>
      <c r="S632" s="54"/>
      <c r="T632" s="54">
        <v>0</v>
      </c>
      <c r="U632" s="54">
        <v>0</v>
      </c>
      <c r="V632" s="54">
        <v>0</v>
      </c>
      <c r="W632" s="54">
        <v>0</v>
      </c>
      <c r="X632" s="55" t="s">
        <v>207</v>
      </c>
      <c r="Y632" s="56"/>
      <c r="Z632" s="56"/>
      <c r="AA632" s="56"/>
      <c r="AB632" s="56"/>
      <c r="AC632" s="56"/>
      <c r="AD632" s="56"/>
      <c r="AE632" s="56"/>
      <c r="AF632" s="56"/>
    </row>
    <row r="633" spans="1:32" s="57" customFormat="1" ht="63" x14ac:dyDescent="0.25">
      <c r="A633" s="134" t="s">
        <v>176</v>
      </c>
      <c r="B633" s="132"/>
      <c r="C633" s="51" t="s">
        <v>794</v>
      </c>
      <c r="D633" s="52">
        <v>334.95099999999996</v>
      </c>
      <c r="E633" s="53">
        <f t="shared" si="104"/>
        <v>112.149636</v>
      </c>
      <c r="F633" s="58">
        <f t="shared" si="104"/>
        <v>0</v>
      </c>
      <c r="G633" s="54">
        <v>23.597536000000002</v>
      </c>
      <c r="H633" s="54">
        <v>0</v>
      </c>
      <c r="I633" s="54">
        <v>0</v>
      </c>
      <c r="J633" s="54">
        <v>0</v>
      </c>
      <c r="K633" s="54">
        <v>10.2041</v>
      </c>
      <c r="L633" s="54">
        <v>0</v>
      </c>
      <c r="M633" s="54">
        <v>78.347999999999999</v>
      </c>
      <c r="N633" s="54">
        <v>0</v>
      </c>
      <c r="O633" s="54">
        <f t="shared" si="102"/>
        <v>334.95099999999996</v>
      </c>
      <c r="P633" s="54">
        <f t="shared" si="103"/>
        <v>-112.149636</v>
      </c>
      <c r="Q633" s="92">
        <f t="shared" ref="Q633:Q654" si="105">F633/E633-1</f>
        <v>-1</v>
      </c>
      <c r="R633" s="54"/>
      <c r="S633" s="54"/>
      <c r="T633" s="54">
        <v>0</v>
      </c>
      <c r="U633" s="54">
        <v>0</v>
      </c>
      <c r="V633" s="54">
        <v>0</v>
      </c>
      <c r="W633" s="54">
        <v>0</v>
      </c>
      <c r="X633" s="55" t="s">
        <v>207</v>
      </c>
      <c r="Y633" s="56"/>
      <c r="Z633" s="56"/>
      <c r="AA633" s="56"/>
      <c r="AB633" s="56"/>
      <c r="AC633" s="56"/>
      <c r="AD633" s="56"/>
      <c r="AE633" s="56"/>
      <c r="AF633" s="56"/>
    </row>
    <row r="634" spans="1:32" s="57" customFormat="1" ht="47.25" x14ac:dyDescent="0.25">
      <c r="A634" s="134" t="s">
        <v>176</v>
      </c>
      <c r="B634" s="132"/>
      <c r="C634" s="51" t="s">
        <v>795</v>
      </c>
      <c r="D634" s="52">
        <v>23.599999999999998</v>
      </c>
      <c r="E634" s="53">
        <f t="shared" ref="E634:F649" si="106">G634+I634+K634+M634</f>
        <v>23.6</v>
      </c>
      <c r="F634" s="58">
        <f t="shared" si="106"/>
        <v>23.599999999999998</v>
      </c>
      <c r="G634" s="54">
        <v>13.818</v>
      </c>
      <c r="H634" s="54">
        <v>0</v>
      </c>
      <c r="I634" s="54">
        <v>0</v>
      </c>
      <c r="J634" s="54">
        <v>0</v>
      </c>
      <c r="K634" s="54">
        <v>9.782</v>
      </c>
      <c r="L634" s="54">
        <v>0</v>
      </c>
      <c r="M634" s="54">
        <v>0</v>
      </c>
      <c r="N634" s="54">
        <v>23.599999999999998</v>
      </c>
      <c r="O634" s="54">
        <f t="shared" si="102"/>
        <v>0</v>
      </c>
      <c r="P634" s="54">
        <f t="shared" si="103"/>
        <v>0</v>
      </c>
      <c r="Q634" s="92"/>
      <c r="R634" s="54"/>
      <c r="S634" s="54"/>
      <c r="T634" s="54">
        <v>0</v>
      </c>
      <c r="U634" s="54">
        <v>0</v>
      </c>
      <c r="V634" s="54">
        <v>0</v>
      </c>
      <c r="W634" s="54">
        <v>0</v>
      </c>
      <c r="X634" s="55"/>
      <c r="Y634" s="56"/>
      <c r="Z634" s="56"/>
      <c r="AA634" s="56"/>
      <c r="AB634" s="56"/>
      <c r="AC634" s="56"/>
      <c r="AD634" s="56"/>
      <c r="AE634" s="56"/>
      <c r="AF634" s="56"/>
    </row>
    <row r="635" spans="1:32" s="57" customFormat="1" ht="31.5" x14ac:dyDescent="0.25">
      <c r="A635" s="134" t="s">
        <v>176</v>
      </c>
      <c r="B635" s="132"/>
      <c r="C635" s="51" t="s">
        <v>796</v>
      </c>
      <c r="D635" s="52">
        <v>0</v>
      </c>
      <c r="E635" s="53">
        <f t="shared" si="106"/>
        <v>0</v>
      </c>
      <c r="F635" s="58">
        <f t="shared" si="106"/>
        <v>0</v>
      </c>
      <c r="G635" s="54">
        <v>0</v>
      </c>
      <c r="H635" s="54">
        <v>0</v>
      </c>
      <c r="I635" s="54">
        <v>0</v>
      </c>
      <c r="J635" s="54">
        <v>0</v>
      </c>
      <c r="K635" s="54">
        <v>0</v>
      </c>
      <c r="L635" s="54">
        <v>0</v>
      </c>
      <c r="M635" s="54">
        <v>0</v>
      </c>
      <c r="N635" s="54">
        <v>0</v>
      </c>
      <c r="O635" s="54">
        <f t="shared" si="102"/>
        <v>0</v>
      </c>
      <c r="P635" s="54">
        <f t="shared" si="103"/>
        <v>0</v>
      </c>
      <c r="Q635" s="92"/>
      <c r="R635" s="54"/>
      <c r="S635" s="54"/>
      <c r="T635" s="54">
        <v>0</v>
      </c>
      <c r="U635" s="54">
        <v>0</v>
      </c>
      <c r="V635" s="54">
        <v>0</v>
      </c>
      <c r="W635" s="54">
        <v>0</v>
      </c>
      <c r="X635" s="55"/>
      <c r="Y635" s="56"/>
      <c r="Z635" s="56"/>
      <c r="AA635" s="56"/>
      <c r="AB635" s="56"/>
      <c r="AC635" s="56"/>
      <c r="AD635" s="56"/>
      <c r="AE635" s="56"/>
      <c r="AF635" s="56"/>
    </row>
    <row r="636" spans="1:32" s="57" customFormat="1" ht="94.5" x14ac:dyDescent="0.25">
      <c r="A636" s="134" t="s">
        <v>176</v>
      </c>
      <c r="B636" s="132"/>
      <c r="C636" s="51" t="s">
        <v>797</v>
      </c>
      <c r="D636" s="52">
        <v>0</v>
      </c>
      <c r="E636" s="53">
        <f t="shared" si="106"/>
        <v>0</v>
      </c>
      <c r="F636" s="58">
        <f t="shared" si="106"/>
        <v>0</v>
      </c>
      <c r="G636" s="54">
        <v>0</v>
      </c>
      <c r="H636" s="54">
        <v>0</v>
      </c>
      <c r="I636" s="54">
        <v>0</v>
      </c>
      <c r="J636" s="54">
        <v>0</v>
      </c>
      <c r="K636" s="54">
        <v>0</v>
      </c>
      <c r="L636" s="54">
        <v>0</v>
      </c>
      <c r="M636" s="54">
        <v>0</v>
      </c>
      <c r="N636" s="54">
        <v>0</v>
      </c>
      <c r="O636" s="54">
        <f t="shared" si="102"/>
        <v>0</v>
      </c>
      <c r="P636" s="54">
        <f t="shared" si="103"/>
        <v>0</v>
      </c>
      <c r="Q636" s="92"/>
      <c r="R636" s="54"/>
      <c r="S636" s="54"/>
      <c r="T636" s="54">
        <v>0</v>
      </c>
      <c r="U636" s="54">
        <v>0</v>
      </c>
      <c r="V636" s="54">
        <v>0</v>
      </c>
      <c r="W636" s="54">
        <v>0</v>
      </c>
      <c r="X636" s="55"/>
      <c r="Y636" s="56"/>
      <c r="Z636" s="56"/>
      <c r="AA636" s="56"/>
      <c r="AB636" s="56"/>
      <c r="AC636" s="56"/>
      <c r="AD636" s="56"/>
      <c r="AE636" s="56"/>
      <c r="AF636" s="56"/>
    </row>
    <row r="637" spans="1:32" s="57" customFormat="1" ht="63" x14ac:dyDescent="0.25">
      <c r="A637" s="134" t="s">
        <v>176</v>
      </c>
      <c r="B637" s="132"/>
      <c r="C637" s="51" t="s">
        <v>798</v>
      </c>
      <c r="D637" s="52">
        <v>9.1310000000000002</v>
      </c>
      <c r="E637" s="53">
        <f t="shared" si="106"/>
        <v>0</v>
      </c>
      <c r="F637" s="58">
        <f t="shared" si="106"/>
        <v>9.1308399999999992</v>
      </c>
      <c r="G637" s="54">
        <v>0</v>
      </c>
      <c r="H637" s="54">
        <v>0</v>
      </c>
      <c r="I637" s="54">
        <v>0</v>
      </c>
      <c r="J637" s="54">
        <v>0</v>
      </c>
      <c r="K637" s="54">
        <v>0</v>
      </c>
      <c r="L637" s="54">
        <v>8.6742979999999985</v>
      </c>
      <c r="M637" s="54">
        <v>0</v>
      </c>
      <c r="N637" s="54">
        <v>0.456542</v>
      </c>
      <c r="O637" s="54">
        <f t="shared" si="102"/>
        <v>1.6000000000104819E-4</v>
      </c>
      <c r="P637" s="54">
        <f t="shared" si="103"/>
        <v>9.1308399999999992</v>
      </c>
      <c r="Q637" s="92"/>
      <c r="R637" s="54"/>
      <c r="S637" s="54"/>
      <c r="T637" s="54">
        <v>0</v>
      </c>
      <c r="U637" s="54">
        <v>0</v>
      </c>
      <c r="V637" s="54">
        <v>0</v>
      </c>
      <c r="W637" s="54">
        <v>0</v>
      </c>
      <c r="X637" s="55" t="s">
        <v>200</v>
      </c>
      <c r="Y637" s="56"/>
      <c r="Z637" s="56"/>
      <c r="AA637" s="56"/>
      <c r="AB637" s="56"/>
      <c r="AC637" s="56"/>
      <c r="AD637" s="56"/>
      <c r="AE637" s="56"/>
      <c r="AF637" s="56"/>
    </row>
    <row r="638" spans="1:32" s="57" customFormat="1" ht="63" x14ac:dyDescent="0.25">
      <c r="A638" s="134" t="s">
        <v>176</v>
      </c>
      <c r="B638" s="132"/>
      <c r="C638" s="51" t="s">
        <v>799</v>
      </c>
      <c r="D638" s="52">
        <v>2.637</v>
      </c>
      <c r="E638" s="53">
        <f t="shared" si="106"/>
        <v>0</v>
      </c>
      <c r="F638" s="58">
        <f t="shared" si="106"/>
        <v>2.63612</v>
      </c>
      <c r="G638" s="54">
        <v>0</v>
      </c>
      <c r="H638" s="54">
        <v>0</v>
      </c>
      <c r="I638" s="54">
        <v>0</v>
      </c>
      <c r="J638" s="54">
        <v>2.5043139999999999</v>
      </c>
      <c r="K638" s="54">
        <v>0</v>
      </c>
      <c r="L638" s="54">
        <v>0</v>
      </c>
      <c r="M638" s="54">
        <v>0</v>
      </c>
      <c r="N638" s="54">
        <v>0.13180600000000001</v>
      </c>
      <c r="O638" s="54">
        <f t="shared" si="102"/>
        <v>8.799999999999919E-4</v>
      </c>
      <c r="P638" s="54">
        <f t="shared" si="103"/>
        <v>2.63612</v>
      </c>
      <c r="Q638" s="92"/>
      <c r="R638" s="54"/>
      <c r="S638" s="54"/>
      <c r="T638" s="54">
        <v>0</v>
      </c>
      <c r="U638" s="54">
        <v>0</v>
      </c>
      <c r="V638" s="54">
        <v>0</v>
      </c>
      <c r="W638" s="54">
        <v>0</v>
      </c>
      <c r="X638" s="55" t="s">
        <v>200</v>
      </c>
      <c r="Y638" s="56"/>
      <c r="Z638" s="56"/>
      <c r="AA638" s="56"/>
      <c r="AB638" s="56"/>
      <c r="AC638" s="56"/>
      <c r="AD638" s="56"/>
      <c r="AE638" s="56"/>
      <c r="AF638" s="56"/>
    </row>
    <row r="639" spans="1:32" s="57" customFormat="1" ht="63" x14ac:dyDescent="0.25">
      <c r="A639" s="134" t="s">
        <v>176</v>
      </c>
      <c r="B639" s="132"/>
      <c r="C639" s="51" t="s">
        <v>800</v>
      </c>
      <c r="D639" s="52">
        <v>4.5519999999999996</v>
      </c>
      <c r="E639" s="53">
        <f t="shared" si="106"/>
        <v>0</v>
      </c>
      <c r="F639" s="58">
        <f t="shared" si="106"/>
        <v>4.5512600000000001</v>
      </c>
      <c r="G639" s="54">
        <v>0</v>
      </c>
      <c r="H639" s="54">
        <v>0</v>
      </c>
      <c r="I639" s="54">
        <v>0</v>
      </c>
      <c r="J639" s="54">
        <v>0</v>
      </c>
      <c r="K639" s="54">
        <v>0</v>
      </c>
      <c r="L639" s="54">
        <v>4.3236970000000001</v>
      </c>
      <c r="M639" s="54">
        <v>0</v>
      </c>
      <c r="N639" s="54">
        <v>0.22756300000000002</v>
      </c>
      <c r="O639" s="54">
        <f t="shared" si="102"/>
        <v>7.3999999999951882E-4</v>
      </c>
      <c r="P639" s="54">
        <f t="shared" si="103"/>
        <v>4.5512600000000001</v>
      </c>
      <c r="Q639" s="92"/>
      <c r="R639" s="54"/>
      <c r="S639" s="54"/>
      <c r="T639" s="54">
        <v>0</v>
      </c>
      <c r="U639" s="54">
        <v>0</v>
      </c>
      <c r="V639" s="54">
        <v>0</v>
      </c>
      <c r="W639" s="54">
        <v>0</v>
      </c>
      <c r="X639" s="55" t="s">
        <v>200</v>
      </c>
      <c r="Y639" s="56"/>
      <c r="Z639" s="56"/>
      <c r="AA639" s="56"/>
      <c r="AB639" s="56"/>
      <c r="AC639" s="56"/>
      <c r="AD639" s="56"/>
      <c r="AE639" s="56"/>
      <c r="AF639" s="56"/>
    </row>
    <row r="640" spans="1:32" s="57" customFormat="1" ht="63" x14ac:dyDescent="0.25">
      <c r="A640" s="134" t="s">
        <v>176</v>
      </c>
      <c r="B640" s="132"/>
      <c r="C640" s="51" t="s">
        <v>801</v>
      </c>
      <c r="D640" s="52">
        <v>0.17580000000000001</v>
      </c>
      <c r="E640" s="53">
        <f t="shared" si="106"/>
        <v>0</v>
      </c>
      <c r="F640" s="58">
        <f t="shared" si="106"/>
        <v>0.17581999999999998</v>
      </c>
      <c r="G640" s="54">
        <v>0</v>
      </c>
      <c r="H640" s="54">
        <v>0</v>
      </c>
      <c r="I640" s="54">
        <v>0</v>
      </c>
      <c r="J640" s="54">
        <v>0.17581999999999998</v>
      </c>
      <c r="K640" s="54">
        <v>0</v>
      </c>
      <c r="L640" s="54">
        <v>0</v>
      </c>
      <c r="M640" s="54">
        <v>0</v>
      </c>
      <c r="N640" s="54">
        <v>0</v>
      </c>
      <c r="O640" s="54">
        <f t="shared" si="102"/>
        <v>-1.9999999999964491E-5</v>
      </c>
      <c r="P640" s="54">
        <f t="shared" si="103"/>
        <v>0.17581999999999998</v>
      </c>
      <c r="Q640" s="92"/>
      <c r="R640" s="54"/>
      <c r="S640" s="54"/>
      <c r="T640" s="54">
        <v>0</v>
      </c>
      <c r="U640" s="54">
        <v>0</v>
      </c>
      <c r="V640" s="54">
        <v>0</v>
      </c>
      <c r="W640" s="54">
        <v>0</v>
      </c>
      <c r="X640" s="55" t="s">
        <v>200</v>
      </c>
      <c r="Y640" s="56"/>
      <c r="Z640" s="56"/>
      <c r="AA640" s="56"/>
      <c r="AB640" s="56"/>
      <c r="AC640" s="56"/>
      <c r="AD640" s="56"/>
      <c r="AE640" s="56"/>
      <c r="AF640" s="56"/>
    </row>
    <row r="641" spans="1:32" s="57" customFormat="1" ht="63" x14ac:dyDescent="0.25">
      <c r="A641" s="134" t="s">
        <v>176</v>
      </c>
      <c r="B641" s="132"/>
      <c r="C641" s="51" t="s">
        <v>802</v>
      </c>
      <c r="D641" s="52">
        <v>2.169</v>
      </c>
      <c r="E641" s="53">
        <f t="shared" si="106"/>
        <v>0</v>
      </c>
      <c r="F641" s="58">
        <f t="shared" si="106"/>
        <v>2.1688399999999999</v>
      </c>
      <c r="G641" s="54">
        <v>0</v>
      </c>
      <c r="H641" s="54">
        <v>0</v>
      </c>
      <c r="I641" s="54">
        <v>0</v>
      </c>
      <c r="J641" s="54">
        <v>0</v>
      </c>
      <c r="K641" s="54">
        <v>0</v>
      </c>
      <c r="L641" s="54">
        <v>0</v>
      </c>
      <c r="M641" s="54">
        <v>0</v>
      </c>
      <c r="N641" s="54">
        <v>2.1688399999999999</v>
      </c>
      <c r="O641" s="54">
        <f t="shared" si="102"/>
        <v>1.6000000000016001E-4</v>
      </c>
      <c r="P641" s="54">
        <f t="shared" si="103"/>
        <v>2.1688399999999999</v>
      </c>
      <c r="Q641" s="92"/>
      <c r="R641" s="54"/>
      <c r="S641" s="54"/>
      <c r="T641" s="54">
        <v>0</v>
      </c>
      <c r="U641" s="54">
        <v>0</v>
      </c>
      <c r="V641" s="54">
        <v>0</v>
      </c>
      <c r="W641" s="54">
        <v>0</v>
      </c>
      <c r="X641" s="55" t="s">
        <v>200</v>
      </c>
      <c r="Y641" s="56"/>
      <c r="Z641" s="56"/>
      <c r="AA641" s="56"/>
      <c r="AB641" s="56"/>
      <c r="AC641" s="56"/>
      <c r="AD641" s="56"/>
      <c r="AE641" s="56"/>
      <c r="AF641" s="56"/>
    </row>
    <row r="642" spans="1:32" s="57" customFormat="1" ht="63" x14ac:dyDescent="0.25">
      <c r="A642" s="134" t="s">
        <v>176</v>
      </c>
      <c r="B642" s="132"/>
      <c r="C642" s="51" t="s">
        <v>803</v>
      </c>
      <c r="D642" s="52">
        <v>1.41</v>
      </c>
      <c r="E642" s="53">
        <f t="shared" si="106"/>
        <v>0</v>
      </c>
      <c r="F642" s="58">
        <f t="shared" si="106"/>
        <v>1.4100999999999999</v>
      </c>
      <c r="G642" s="54">
        <v>0</v>
      </c>
      <c r="H642" s="54">
        <v>0</v>
      </c>
      <c r="I642" s="54">
        <v>0</v>
      </c>
      <c r="J642" s="54">
        <v>0</v>
      </c>
      <c r="K642" s="54">
        <v>0</v>
      </c>
      <c r="L642" s="54">
        <v>0</v>
      </c>
      <c r="M642" s="54">
        <v>0</v>
      </c>
      <c r="N642" s="54">
        <v>1.4100999999999999</v>
      </c>
      <c r="O642" s="54">
        <f t="shared" si="102"/>
        <v>-9.9999999999988987E-5</v>
      </c>
      <c r="P642" s="54">
        <f t="shared" si="103"/>
        <v>1.4100999999999999</v>
      </c>
      <c r="Q642" s="92"/>
      <c r="R642" s="54"/>
      <c r="S642" s="54"/>
      <c r="T642" s="54">
        <v>0</v>
      </c>
      <c r="U642" s="54">
        <v>0</v>
      </c>
      <c r="V642" s="54">
        <v>0</v>
      </c>
      <c r="W642" s="54">
        <v>0</v>
      </c>
      <c r="X642" s="55" t="s">
        <v>200</v>
      </c>
      <c r="Y642" s="56"/>
      <c r="Z642" s="56"/>
      <c r="AA642" s="56"/>
      <c r="AB642" s="56"/>
      <c r="AC642" s="56"/>
      <c r="AD642" s="56"/>
      <c r="AE642" s="56"/>
      <c r="AF642" s="56"/>
    </row>
    <row r="643" spans="1:32" s="57" customFormat="1" ht="63" x14ac:dyDescent="0.25">
      <c r="A643" s="134" t="s">
        <v>176</v>
      </c>
      <c r="B643" s="132"/>
      <c r="C643" s="51" t="s">
        <v>804</v>
      </c>
      <c r="D643" s="52">
        <v>0.995</v>
      </c>
      <c r="E643" s="53">
        <f t="shared" si="106"/>
        <v>0</v>
      </c>
      <c r="F643" s="58">
        <f t="shared" si="106"/>
        <v>0.99473999999999996</v>
      </c>
      <c r="G643" s="54">
        <v>0</v>
      </c>
      <c r="H643" s="54">
        <v>0</v>
      </c>
      <c r="I643" s="54">
        <v>0</v>
      </c>
      <c r="J643" s="54">
        <v>0</v>
      </c>
      <c r="K643" s="54">
        <v>0</v>
      </c>
      <c r="L643" s="54">
        <v>0.99473999999999996</v>
      </c>
      <c r="M643" s="54">
        <v>0</v>
      </c>
      <c r="N643" s="54">
        <v>0</v>
      </c>
      <c r="O643" s="54">
        <f t="shared" si="102"/>
        <v>2.6000000000003798E-4</v>
      </c>
      <c r="P643" s="54">
        <f t="shared" si="103"/>
        <v>0.99473999999999996</v>
      </c>
      <c r="Q643" s="92"/>
      <c r="R643" s="54"/>
      <c r="S643" s="54"/>
      <c r="T643" s="54">
        <v>0</v>
      </c>
      <c r="U643" s="54">
        <v>0</v>
      </c>
      <c r="V643" s="54">
        <v>0</v>
      </c>
      <c r="W643" s="54">
        <v>0</v>
      </c>
      <c r="X643" s="55" t="s">
        <v>200</v>
      </c>
      <c r="Y643" s="56"/>
      <c r="Z643" s="56"/>
      <c r="AA643" s="56"/>
      <c r="AB643" s="56"/>
      <c r="AC643" s="56"/>
      <c r="AD643" s="56"/>
      <c r="AE643" s="56"/>
      <c r="AF643" s="56"/>
    </row>
    <row r="644" spans="1:32" s="57" customFormat="1" ht="63" x14ac:dyDescent="0.25">
      <c r="A644" s="134" t="s">
        <v>176</v>
      </c>
      <c r="B644" s="132"/>
      <c r="C644" s="51" t="s">
        <v>805</v>
      </c>
      <c r="D644" s="52">
        <v>1.0844</v>
      </c>
      <c r="E644" s="53">
        <f t="shared" si="106"/>
        <v>0</v>
      </c>
      <c r="F644" s="58">
        <f t="shared" si="106"/>
        <v>1.0844199999999999</v>
      </c>
      <c r="G644" s="54">
        <v>0</v>
      </c>
      <c r="H644" s="54">
        <v>0</v>
      </c>
      <c r="I644" s="54">
        <v>0</v>
      </c>
      <c r="J644" s="54">
        <v>0</v>
      </c>
      <c r="K644" s="54">
        <v>0</v>
      </c>
      <c r="L644" s="54">
        <v>0</v>
      </c>
      <c r="M644" s="54">
        <v>0</v>
      </c>
      <c r="N644" s="54">
        <v>1.0844199999999999</v>
      </c>
      <c r="O644" s="54">
        <f t="shared" si="102"/>
        <v>-1.9999999999908979E-5</v>
      </c>
      <c r="P644" s="54">
        <f t="shared" si="103"/>
        <v>1.0844199999999999</v>
      </c>
      <c r="Q644" s="92"/>
      <c r="R644" s="54"/>
      <c r="S644" s="54"/>
      <c r="T644" s="54">
        <v>0</v>
      </c>
      <c r="U644" s="54">
        <v>0</v>
      </c>
      <c r="V644" s="54">
        <v>0</v>
      </c>
      <c r="W644" s="54">
        <v>0</v>
      </c>
      <c r="X644" s="55" t="s">
        <v>200</v>
      </c>
      <c r="Y644" s="56"/>
      <c r="Z644" s="56"/>
      <c r="AA644" s="56"/>
      <c r="AB644" s="56"/>
      <c r="AC644" s="56"/>
      <c r="AD644" s="56"/>
      <c r="AE644" s="56"/>
      <c r="AF644" s="56"/>
    </row>
    <row r="645" spans="1:32" s="57" customFormat="1" ht="63" x14ac:dyDescent="0.25">
      <c r="A645" s="134" t="s">
        <v>176</v>
      </c>
      <c r="B645" s="132"/>
      <c r="C645" s="51" t="s">
        <v>806</v>
      </c>
      <c r="D645" s="52">
        <v>0.59470000000000001</v>
      </c>
      <c r="E645" s="53">
        <f t="shared" si="106"/>
        <v>0</v>
      </c>
      <c r="F645" s="58">
        <f t="shared" si="106"/>
        <v>0.59472000000000003</v>
      </c>
      <c r="G645" s="54">
        <v>0</v>
      </c>
      <c r="H645" s="54">
        <v>0</v>
      </c>
      <c r="I645" s="54">
        <v>0</v>
      </c>
      <c r="J645" s="54">
        <v>0</v>
      </c>
      <c r="K645" s="54">
        <v>0</v>
      </c>
      <c r="L645" s="54">
        <v>0</v>
      </c>
      <c r="M645" s="54">
        <v>0</v>
      </c>
      <c r="N645" s="54">
        <v>0.59472000000000003</v>
      </c>
      <c r="O645" s="54">
        <f t="shared" si="102"/>
        <v>-2.0000000000020002E-5</v>
      </c>
      <c r="P645" s="54">
        <f t="shared" si="103"/>
        <v>0.59472000000000003</v>
      </c>
      <c r="Q645" s="92"/>
      <c r="R645" s="54"/>
      <c r="S645" s="54"/>
      <c r="T645" s="54">
        <v>0</v>
      </c>
      <c r="U645" s="54">
        <v>0</v>
      </c>
      <c r="V645" s="54">
        <v>0</v>
      </c>
      <c r="W645" s="54">
        <v>0</v>
      </c>
      <c r="X645" s="55" t="s">
        <v>200</v>
      </c>
      <c r="Y645" s="56"/>
      <c r="Z645" s="56"/>
      <c r="AA645" s="56"/>
      <c r="AB645" s="56"/>
      <c r="AC645" s="56"/>
      <c r="AD645" s="56"/>
      <c r="AE645" s="56"/>
      <c r="AF645" s="56"/>
    </row>
    <row r="646" spans="1:32" s="57" customFormat="1" ht="63" x14ac:dyDescent="0.25">
      <c r="A646" s="134" t="s">
        <v>176</v>
      </c>
      <c r="B646" s="132"/>
      <c r="C646" s="51" t="s">
        <v>807</v>
      </c>
      <c r="D646" s="52">
        <v>0.57469999999999999</v>
      </c>
      <c r="E646" s="53">
        <f t="shared" si="106"/>
        <v>0</v>
      </c>
      <c r="F646" s="58">
        <f t="shared" si="106"/>
        <v>0.57465999999999995</v>
      </c>
      <c r="G646" s="54">
        <v>0</v>
      </c>
      <c r="H646" s="54">
        <v>0</v>
      </c>
      <c r="I646" s="54">
        <v>0</v>
      </c>
      <c r="J646" s="54">
        <v>0</v>
      </c>
      <c r="K646" s="54">
        <v>0</v>
      </c>
      <c r="L646" s="54">
        <v>0</v>
      </c>
      <c r="M646" s="54">
        <v>0</v>
      </c>
      <c r="N646" s="54">
        <v>0.57465999999999995</v>
      </c>
      <c r="O646" s="54">
        <f t="shared" si="102"/>
        <v>4.0000000000040004E-5</v>
      </c>
      <c r="P646" s="54">
        <f t="shared" si="103"/>
        <v>0.57465999999999995</v>
      </c>
      <c r="Q646" s="92"/>
      <c r="R646" s="54"/>
      <c r="S646" s="54"/>
      <c r="T646" s="54">
        <v>0</v>
      </c>
      <c r="U646" s="54">
        <v>0</v>
      </c>
      <c r="V646" s="54">
        <v>0</v>
      </c>
      <c r="W646" s="54">
        <v>0</v>
      </c>
      <c r="X646" s="55" t="s">
        <v>200</v>
      </c>
      <c r="Y646" s="56"/>
      <c r="Z646" s="56"/>
      <c r="AA646" s="56"/>
      <c r="AB646" s="56"/>
      <c r="AC646" s="56"/>
      <c r="AD646" s="56"/>
      <c r="AE646" s="56"/>
      <c r="AF646" s="56"/>
    </row>
    <row r="647" spans="1:32" s="57" customFormat="1" ht="63" x14ac:dyDescent="0.25">
      <c r="A647" s="134" t="s">
        <v>176</v>
      </c>
      <c r="B647" s="132"/>
      <c r="C647" s="51" t="s">
        <v>808</v>
      </c>
      <c r="D647" s="52">
        <v>8.8499999999999995E-2</v>
      </c>
      <c r="E647" s="53">
        <f t="shared" si="106"/>
        <v>0</v>
      </c>
      <c r="F647" s="58">
        <f t="shared" si="106"/>
        <v>8.7909999999999988E-2</v>
      </c>
      <c r="G647" s="54">
        <v>0</v>
      </c>
      <c r="H647" s="54">
        <v>0</v>
      </c>
      <c r="I647" s="54">
        <v>0</v>
      </c>
      <c r="J647" s="54">
        <v>0</v>
      </c>
      <c r="K647" s="54">
        <v>0</v>
      </c>
      <c r="L647" s="54">
        <v>0</v>
      </c>
      <c r="M647" s="54">
        <v>0</v>
      </c>
      <c r="N647" s="54">
        <v>8.7909999999999988E-2</v>
      </c>
      <c r="O647" s="54">
        <f t="shared" si="102"/>
        <v>5.9000000000000719E-4</v>
      </c>
      <c r="P647" s="54">
        <f t="shared" si="103"/>
        <v>8.7909999999999988E-2</v>
      </c>
      <c r="Q647" s="92"/>
      <c r="R647" s="54"/>
      <c r="S647" s="54"/>
      <c r="T647" s="54">
        <v>0</v>
      </c>
      <c r="U647" s="54">
        <v>0</v>
      </c>
      <c r="V647" s="54">
        <v>0</v>
      </c>
      <c r="W647" s="54">
        <v>0</v>
      </c>
      <c r="X647" s="55" t="s">
        <v>200</v>
      </c>
      <c r="Y647" s="56"/>
      <c r="Z647" s="56"/>
      <c r="AA647" s="56"/>
      <c r="AB647" s="56"/>
      <c r="AC647" s="56"/>
      <c r="AD647" s="56"/>
      <c r="AE647" s="56"/>
      <c r="AF647" s="56"/>
    </row>
    <row r="648" spans="1:32" s="57" customFormat="1" ht="78.75" x14ac:dyDescent="0.25">
      <c r="A648" s="134" t="s">
        <v>176</v>
      </c>
      <c r="B648" s="132"/>
      <c r="C648" s="51" t="s">
        <v>809</v>
      </c>
      <c r="D648" s="52">
        <v>0.39529999999999998</v>
      </c>
      <c r="E648" s="53">
        <f t="shared" si="106"/>
        <v>0</v>
      </c>
      <c r="F648" s="58">
        <f t="shared" si="106"/>
        <v>0.39529999999999993</v>
      </c>
      <c r="G648" s="54">
        <v>0</v>
      </c>
      <c r="H648" s="54">
        <v>0</v>
      </c>
      <c r="I648" s="54">
        <v>0</v>
      </c>
      <c r="J648" s="54">
        <v>0</v>
      </c>
      <c r="K648" s="54">
        <v>0</v>
      </c>
      <c r="L648" s="54">
        <v>0</v>
      </c>
      <c r="M648" s="54">
        <v>0</v>
      </c>
      <c r="N648" s="54">
        <v>0.39529999999999993</v>
      </c>
      <c r="O648" s="54">
        <f t="shared" si="102"/>
        <v>0</v>
      </c>
      <c r="P648" s="54">
        <f t="shared" si="103"/>
        <v>0.39529999999999993</v>
      </c>
      <c r="Q648" s="92"/>
      <c r="R648" s="54"/>
      <c r="S648" s="54"/>
      <c r="T648" s="54">
        <v>0</v>
      </c>
      <c r="U648" s="54">
        <v>0</v>
      </c>
      <c r="V648" s="54">
        <v>0</v>
      </c>
      <c r="W648" s="54">
        <v>0</v>
      </c>
      <c r="X648" s="55" t="s">
        <v>200</v>
      </c>
      <c r="Y648" s="56"/>
      <c r="Z648" s="56"/>
      <c r="AA648" s="56"/>
      <c r="AB648" s="56"/>
      <c r="AC648" s="56"/>
      <c r="AD648" s="56"/>
      <c r="AE648" s="56"/>
      <c r="AF648" s="56"/>
    </row>
    <row r="649" spans="1:32" s="57" customFormat="1" ht="63" x14ac:dyDescent="0.25">
      <c r="A649" s="134" t="s">
        <v>176</v>
      </c>
      <c r="B649" s="132"/>
      <c r="C649" s="51" t="s">
        <v>810</v>
      </c>
      <c r="D649" s="52">
        <v>0.80200000000000005</v>
      </c>
      <c r="E649" s="53">
        <f t="shared" si="106"/>
        <v>0</v>
      </c>
      <c r="F649" s="58">
        <f t="shared" si="106"/>
        <v>0.8024</v>
      </c>
      <c r="G649" s="54">
        <v>0</v>
      </c>
      <c r="H649" s="54">
        <v>0</v>
      </c>
      <c r="I649" s="54">
        <v>0</v>
      </c>
      <c r="J649" s="54">
        <v>0.76227999999999996</v>
      </c>
      <c r="K649" s="54">
        <v>0</v>
      </c>
      <c r="L649" s="54">
        <v>0</v>
      </c>
      <c r="M649" s="54">
        <v>0</v>
      </c>
      <c r="N649" s="54">
        <v>4.0120000000000003E-2</v>
      </c>
      <c r="O649" s="54">
        <f t="shared" si="102"/>
        <v>-3.9999999999995595E-4</v>
      </c>
      <c r="P649" s="54">
        <f t="shared" si="103"/>
        <v>0.8024</v>
      </c>
      <c r="Q649" s="92"/>
      <c r="R649" s="54"/>
      <c r="S649" s="54"/>
      <c r="T649" s="54">
        <v>0</v>
      </c>
      <c r="U649" s="54">
        <v>0</v>
      </c>
      <c r="V649" s="54">
        <v>0</v>
      </c>
      <c r="W649" s="54">
        <v>0</v>
      </c>
      <c r="X649" s="55" t="s">
        <v>200</v>
      </c>
      <c r="Y649" s="56"/>
      <c r="Z649" s="56"/>
      <c r="AA649" s="56"/>
      <c r="AB649" s="56"/>
      <c r="AC649" s="56"/>
      <c r="AD649" s="56"/>
      <c r="AE649" s="56"/>
      <c r="AF649" s="56"/>
    </row>
    <row r="650" spans="1:32" s="57" customFormat="1" ht="63" x14ac:dyDescent="0.25">
      <c r="A650" s="134" t="s">
        <v>176</v>
      </c>
      <c r="B650" s="132"/>
      <c r="C650" s="51" t="s">
        <v>811</v>
      </c>
      <c r="D650" s="52">
        <v>0.59</v>
      </c>
      <c r="E650" s="53">
        <f t="shared" ref="E650:F665" si="107">G650+I650+K650+M650</f>
        <v>0</v>
      </c>
      <c r="F650" s="58">
        <f t="shared" si="107"/>
        <v>0.59</v>
      </c>
      <c r="G650" s="54">
        <v>0</v>
      </c>
      <c r="H650" s="54">
        <v>0</v>
      </c>
      <c r="I650" s="54">
        <v>0</v>
      </c>
      <c r="J650" s="54">
        <v>0.59</v>
      </c>
      <c r="K650" s="54">
        <v>0</v>
      </c>
      <c r="L650" s="54">
        <v>0</v>
      </c>
      <c r="M650" s="54">
        <v>0</v>
      </c>
      <c r="N650" s="54">
        <v>0</v>
      </c>
      <c r="O650" s="54">
        <f t="shared" si="102"/>
        <v>0</v>
      </c>
      <c r="P650" s="54">
        <f t="shared" si="103"/>
        <v>0.59</v>
      </c>
      <c r="Q650" s="92"/>
      <c r="R650" s="54"/>
      <c r="S650" s="54"/>
      <c r="T650" s="54">
        <v>0</v>
      </c>
      <c r="U650" s="54">
        <v>0</v>
      </c>
      <c r="V650" s="54">
        <v>0</v>
      </c>
      <c r="W650" s="54">
        <v>0</v>
      </c>
      <c r="X650" s="55" t="s">
        <v>200</v>
      </c>
      <c r="Y650" s="56"/>
      <c r="Z650" s="56"/>
      <c r="AA650" s="56"/>
      <c r="AB650" s="56"/>
      <c r="AC650" s="56"/>
      <c r="AD650" s="56"/>
      <c r="AE650" s="56"/>
      <c r="AF650" s="56"/>
    </row>
    <row r="651" spans="1:32" s="57" customFormat="1" ht="63" x14ac:dyDescent="0.25">
      <c r="A651" s="134" t="s">
        <v>176</v>
      </c>
      <c r="B651" s="132"/>
      <c r="C651" s="51" t="s">
        <v>812</v>
      </c>
      <c r="D651" s="52">
        <v>0.20100000000000001</v>
      </c>
      <c r="E651" s="53">
        <f t="shared" si="107"/>
        <v>0</v>
      </c>
      <c r="F651" s="58">
        <f t="shared" si="107"/>
        <v>0.2006</v>
      </c>
      <c r="G651" s="54">
        <v>0</v>
      </c>
      <c r="H651" s="54">
        <v>0</v>
      </c>
      <c r="I651" s="54">
        <v>0</v>
      </c>
      <c r="J651" s="54">
        <v>0.19056999999999999</v>
      </c>
      <c r="K651" s="54">
        <v>0</v>
      </c>
      <c r="L651" s="54">
        <v>0</v>
      </c>
      <c r="M651" s="54">
        <v>0</v>
      </c>
      <c r="N651" s="54">
        <v>1.0030000000000001E-2</v>
      </c>
      <c r="O651" s="54">
        <f t="shared" si="102"/>
        <v>4.0000000000001146E-4</v>
      </c>
      <c r="P651" s="54">
        <f t="shared" si="103"/>
        <v>0.2006</v>
      </c>
      <c r="Q651" s="92"/>
      <c r="R651" s="54"/>
      <c r="S651" s="54"/>
      <c r="T651" s="54">
        <v>0</v>
      </c>
      <c r="U651" s="54">
        <v>0</v>
      </c>
      <c r="V651" s="54">
        <v>0</v>
      </c>
      <c r="W651" s="54">
        <v>0</v>
      </c>
      <c r="X651" s="55" t="s">
        <v>200</v>
      </c>
      <c r="Y651" s="56"/>
      <c r="Z651" s="56"/>
      <c r="AA651" s="56"/>
      <c r="AB651" s="56"/>
      <c r="AC651" s="56"/>
      <c r="AD651" s="56"/>
      <c r="AE651" s="56"/>
      <c r="AF651" s="56"/>
    </row>
    <row r="652" spans="1:32" s="57" customFormat="1" ht="63" x14ac:dyDescent="0.25">
      <c r="A652" s="134" t="s">
        <v>176</v>
      </c>
      <c r="B652" s="132"/>
      <c r="C652" s="51" t="s">
        <v>813</v>
      </c>
      <c r="D652" s="52">
        <v>8.8499999999999995E-2</v>
      </c>
      <c r="E652" s="53">
        <f t="shared" si="107"/>
        <v>0</v>
      </c>
      <c r="F652" s="58">
        <f t="shared" si="107"/>
        <v>8.8499999999999995E-2</v>
      </c>
      <c r="G652" s="54">
        <v>0</v>
      </c>
      <c r="H652" s="54">
        <v>0</v>
      </c>
      <c r="I652" s="54">
        <v>0</v>
      </c>
      <c r="J652" s="54">
        <v>0</v>
      </c>
      <c r="K652" s="54">
        <v>0</v>
      </c>
      <c r="L652" s="54">
        <v>0</v>
      </c>
      <c r="M652" s="54">
        <v>0</v>
      </c>
      <c r="N652" s="54">
        <v>8.8499999999999995E-2</v>
      </c>
      <c r="O652" s="54">
        <f t="shared" si="102"/>
        <v>0</v>
      </c>
      <c r="P652" s="54">
        <f t="shared" si="103"/>
        <v>8.8499999999999995E-2</v>
      </c>
      <c r="Q652" s="92"/>
      <c r="R652" s="54"/>
      <c r="S652" s="54"/>
      <c r="T652" s="54">
        <v>0</v>
      </c>
      <c r="U652" s="54">
        <v>0</v>
      </c>
      <c r="V652" s="54">
        <v>0</v>
      </c>
      <c r="W652" s="54">
        <v>0</v>
      </c>
      <c r="X652" s="55" t="s">
        <v>200</v>
      </c>
      <c r="Y652" s="56"/>
      <c r="Z652" s="56"/>
      <c r="AA652" s="56"/>
      <c r="AB652" s="56"/>
      <c r="AC652" s="56"/>
      <c r="AD652" s="56"/>
      <c r="AE652" s="56"/>
      <c r="AF652" s="56"/>
    </row>
    <row r="653" spans="1:32" s="57" customFormat="1" ht="63" x14ac:dyDescent="0.25">
      <c r="A653" s="134" t="s">
        <v>176</v>
      </c>
      <c r="B653" s="132"/>
      <c r="C653" s="51" t="s">
        <v>106</v>
      </c>
      <c r="D653" s="52">
        <v>0</v>
      </c>
      <c r="E653" s="53">
        <f t="shared" si="107"/>
        <v>0</v>
      </c>
      <c r="F653" s="58">
        <f t="shared" si="107"/>
        <v>1.77</v>
      </c>
      <c r="G653" s="54">
        <v>0</v>
      </c>
      <c r="H653" s="54">
        <v>0</v>
      </c>
      <c r="I653" s="54">
        <v>0</v>
      </c>
      <c r="J653" s="54">
        <v>0.59</v>
      </c>
      <c r="K653" s="54">
        <v>0</v>
      </c>
      <c r="L653" s="54">
        <v>0.59</v>
      </c>
      <c r="M653" s="54">
        <v>0</v>
      </c>
      <c r="N653" s="54">
        <v>0.59</v>
      </c>
      <c r="O653" s="54">
        <f t="shared" si="102"/>
        <v>-1.77</v>
      </c>
      <c r="P653" s="54">
        <f t="shared" si="103"/>
        <v>1.77</v>
      </c>
      <c r="Q653" s="92"/>
      <c r="R653" s="54"/>
      <c r="S653" s="54"/>
      <c r="T653" s="54">
        <v>0</v>
      </c>
      <c r="U653" s="54">
        <v>0</v>
      </c>
      <c r="V653" s="54">
        <v>0</v>
      </c>
      <c r="W653" s="54">
        <v>0</v>
      </c>
      <c r="X653" s="55" t="s">
        <v>200</v>
      </c>
      <c r="Y653" s="56"/>
      <c r="Z653" s="56"/>
      <c r="AA653" s="56"/>
      <c r="AB653" s="56"/>
      <c r="AC653" s="56"/>
      <c r="AD653" s="56"/>
      <c r="AE653" s="56"/>
      <c r="AF653" s="56"/>
    </row>
    <row r="654" spans="1:32" s="57" customFormat="1" ht="63" x14ac:dyDescent="0.25">
      <c r="A654" s="134" t="s">
        <v>176</v>
      </c>
      <c r="B654" s="132"/>
      <c r="C654" s="51" t="s">
        <v>814</v>
      </c>
      <c r="D654" s="52">
        <v>0</v>
      </c>
      <c r="E654" s="53">
        <f t="shared" si="107"/>
        <v>17.7</v>
      </c>
      <c r="F654" s="58">
        <f t="shared" si="107"/>
        <v>0</v>
      </c>
      <c r="G654" s="54">
        <v>0</v>
      </c>
      <c r="H654" s="54">
        <v>0</v>
      </c>
      <c r="I654" s="54">
        <v>0</v>
      </c>
      <c r="J654" s="54">
        <v>0</v>
      </c>
      <c r="K654" s="54">
        <v>0</v>
      </c>
      <c r="L654" s="54">
        <v>0</v>
      </c>
      <c r="M654" s="54">
        <v>17.7</v>
      </c>
      <c r="N654" s="54">
        <v>0</v>
      </c>
      <c r="O654" s="54">
        <f t="shared" si="102"/>
        <v>0</v>
      </c>
      <c r="P654" s="54">
        <f t="shared" si="103"/>
        <v>-17.7</v>
      </c>
      <c r="Q654" s="92">
        <f t="shared" si="105"/>
        <v>-1</v>
      </c>
      <c r="R654" s="54"/>
      <c r="S654" s="54"/>
      <c r="T654" s="54">
        <v>0</v>
      </c>
      <c r="U654" s="54">
        <v>0</v>
      </c>
      <c r="V654" s="54">
        <v>0</v>
      </c>
      <c r="W654" s="54">
        <v>0</v>
      </c>
      <c r="X654" s="55" t="s">
        <v>207</v>
      </c>
      <c r="Y654" s="56"/>
      <c r="Z654" s="56"/>
      <c r="AA654" s="56"/>
      <c r="AB654" s="56"/>
      <c r="AC654" s="56"/>
      <c r="AD654" s="56"/>
      <c r="AE654" s="56"/>
      <c r="AF654" s="56"/>
    </row>
    <row r="655" spans="1:32" s="57" customFormat="1" x14ac:dyDescent="0.25">
      <c r="A655" s="134" t="s">
        <v>176</v>
      </c>
      <c r="B655" s="132"/>
      <c r="C655" s="51" t="s">
        <v>815</v>
      </c>
      <c r="D655" s="52">
        <v>0</v>
      </c>
      <c r="E655" s="53">
        <f t="shared" si="107"/>
        <v>0</v>
      </c>
      <c r="F655" s="58">
        <f t="shared" si="107"/>
        <v>0</v>
      </c>
      <c r="G655" s="54">
        <v>0</v>
      </c>
      <c r="H655" s="54">
        <v>0</v>
      </c>
      <c r="I655" s="54">
        <v>0</v>
      </c>
      <c r="J655" s="54">
        <v>0</v>
      </c>
      <c r="K655" s="54">
        <v>0</v>
      </c>
      <c r="L655" s="54">
        <v>0</v>
      </c>
      <c r="M655" s="54">
        <v>0</v>
      </c>
      <c r="N655" s="54">
        <v>0</v>
      </c>
      <c r="O655" s="54">
        <f t="shared" si="102"/>
        <v>0</v>
      </c>
      <c r="P655" s="54">
        <f t="shared" si="103"/>
        <v>0</v>
      </c>
      <c r="Q655" s="92"/>
      <c r="R655" s="54"/>
      <c r="S655" s="54"/>
      <c r="T655" s="54">
        <v>0</v>
      </c>
      <c r="U655" s="54">
        <v>6</v>
      </c>
      <c r="V655" s="54">
        <v>0</v>
      </c>
      <c r="W655" s="54">
        <v>0</v>
      </c>
      <c r="X655" s="55"/>
      <c r="Y655" s="56"/>
      <c r="Z655" s="56"/>
      <c r="AA655" s="56"/>
      <c r="AB655" s="56"/>
      <c r="AC655" s="56"/>
      <c r="AD655" s="56"/>
      <c r="AE655" s="56"/>
      <c r="AF655" s="56"/>
    </row>
    <row r="656" spans="1:32" s="57" customFormat="1" ht="78.75" x14ac:dyDescent="0.25">
      <c r="A656" s="134" t="s">
        <v>176</v>
      </c>
      <c r="B656" s="132"/>
      <c r="C656" s="51" t="s">
        <v>816</v>
      </c>
      <c r="D656" s="52">
        <v>1.2710000000000001</v>
      </c>
      <c r="E656" s="53">
        <f t="shared" si="107"/>
        <v>0</v>
      </c>
      <c r="F656" s="58">
        <f t="shared" si="107"/>
        <v>2.1700200000000001</v>
      </c>
      <c r="G656" s="54">
        <v>0</v>
      </c>
      <c r="H656" s="54">
        <v>0</v>
      </c>
      <c r="I656" s="54">
        <v>0</v>
      </c>
      <c r="J656" s="54">
        <v>0.32550299999999999</v>
      </c>
      <c r="K656" s="54">
        <v>0</v>
      </c>
      <c r="L656" s="54">
        <v>0.67120000000000002</v>
      </c>
      <c r="M656" s="54">
        <v>0</v>
      </c>
      <c r="N656" s="54">
        <v>1.1733169999999999</v>
      </c>
      <c r="O656" s="54">
        <f t="shared" si="102"/>
        <v>-0.89901999999999993</v>
      </c>
      <c r="P656" s="54">
        <f t="shared" si="103"/>
        <v>2.1700200000000001</v>
      </c>
      <c r="Q656" s="92"/>
      <c r="R656" s="54"/>
      <c r="S656" s="54"/>
      <c r="T656" s="54">
        <v>0</v>
      </c>
      <c r="U656" s="54">
        <v>0</v>
      </c>
      <c r="V656" s="54">
        <v>0.25</v>
      </c>
      <c r="W656" s="54">
        <v>0</v>
      </c>
      <c r="X656" s="55" t="s">
        <v>200</v>
      </c>
      <c r="Y656" s="56"/>
      <c r="Z656" s="56"/>
      <c r="AA656" s="56"/>
      <c r="AB656" s="56"/>
      <c r="AC656" s="56"/>
      <c r="AD656" s="56"/>
      <c r="AE656" s="56"/>
      <c r="AF656" s="56"/>
    </row>
    <row r="657" spans="1:32" s="57" customFormat="1" ht="31.5" x14ac:dyDescent="0.25">
      <c r="A657" s="134" t="s">
        <v>176</v>
      </c>
      <c r="B657" s="132"/>
      <c r="C657" s="51" t="s">
        <v>817</v>
      </c>
      <c r="D657" s="52">
        <v>1.0189999999999999</v>
      </c>
      <c r="E657" s="53">
        <f t="shared" si="107"/>
        <v>0</v>
      </c>
      <c r="F657" s="58">
        <f t="shared" si="107"/>
        <v>0</v>
      </c>
      <c r="G657" s="54">
        <v>0</v>
      </c>
      <c r="H657" s="54">
        <v>0</v>
      </c>
      <c r="I657" s="54">
        <v>0</v>
      </c>
      <c r="J657" s="54">
        <v>0</v>
      </c>
      <c r="K657" s="54">
        <v>0</v>
      </c>
      <c r="L657" s="54">
        <v>0</v>
      </c>
      <c r="M657" s="54">
        <v>0</v>
      </c>
      <c r="N657" s="54">
        <v>0</v>
      </c>
      <c r="O657" s="54">
        <f t="shared" si="102"/>
        <v>1.0189999999999999</v>
      </c>
      <c r="P657" s="54">
        <f t="shared" si="103"/>
        <v>0</v>
      </c>
      <c r="Q657" s="92"/>
      <c r="R657" s="54"/>
      <c r="S657" s="54"/>
      <c r="T657" s="54">
        <v>0</v>
      </c>
      <c r="U657" s="54">
        <v>1.8</v>
      </c>
      <c r="V657" s="54">
        <v>0</v>
      </c>
      <c r="W657" s="54">
        <v>0</v>
      </c>
      <c r="X657" s="55"/>
      <c r="Y657" s="56"/>
      <c r="Z657" s="56"/>
      <c r="AA657" s="56"/>
      <c r="AB657" s="56"/>
      <c r="AC657" s="56"/>
      <c r="AD657" s="56"/>
      <c r="AE657" s="56"/>
      <c r="AF657" s="56"/>
    </row>
    <row r="658" spans="1:32" s="57" customFormat="1" ht="31.5" x14ac:dyDescent="0.25">
      <c r="A658" s="134" t="s">
        <v>176</v>
      </c>
      <c r="B658" s="132"/>
      <c r="C658" s="51" t="s">
        <v>818</v>
      </c>
      <c r="D658" s="52">
        <v>0</v>
      </c>
      <c r="E658" s="53">
        <f t="shared" si="107"/>
        <v>0</v>
      </c>
      <c r="F658" s="58">
        <f t="shared" si="107"/>
        <v>0</v>
      </c>
      <c r="G658" s="54">
        <v>0</v>
      </c>
      <c r="H658" s="54">
        <v>0</v>
      </c>
      <c r="I658" s="54">
        <v>0</v>
      </c>
      <c r="J658" s="54">
        <v>0</v>
      </c>
      <c r="K658" s="54">
        <v>0</v>
      </c>
      <c r="L658" s="54">
        <v>0</v>
      </c>
      <c r="M658" s="54">
        <v>0</v>
      </c>
      <c r="N658" s="54">
        <v>0</v>
      </c>
      <c r="O658" s="54">
        <f t="shared" si="102"/>
        <v>0</v>
      </c>
      <c r="P658" s="54">
        <f t="shared" si="103"/>
        <v>0</v>
      </c>
      <c r="Q658" s="92"/>
      <c r="R658" s="54"/>
      <c r="S658" s="54"/>
      <c r="T658" s="54">
        <v>0</v>
      </c>
      <c r="U658" s="54">
        <v>4.2300000000000004</v>
      </c>
      <c r="V658" s="54">
        <v>0</v>
      </c>
      <c r="W658" s="54">
        <v>0</v>
      </c>
      <c r="X658" s="55"/>
      <c r="Y658" s="56"/>
      <c r="Z658" s="56"/>
      <c r="AA658" s="56"/>
      <c r="AB658" s="56"/>
      <c r="AC658" s="56"/>
      <c r="AD658" s="56"/>
      <c r="AE658" s="56"/>
      <c r="AF658" s="56"/>
    </row>
    <row r="659" spans="1:32" s="57" customFormat="1" ht="63" x14ac:dyDescent="0.25">
      <c r="A659" s="134" t="s">
        <v>176</v>
      </c>
      <c r="B659" s="132"/>
      <c r="C659" s="51" t="s">
        <v>97</v>
      </c>
      <c r="D659" s="52">
        <v>0</v>
      </c>
      <c r="E659" s="53">
        <f t="shared" si="107"/>
        <v>1.4396</v>
      </c>
      <c r="F659" s="58">
        <f t="shared" si="107"/>
        <v>0</v>
      </c>
      <c r="G659" s="54">
        <v>0</v>
      </c>
      <c r="H659" s="54">
        <v>0</v>
      </c>
      <c r="I659" s="54">
        <v>0</v>
      </c>
      <c r="J659" s="54">
        <v>0</v>
      </c>
      <c r="K659" s="54">
        <v>0</v>
      </c>
      <c r="L659" s="54">
        <v>0</v>
      </c>
      <c r="M659" s="54">
        <v>1.4396</v>
      </c>
      <c r="N659" s="54">
        <v>0</v>
      </c>
      <c r="O659" s="54">
        <f t="shared" si="102"/>
        <v>0</v>
      </c>
      <c r="P659" s="54">
        <f t="shared" si="103"/>
        <v>-1.4396</v>
      </c>
      <c r="Q659" s="92">
        <f t="shared" ref="Q659:Q722" si="108">F659/E659-1</f>
        <v>-1</v>
      </c>
      <c r="R659" s="54"/>
      <c r="S659" s="54"/>
      <c r="T659" s="54">
        <v>1.2</v>
      </c>
      <c r="U659" s="54">
        <v>0</v>
      </c>
      <c r="V659" s="54">
        <v>0</v>
      </c>
      <c r="W659" s="54">
        <v>0</v>
      </c>
      <c r="X659" s="55" t="s">
        <v>207</v>
      </c>
      <c r="Y659" s="56"/>
      <c r="Z659" s="56"/>
      <c r="AA659" s="56"/>
      <c r="AB659" s="56"/>
      <c r="AC659" s="56"/>
      <c r="AD659" s="56"/>
      <c r="AE659" s="56"/>
      <c r="AF659" s="56"/>
    </row>
    <row r="660" spans="1:32" s="57" customFormat="1" ht="63" x14ac:dyDescent="0.25">
      <c r="A660" s="134" t="s">
        <v>176</v>
      </c>
      <c r="B660" s="132"/>
      <c r="C660" s="51" t="s">
        <v>108</v>
      </c>
      <c r="D660" s="52">
        <v>7.5968400000000003</v>
      </c>
      <c r="E660" s="53">
        <f t="shared" si="107"/>
        <v>2.03904</v>
      </c>
      <c r="F660" s="58">
        <f t="shared" si="107"/>
        <v>0</v>
      </c>
      <c r="G660" s="54">
        <v>0</v>
      </c>
      <c r="H660" s="54">
        <v>0</v>
      </c>
      <c r="I660" s="54">
        <v>0</v>
      </c>
      <c r="J660" s="54">
        <v>0</v>
      </c>
      <c r="K660" s="54">
        <v>0</v>
      </c>
      <c r="L660" s="54">
        <v>0</v>
      </c>
      <c r="M660" s="54">
        <v>2.03904</v>
      </c>
      <c r="N660" s="54">
        <v>0</v>
      </c>
      <c r="O660" s="54">
        <f t="shared" si="102"/>
        <v>7.5968400000000003</v>
      </c>
      <c r="P660" s="54">
        <f t="shared" si="103"/>
        <v>-2.03904</v>
      </c>
      <c r="Q660" s="92">
        <f t="shared" si="108"/>
        <v>-1</v>
      </c>
      <c r="R660" s="54"/>
      <c r="S660" s="54"/>
      <c r="T660" s="54">
        <v>0</v>
      </c>
      <c r="U660" s="54">
        <v>0</v>
      </c>
      <c r="V660" s="54">
        <v>0</v>
      </c>
      <c r="W660" s="54">
        <v>0</v>
      </c>
      <c r="X660" s="55" t="s">
        <v>207</v>
      </c>
      <c r="Y660" s="56"/>
      <c r="Z660" s="56"/>
      <c r="AA660" s="56"/>
      <c r="AB660" s="56"/>
      <c r="AC660" s="56"/>
      <c r="AD660" s="56"/>
      <c r="AE660" s="56"/>
      <c r="AF660" s="56"/>
    </row>
    <row r="661" spans="1:32" s="57" customFormat="1" x14ac:dyDescent="0.25">
      <c r="A661" s="134" t="s">
        <v>176</v>
      </c>
      <c r="B661" s="132"/>
      <c r="C661" s="51" t="s">
        <v>109</v>
      </c>
      <c r="D661" s="52">
        <v>1.8644000000000001</v>
      </c>
      <c r="E661" s="53">
        <f t="shared" si="107"/>
        <v>0.46610000000000001</v>
      </c>
      <c r="F661" s="58">
        <f t="shared" si="107"/>
        <v>0.46610000000000001</v>
      </c>
      <c r="G661" s="54">
        <v>0</v>
      </c>
      <c r="H661" s="54">
        <v>0</v>
      </c>
      <c r="I661" s="54">
        <v>0</v>
      </c>
      <c r="J661" s="54">
        <v>0</v>
      </c>
      <c r="K661" s="54">
        <v>0</v>
      </c>
      <c r="L661" s="54">
        <v>0</v>
      </c>
      <c r="M661" s="54">
        <v>0.46610000000000001</v>
      </c>
      <c r="N661" s="54">
        <v>0.46610000000000001</v>
      </c>
      <c r="O661" s="54">
        <f t="shared" si="102"/>
        <v>1.3983000000000001</v>
      </c>
      <c r="P661" s="54">
        <f t="shared" si="103"/>
        <v>0</v>
      </c>
      <c r="Q661" s="92"/>
      <c r="R661" s="54"/>
      <c r="S661" s="54"/>
      <c r="T661" s="54">
        <v>0</v>
      </c>
      <c r="U661" s="54">
        <v>0</v>
      </c>
      <c r="V661" s="54">
        <v>0</v>
      </c>
      <c r="W661" s="54">
        <v>0</v>
      </c>
      <c r="X661" s="55"/>
      <c r="Y661" s="56"/>
      <c r="Z661" s="56"/>
      <c r="AA661" s="56"/>
      <c r="AB661" s="56"/>
      <c r="AC661" s="56"/>
      <c r="AD661" s="56"/>
      <c r="AE661" s="56"/>
      <c r="AF661" s="56"/>
    </row>
    <row r="662" spans="1:32" s="57" customFormat="1" ht="63" x14ac:dyDescent="0.25">
      <c r="A662" s="134" t="s">
        <v>176</v>
      </c>
      <c r="B662" s="132"/>
      <c r="C662" s="51" t="s">
        <v>819</v>
      </c>
      <c r="D662" s="52">
        <v>2.794</v>
      </c>
      <c r="E662" s="53">
        <f t="shared" si="107"/>
        <v>0</v>
      </c>
      <c r="F662" s="58">
        <f t="shared" si="107"/>
        <v>1.6696102699999997</v>
      </c>
      <c r="G662" s="54">
        <v>0</v>
      </c>
      <c r="H662" s="54">
        <v>0</v>
      </c>
      <c r="I662" s="54">
        <v>0</v>
      </c>
      <c r="J662" s="54">
        <v>0</v>
      </c>
      <c r="K662" s="54">
        <v>0</v>
      </c>
      <c r="L662" s="54">
        <v>1.2891499999999998</v>
      </c>
      <c r="M662" s="54">
        <v>0</v>
      </c>
      <c r="N662" s="54">
        <v>0.38046026999999982</v>
      </c>
      <c r="O662" s="54">
        <f t="shared" si="102"/>
        <v>1.1243897300000003</v>
      </c>
      <c r="P662" s="54">
        <f t="shared" si="103"/>
        <v>1.6696102699999997</v>
      </c>
      <c r="Q662" s="92"/>
      <c r="R662" s="54"/>
      <c r="S662" s="54"/>
      <c r="T662" s="54">
        <v>0</v>
      </c>
      <c r="U662" s="54">
        <v>0</v>
      </c>
      <c r="V662" s="54">
        <v>0</v>
      </c>
      <c r="W662" s="54">
        <v>0</v>
      </c>
      <c r="X662" s="55" t="s">
        <v>200</v>
      </c>
      <c r="Y662" s="56"/>
      <c r="Z662" s="56"/>
      <c r="AA662" s="56"/>
      <c r="AB662" s="56"/>
      <c r="AC662" s="56"/>
      <c r="AD662" s="56"/>
      <c r="AE662" s="56"/>
      <c r="AF662" s="56"/>
    </row>
    <row r="663" spans="1:32" s="57" customFormat="1" ht="63" x14ac:dyDescent="0.25">
      <c r="A663" s="134" t="s">
        <v>176</v>
      </c>
      <c r="B663" s="132"/>
      <c r="C663" s="51" t="s">
        <v>820</v>
      </c>
      <c r="D663" s="52">
        <v>1.8010000000000004</v>
      </c>
      <c r="E663" s="53">
        <f t="shared" si="107"/>
        <v>0</v>
      </c>
      <c r="F663" s="58">
        <f t="shared" si="107"/>
        <v>0.3666516800000002</v>
      </c>
      <c r="G663" s="54">
        <v>0</v>
      </c>
      <c r="H663" s="54">
        <v>0</v>
      </c>
      <c r="I663" s="54">
        <v>0</v>
      </c>
      <c r="J663" s="54">
        <v>0</v>
      </c>
      <c r="K663" s="54">
        <v>0</v>
      </c>
      <c r="L663" s="54">
        <v>3.3629999999999993E-2</v>
      </c>
      <c r="M663" s="54">
        <v>0</v>
      </c>
      <c r="N663" s="54">
        <v>0.33302168000000021</v>
      </c>
      <c r="O663" s="54">
        <f t="shared" si="102"/>
        <v>1.4343483200000002</v>
      </c>
      <c r="P663" s="54">
        <f t="shared" si="103"/>
        <v>0.3666516800000002</v>
      </c>
      <c r="Q663" s="92"/>
      <c r="R663" s="54"/>
      <c r="S663" s="54"/>
      <c r="T663" s="54">
        <v>0</v>
      </c>
      <c r="U663" s="54">
        <v>0</v>
      </c>
      <c r="V663" s="54">
        <v>0</v>
      </c>
      <c r="W663" s="54">
        <v>0</v>
      </c>
      <c r="X663" s="55" t="s">
        <v>200</v>
      </c>
      <c r="Y663" s="56"/>
      <c r="Z663" s="56"/>
      <c r="AA663" s="56"/>
      <c r="AB663" s="56"/>
      <c r="AC663" s="56"/>
      <c r="AD663" s="56"/>
      <c r="AE663" s="56"/>
      <c r="AF663" s="56"/>
    </row>
    <row r="664" spans="1:32" s="57" customFormat="1" ht="63" x14ac:dyDescent="0.25">
      <c r="A664" s="134" t="s">
        <v>176</v>
      </c>
      <c r="B664" s="132"/>
      <c r="C664" s="51" t="s">
        <v>821</v>
      </c>
      <c r="D664" s="52">
        <v>3.6090000000000009</v>
      </c>
      <c r="E664" s="53">
        <f t="shared" si="107"/>
        <v>0</v>
      </c>
      <c r="F664" s="58">
        <f t="shared" si="107"/>
        <v>2.2729051</v>
      </c>
      <c r="G664" s="54">
        <v>0</v>
      </c>
      <c r="H664" s="54">
        <v>0</v>
      </c>
      <c r="I664" s="54">
        <v>0</v>
      </c>
      <c r="J664" s="54">
        <v>0</v>
      </c>
      <c r="K664" s="54">
        <v>0</v>
      </c>
      <c r="L664" s="54">
        <v>1.8272299999999997</v>
      </c>
      <c r="M664" s="54">
        <v>0</v>
      </c>
      <c r="N664" s="54">
        <v>0.44567510000000027</v>
      </c>
      <c r="O664" s="54">
        <f t="shared" ref="O664:O727" si="109">D664-F664</f>
        <v>1.3360949000000009</v>
      </c>
      <c r="P664" s="54">
        <f t="shared" ref="P664:P727" si="110">F664-E664</f>
        <v>2.2729051</v>
      </c>
      <c r="Q664" s="92"/>
      <c r="R664" s="54"/>
      <c r="S664" s="54"/>
      <c r="T664" s="54">
        <v>0</v>
      </c>
      <c r="U664" s="54">
        <v>0</v>
      </c>
      <c r="V664" s="54">
        <v>0</v>
      </c>
      <c r="W664" s="54">
        <v>0</v>
      </c>
      <c r="X664" s="55" t="s">
        <v>200</v>
      </c>
      <c r="Y664" s="56"/>
      <c r="Z664" s="56"/>
      <c r="AA664" s="56"/>
      <c r="AB664" s="56"/>
      <c r="AC664" s="56"/>
      <c r="AD664" s="56"/>
      <c r="AE664" s="56"/>
      <c r="AF664" s="56"/>
    </row>
    <row r="665" spans="1:32" s="57" customFormat="1" ht="63" x14ac:dyDescent="0.25">
      <c r="A665" s="134" t="s">
        <v>176</v>
      </c>
      <c r="B665" s="132"/>
      <c r="C665" s="51" t="s">
        <v>822</v>
      </c>
      <c r="D665" s="52">
        <v>1.0589999999999993</v>
      </c>
      <c r="E665" s="53">
        <f t="shared" si="107"/>
        <v>0</v>
      </c>
      <c r="F665" s="58">
        <f t="shared" si="107"/>
        <v>0.6272006699999999</v>
      </c>
      <c r="G665" s="54">
        <v>0</v>
      </c>
      <c r="H665" s="54">
        <v>0</v>
      </c>
      <c r="I665" s="54">
        <v>0</v>
      </c>
      <c r="J665" s="54">
        <v>0</v>
      </c>
      <c r="K665" s="54">
        <v>0</v>
      </c>
      <c r="L665" s="54">
        <v>0.25782999999999995</v>
      </c>
      <c r="M665" s="54">
        <v>0</v>
      </c>
      <c r="N665" s="54">
        <v>0.36937067000000001</v>
      </c>
      <c r="O665" s="54">
        <f t="shared" si="109"/>
        <v>0.43179932999999937</v>
      </c>
      <c r="P665" s="54">
        <f t="shared" si="110"/>
        <v>0.6272006699999999</v>
      </c>
      <c r="Q665" s="92"/>
      <c r="R665" s="54"/>
      <c r="S665" s="54"/>
      <c r="T665" s="54">
        <v>0</v>
      </c>
      <c r="U665" s="54">
        <v>0</v>
      </c>
      <c r="V665" s="54">
        <v>0</v>
      </c>
      <c r="W665" s="54">
        <v>0</v>
      </c>
      <c r="X665" s="55" t="s">
        <v>200</v>
      </c>
      <c r="Y665" s="56"/>
      <c r="Z665" s="56"/>
      <c r="AA665" s="56"/>
      <c r="AB665" s="56"/>
      <c r="AC665" s="56"/>
      <c r="AD665" s="56"/>
      <c r="AE665" s="56"/>
      <c r="AF665" s="56"/>
    </row>
    <row r="666" spans="1:32" s="57" customFormat="1" ht="63" x14ac:dyDescent="0.25">
      <c r="A666" s="134" t="s">
        <v>176</v>
      </c>
      <c r="B666" s="132"/>
      <c r="C666" s="51" t="s">
        <v>823</v>
      </c>
      <c r="D666" s="52">
        <v>1.7790000000000008</v>
      </c>
      <c r="E666" s="53">
        <f t="shared" ref="E666:F681" si="111">G666+I666+K666+M666</f>
        <v>0</v>
      </c>
      <c r="F666" s="58">
        <f t="shared" si="111"/>
        <v>0.43457253000000001</v>
      </c>
      <c r="G666" s="54">
        <v>0</v>
      </c>
      <c r="H666" s="54">
        <v>0</v>
      </c>
      <c r="I666" s="54">
        <v>0</v>
      </c>
      <c r="J666" s="54">
        <v>0</v>
      </c>
      <c r="K666" s="54">
        <v>0</v>
      </c>
      <c r="L666" s="54">
        <v>3.3629999999999993E-2</v>
      </c>
      <c r="M666" s="54">
        <v>0</v>
      </c>
      <c r="N666" s="54">
        <v>0.40094253000000002</v>
      </c>
      <c r="O666" s="54">
        <f t="shared" si="109"/>
        <v>1.3444274700000007</v>
      </c>
      <c r="P666" s="54">
        <f t="shared" si="110"/>
        <v>0.43457253000000001</v>
      </c>
      <c r="Q666" s="92"/>
      <c r="R666" s="54"/>
      <c r="S666" s="54"/>
      <c r="T666" s="54">
        <v>0</v>
      </c>
      <c r="U666" s="54">
        <v>0</v>
      </c>
      <c r="V666" s="54">
        <v>0</v>
      </c>
      <c r="W666" s="54">
        <v>0</v>
      </c>
      <c r="X666" s="55" t="s">
        <v>200</v>
      </c>
      <c r="Y666" s="56"/>
      <c r="Z666" s="56"/>
      <c r="AA666" s="56"/>
      <c r="AB666" s="56"/>
      <c r="AC666" s="56"/>
      <c r="AD666" s="56"/>
      <c r="AE666" s="56"/>
      <c r="AF666" s="56"/>
    </row>
    <row r="667" spans="1:32" s="57" customFormat="1" ht="63" x14ac:dyDescent="0.25">
      <c r="A667" s="134" t="s">
        <v>176</v>
      </c>
      <c r="B667" s="132"/>
      <c r="C667" s="51" t="s">
        <v>824</v>
      </c>
      <c r="D667" s="52">
        <v>3.6640000000000001</v>
      </c>
      <c r="E667" s="53">
        <f t="shared" si="111"/>
        <v>0</v>
      </c>
      <c r="F667" s="58">
        <f t="shared" si="111"/>
        <v>0.65530063999999966</v>
      </c>
      <c r="G667" s="54">
        <v>0</v>
      </c>
      <c r="H667" s="54">
        <v>0</v>
      </c>
      <c r="I667" s="54">
        <v>0</v>
      </c>
      <c r="J667" s="54">
        <v>0</v>
      </c>
      <c r="K667" s="54">
        <v>0</v>
      </c>
      <c r="L667" s="54">
        <v>0.38113999999999998</v>
      </c>
      <c r="M667" s="54">
        <v>0</v>
      </c>
      <c r="N667" s="54">
        <v>0.27416063999999968</v>
      </c>
      <c r="O667" s="54">
        <f t="shared" si="109"/>
        <v>3.0086993600000005</v>
      </c>
      <c r="P667" s="54">
        <f t="shared" si="110"/>
        <v>0.65530063999999966</v>
      </c>
      <c r="Q667" s="92"/>
      <c r="R667" s="54"/>
      <c r="S667" s="54"/>
      <c r="T667" s="54">
        <v>0</v>
      </c>
      <c r="U667" s="54">
        <v>0</v>
      </c>
      <c r="V667" s="54">
        <v>0</v>
      </c>
      <c r="W667" s="54">
        <v>0</v>
      </c>
      <c r="X667" s="55" t="s">
        <v>200</v>
      </c>
      <c r="Y667" s="56"/>
      <c r="Z667" s="56"/>
      <c r="AA667" s="56"/>
      <c r="AB667" s="56"/>
      <c r="AC667" s="56"/>
      <c r="AD667" s="56"/>
      <c r="AE667" s="56"/>
      <c r="AF667" s="56"/>
    </row>
    <row r="668" spans="1:32" s="57" customFormat="1" ht="63" x14ac:dyDescent="0.25">
      <c r="A668" s="134" t="s">
        <v>176</v>
      </c>
      <c r="B668" s="132"/>
      <c r="C668" s="51" t="s">
        <v>825</v>
      </c>
      <c r="D668" s="52">
        <v>5.0110000000000001</v>
      </c>
      <c r="E668" s="53">
        <f t="shared" si="111"/>
        <v>0</v>
      </c>
      <c r="F668" s="58">
        <f t="shared" si="111"/>
        <v>0.38360296999999971</v>
      </c>
      <c r="G668" s="54">
        <v>0</v>
      </c>
      <c r="H668" s="54">
        <v>0</v>
      </c>
      <c r="I668" s="54">
        <v>0</v>
      </c>
      <c r="J668" s="54">
        <v>0</v>
      </c>
      <c r="K668" s="54">
        <v>0</v>
      </c>
      <c r="L668" s="54">
        <v>1.1209999999999999E-2</v>
      </c>
      <c r="M668" s="54">
        <v>0</v>
      </c>
      <c r="N668" s="54">
        <v>0.37239296999999971</v>
      </c>
      <c r="O668" s="54">
        <f t="shared" si="109"/>
        <v>4.62739703</v>
      </c>
      <c r="P668" s="54">
        <f t="shared" si="110"/>
        <v>0.38360296999999971</v>
      </c>
      <c r="Q668" s="92"/>
      <c r="R668" s="54"/>
      <c r="S668" s="54"/>
      <c r="T668" s="54">
        <v>0</v>
      </c>
      <c r="U668" s="54">
        <v>0</v>
      </c>
      <c r="V668" s="54">
        <v>0</v>
      </c>
      <c r="W668" s="54">
        <v>0</v>
      </c>
      <c r="X668" s="55" t="s">
        <v>200</v>
      </c>
      <c r="Y668" s="56"/>
      <c r="Z668" s="56"/>
      <c r="AA668" s="56"/>
      <c r="AB668" s="56"/>
      <c r="AC668" s="56"/>
      <c r="AD668" s="56"/>
      <c r="AE668" s="56"/>
      <c r="AF668" s="56"/>
    </row>
    <row r="669" spans="1:32" s="57" customFormat="1" ht="63" x14ac:dyDescent="0.25">
      <c r="A669" s="134" t="s">
        <v>176</v>
      </c>
      <c r="B669" s="132"/>
      <c r="C669" s="51" t="s">
        <v>826</v>
      </c>
      <c r="D669" s="52">
        <v>1.4979999999999998</v>
      </c>
      <c r="E669" s="53">
        <f t="shared" si="111"/>
        <v>0</v>
      </c>
      <c r="F669" s="58">
        <f t="shared" si="111"/>
        <v>1.5106999999999999</v>
      </c>
      <c r="G669" s="54">
        <v>0</v>
      </c>
      <c r="H669" s="54">
        <v>0</v>
      </c>
      <c r="I669" s="54">
        <v>0</v>
      </c>
      <c r="J669" s="54">
        <v>0</v>
      </c>
      <c r="K669" s="54">
        <v>0</v>
      </c>
      <c r="L669" s="54">
        <v>1.4216099999999998</v>
      </c>
      <c r="M669" s="54">
        <v>0</v>
      </c>
      <c r="N669" s="54">
        <v>8.9090000000000003E-2</v>
      </c>
      <c r="O669" s="54">
        <f t="shared" si="109"/>
        <v>-1.2700000000000156E-2</v>
      </c>
      <c r="P669" s="54">
        <f t="shared" si="110"/>
        <v>1.5106999999999999</v>
      </c>
      <c r="Q669" s="92"/>
      <c r="R669" s="54"/>
      <c r="S669" s="54"/>
      <c r="T669" s="54">
        <v>0</v>
      </c>
      <c r="U669" s="54">
        <v>0</v>
      </c>
      <c r="V669" s="54">
        <v>0</v>
      </c>
      <c r="W669" s="54">
        <v>0</v>
      </c>
      <c r="X669" s="55" t="s">
        <v>200</v>
      </c>
      <c r="Y669" s="56"/>
      <c r="Z669" s="56"/>
      <c r="AA669" s="56"/>
      <c r="AB669" s="56"/>
      <c r="AC669" s="56"/>
      <c r="AD669" s="56"/>
      <c r="AE669" s="56"/>
      <c r="AF669" s="56"/>
    </row>
    <row r="670" spans="1:32" s="57" customFormat="1" ht="63" x14ac:dyDescent="0.25">
      <c r="A670" s="134" t="s">
        <v>176</v>
      </c>
      <c r="B670" s="132"/>
      <c r="C670" s="51" t="s">
        <v>827</v>
      </c>
      <c r="D670" s="52">
        <v>0.13400000000000001</v>
      </c>
      <c r="E670" s="53">
        <f t="shared" si="111"/>
        <v>0</v>
      </c>
      <c r="F670" s="58">
        <f t="shared" si="111"/>
        <v>3.4809999999999994</v>
      </c>
      <c r="G670" s="54">
        <v>0</v>
      </c>
      <c r="H670" s="54">
        <v>0</v>
      </c>
      <c r="I670" s="54">
        <v>0</v>
      </c>
      <c r="J670" s="54">
        <v>0</v>
      </c>
      <c r="K670" s="54">
        <v>0</v>
      </c>
      <c r="L670" s="54">
        <v>3.3069499999999996</v>
      </c>
      <c r="M670" s="54">
        <v>0</v>
      </c>
      <c r="N670" s="54">
        <v>0.17405000000000001</v>
      </c>
      <c r="O670" s="54">
        <f t="shared" si="109"/>
        <v>-3.3469999999999995</v>
      </c>
      <c r="P670" s="54">
        <f t="shared" si="110"/>
        <v>3.4809999999999994</v>
      </c>
      <c r="Q670" s="92"/>
      <c r="R670" s="54"/>
      <c r="S670" s="54"/>
      <c r="T670" s="54">
        <v>0</v>
      </c>
      <c r="U670" s="54">
        <v>0</v>
      </c>
      <c r="V670" s="54">
        <v>0</v>
      </c>
      <c r="W670" s="54">
        <v>0</v>
      </c>
      <c r="X670" s="55" t="s">
        <v>200</v>
      </c>
      <c r="Y670" s="56"/>
      <c r="Z670" s="56"/>
      <c r="AA670" s="56"/>
      <c r="AB670" s="56"/>
      <c r="AC670" s="56"/>
      <c r="AD670" s="56"/>
      <c r="AE670" s="56"/>
      <c r="AF670" s="56"/>
    </row>
    <row r="671" spans="1:32" s="57" customFormat="1" ht="63" x14ac:dyDescent="0.25">
      <c r="A671" s="134" t="s">
        <v>176</v>
      </c>
      <c r="B671" s="132"/>
      <c r="C671" s="51" t="s">
        <v>828</v>
      </c>
      <c r="D671" s="52">
        <v>3.3810000000000002</v>
      </c>
      <c r="E671" s="53">
        <f t="shared" si="111"/>
        <v>0</v>
      </c>
      <c r="F671" s="58">
        <f t="shared" si="111"/>
        <v>0.35778328000000026</v>
      </c>
      <c r="G671" s="54">
        <v>0</v>
      </c>
      <c r="H671" s="54">
        <v>0</v>
      </c>
      <c r="I671" s="54">
        <v>0</v>
      </c>
      <c r="J671" s="54">
        <v>0</v>
      </c>
      <c r="K671" s="54">
        <v>0</v>
      </c>
      <c r="L671" s="54">
        <v>2.2419999999999999E-2</v>
      </c>
      <c r="M671" s="54">
        <v>0</v>
      </c>
      <c r="N671" s="54">
        <v>0.33536328000000026</v>
      </c>
      <c r="O671" s="54">
        <f t="shared" si="109"/>
        <v>3.0232167199999997</v>
      </c>
      <c r="P671" s="54">
        <f t="shared" si="110"/>
        <v>0.35778328000000026</v>
      </c>
      <c r="Q671" s="92"/>
      <c r="R671" s="54"/>
      <c r="S671" s="54"/>
      <c r="T671" s="54">
        <v>0</v>
      </c>
      <c r="U671" s="54">
        <v>0</v>
      </c>
      <c r="V671" s="54">
        <v>0</v>
      </c>
      <c r="W671" s="54">
        <v>0</v>
      </c>
      <c r="X671" s="55" t="s">
        <v>200</v>
      </c>
      <c r="Y671" s="56"/>
      <c r="Z671" s="56"/>
      <c r="AA671" s="56"/>
      <c r="AB671" s="56"/>
      <c r="AC671" s="56"/>
      <c r="AD671" s="56"/>
      <c r="AE671" s="56"/>
      <c r="AF671" s="56"/>
    </row>
    <row r="672" spans="1:32" s="57" customFormat="1" ht="63" x14ac:dyDescent="0.25">
      <c r="A672" s="134" t="s">
        <v>176</v>
      </c>
      <c r="B672" s="132"/>
      <c r="C672" s="51" t="s">
        <v>829</v>
      </c>
      <c r="D672" s="52">
        <v>2.3779999999999992</v>
      </c>
      <c r="E672" s="53">
        <f t="shared" si="111"/>
        <v>0</v>
      </c>
      <c r="F672" s="58">
        <f t="shared" si="111"/>
        <v>1.0270562800000007</v>
      </c>
      <c r="G672" s="54">
        <v>0</v>
      </c>
      <c r="H672" s="54">
        <v>0</v>
      </c>
      <c r="I672" s="54">
        <v>0</v>
      </c>
      <c r="J672" s="54">
        <v>0</v>
      </c>
      <c r="K672" s="54">
        <v>0</v>
      </c>
      <c r="L672" s="54">
        <v>0.54928999999999994</v>
      </c>
      <c r="M672" s="54">
        <v>0</v>
      </c>
      <c r="N672" s="54">
        <v>0.47776628000000071</v>
      </c>
      <c r="O672" s="54">
        <f t="shared" si="109"/>
        <v>1.3509437199999985</v>
      </c>
      <c r="P672" s="54">
        <f t="shared" si="110"/>
        <v>1.0270562800000007</v>
      </c>
      <c r="Q672" s="92"/>
      <c r="R672" s="54"/>
      <c r="S672" s="54"/>
      <c r="T672" s="54">
        <v>0</v>
      </c>
      <c r="U672" s="54">
        <v>0</v>
      </c>
      <c r="V672" s="54">
        <v>0</v>
      </c>
      <c r="W672" s="54">
        <v>0</v>
      </c>
      <c r="X672" s="55" t="s">
        <v>200</v>
      </c>
      <c r="Y672" s="56"/>
      <c r="Z672" s="56"/>
      <c r="AA672" s="56"/>
      <c r="AB672" s="56"/>
      <c r="AC672" s="56"/>
      <c r="AD672" s="56"/>
      <c r="AE672" s="56"/>
      <c r="AF672" s="56"/>
    </row>
    <row r="673" spans="1:32" s="57" customFormat="1" ht="63" x14ac:dyDescent="0.25">
      <c r="A673" s="134" t="s">
        <v>176</v>
      </c>
      <c r="B673" s="132"/>
      <c r="C673" s="51" t="s">
        <v>830</v>
      </c>
      <c r="D673" s="52">
        <v>2.08</v>
      </c>
      <c r="E673" s="53">
        <f t="shared" si="111"/>
        <v>0</v>
      </c>
      <c r="F673" s="58">
        <f t="shared" si="111"/>
        <v>0.49835404</v>
      </c>
      <c r="G673" s="54">
        <v>0</v>
      </c>
      <c r="H673" s="54">
        <v>0</v>
      </c>
      <c r="I673" s="54">
        <v>0</v>
      </c>
      <c r="J673" s="54">
        <v>0</v>
      </c>
      <c r="K673" s="54">
        <v>0</v>
      </c>
      <c r="L673" s="54">
        <v>4.4839999999999998E-2</v>
      </c>
      <c r="M673" s="54">
        <v>0</v>
      </c>
      <c r="N673" s="54">
        <v>0.45351404000000001</v>
      </c>
      <c r="O673" s="54">
        <f t="shared" si="109"/>
        <v>1.5816459600000001</v>
      </c>
      <c r="P673" s="54">
        <f t="shared" si="110"/>
        <v>0.49835404</v>
      </c>
      <c r="Q673" s="92"/>
      <c r="R673" s="54"/>
      <c r="S673" s="54"/>
      <c r="T673" s="54">
        <v>0</v>
      </c>
      <c r="U673" s="54">
        <v>0</v>
      </c>
      <c r="V673" s="54">
        <v>0</v>
      </c>
      <c r="W673" s="54">
        <v>0</v>
      </c>
      <c r="X673" s="55" t="s">
        <v>200</v>
      </c>
      <c r="Y673" s="56"/>
      <c r="Z673" s="56"/>
      <c r="AA673" s="56"/>
      <c r="AB673" s="56"/>
      <c r="AC673" s="56"/>
      <c r="AD673" s="56"/>
      <c r="AE673" s="56"/>
      <c r="AF673" s="56"/>
    </row>
    <row r="674" spans="1:32" s="57" customFormat="1" ht="63" x14ac:dyDescent="0.25">
      <c r="A674" s="134" t="s">
        <v>176</v>
      </c>
      <c r="B674" s="132"/>
      <c r="C674" s="51" t="s">
        <v>831</v>
      </c>
      <c r="D674" s="52">
        <v>4.0709999999999997</v>
      </c>
      <c r="E674" s="53">
        <f t="shared" si="111"/>
        <v>0</v>
      </c>
      <c r="F674" s="58">
        <f t="shared" si="111"/>
        <v>4.0709999999999997</v>
      </c>
      <c r="G674" s="54">
        <v>0</v>
      </c>
      <c r="H674" s="54">
        <v>0</v>
      </c>
      <c r="I674" s="54">
        <v>0</v>
      </c>
      <c r="J674" s="54">
        <v>0</v>
      </c>
      <c r="K674" s="54">
        <v>0</v>
      </c>
      <c r="L674" s="54">
        <v>0.31859999999999999</v>
      </c>
      <c r="M674" s="54">
        <v>0</v>
      </c>
      <c r="N674" s="54">
        <v>3.7524000000000002</v>
      </c>
      <c r="O674" s="54">
        <f t="shared" si="109"/>
        <v>0</v>
      </c>
      <c r="P674" s="54">
        <f t="shared" si="110"/>
        <v>4.0709999999999997</v>
      </c>
      <c r="Q674" s="92"/>
      <c r="R674" s="54"/>
      <c r="S674" s="54"/>
      <c r="T674" s="54">
        <v>0</v>
      </c>
      <c r="U674" s="54">
        <v>0</v>
      </c>
      <c r="V674" s="54">
        <v>0</v>
      </c>
      <c r="W674" s="54">
        <v>0</v>
      </c>
      <c r="X674" s="55" t="s">
        <v>200</v>
      </c>
      <c r="Y674" s="56"/>
      <c r="Z674" s="56"/>
      <c r="AA674" s="56"/>
      <c r="AB674" s="56"/>
      <c r="AC674" s="56"/>
      <c r="AD674" s="56"/>
      <c r="AE674" s="56"/>
      <c r="AF674" s="56"/>
    </row>
    <row r="675" spans="1:32" s="57" customFormat="1" ht="63" x14ac:dyDescent="0.25">
      <c r="A675" s="134" t="s">
        <v>176</v>
      </c>
      <c r="B675" s="132"/>
      <c r="C675" s="51" t="s">
        <v>832</v>
      </c>
      <c r="D675" s="52">
        <v>3.7759999999999998</v>
      </c>
      <c r="E675" s="53">
        <f t="shared" si="111"/>
        <v>0</v>
      </c>
      <c r="F675" s="58">
        <f t="shared" si="111"/>
        <v>3.7759999999999998</v>
      </c>
      <c r="G675" s="54">
        <v>0</v>
      </c>
      <c r="H675" s="54">
        <v>0</v>
      </c>
      <c r="I675" s="54">
        <v>0</v>
      </c>
      <c r="J675" s="54">
        <v>0</v>
      </c>
      <c r="K675" s="54">
        <v>0</v>
      </c>
      <c r="L675" s="54">
        <v>0.30680000000000002</v>
      </c>
      <c r="M675" s="54">
        <v>0</v>
      </c>
      <c r="N675" s="54">
        <v>3.4691999999999998</v>
      </c>
      <c r="O675" s="54">
        <f t="shared" si="109"/>
        <v>0</v>
      </c>
      <c r="P675" s="54">
        <f t="shared" si="110"/>
        <v>3.7759999999999998</v>
      </c>
      <c r="Q675" s="92"/>
      <c r="R675" s="54"/>
      <c r="S675" s="54"/>
      <c r="T675" s="54">
        <v>0</v>
      </c>
      <c r="U675" s="54">
        <v>0</v>
      </c>
      <c r="V675" s="54">
        <v>0</v>
      </c>
      <c r="W675" s="54">
        <v>0</v>
      </c>
      <c r="X675" s="55" t="s">
        <v>200</v>
      </c>
      <c r="Y675" s="56"/>
      <c r="Z675" s="56"/>
      <c r="AA675" s="56"/>
      <c r="AB675" s="56"/>
      <c r="AC675" s="56"/>
      <c r="AD675" s="56"/>
      <c r="AE675" s="56"/>
      <c r="AF675" s="56"/>
    </row>
    <row r="676" spans="1:32" s="57" customFormat="1" ht="78.75" x14ac:dyDescent="0.25">
      <c r="A676" s="134" t="s">
        <v>176</v>
      </c>
      <c r="B676" s="132"/>
      <c r="C676" s="51" t="s">
        <v>833</v>
      </c>
      <c r="D676" s="52">
        <v>0.53190000000000004</v>
      </c>
      <c r="E676" s="53">
        <f t="shared" si="111"/>
        <v>0</v>
      </c>
      <c r="F676" s="58">
        <f t="shared" si="111"/>
        <v>0.53217999999999999</v>
      </c>
      <c r="G676" s="54">
        <v>0</v>
      </c>
      <c r="H676" s="54">
        <v>0</v>
      </c>
      <c r="I676" s="54">
        <v>0</v>
      </c>
      <c r="J676" s="54">
        <v>0</v>
      </c>
      <c r="K676" s="54">
        <v>0</v>
      </c>
      <c r="L676" s="54">
        <v>0</v>
      </c>
      <c r="M676" s="54">
        <v>0</v>
      </c>
      <c r="N676" s="54">
        <v>0.53217999999999999</v>
      </c>
      <c r="O676" s="54">
        <f t="shared" si="109"/>
        <v>-2.7999999999994696E-4</v>
      </c>
      <c r="P676" s="54">
        <f t="shared" si="110"/>
        <v>0.53217999999999999</v>
      </c>
      <c r="Q676" s="92"/>
      <c r="R676" s="54"/>
      <c r="S676" s="54"/>
      <c r="T676" s="54">
        <v>0</v>
      </c>
      <c r="U676" s="54">
        <v>0</v>
      </c>
      <c r="V676" s="54">
        <v>0</v>
      </c>
      <c r="W676" s="54">
        <v>0</v>
      </c>
      <c r="X676" s="55" t="s">
        <v>200</v>
      </c>
      <c r="Y676" s="56"/>
      <c r="Z676" s="56"/>
      <c r="AA676" s="56"/>
      <c r="AB676" s="56"/>
      <c r="AC676" s="56"/>
      <c r="AD676" s="56"/>
      <c r="AE676" s="56"/>
      <c r="AF676" s="56"/>
    </row>
    <row r="677" spans="1:32" s="57" customFormat="1" ht="63" x14ac:dyDescent="0.25">
      <c r="A677" s="134" t="s">
        <v>176</v>
      </c>
      <c r="B677" s="132"/>
      <c r="C677" s="51" t="s">
        <v>834</v>
      </c>
      <c r="D677" s="52">
        <v>0.62369999999999992</v>
      </c>
      <c r="E677" s="53">
        <f t="shared" si="111"/>
        <v>0</v>
      </c>
      <c r="F677" s="58">
        <f t="shared" si="111"/>
        <v>0.64427999999999996</v>
      </c>
      <c r="G677" s="54">
        <v>0</v>
      </c>
      <c r="H677" s="54">
        <v>0</v>
      </c>
      <c r="I677" s="54">
        <v>0</v>
      </c>
      <c r="J677" s="54">
        <v>0</v>
      </c>
      <c r="K677" s="54">
        <v>0</v>
      </c>
      <c r="L677" s="54">
        <v>0</v>
      </c>
      <c r="M677" s="54">
        <v>0</v>
      </c>
      <c r="N677" s="54">
        <v>0.64427999999999996</v>
      </c>
      <c r="O677" s="54">
        <f t="shared" si="109"/>
        <v>-2.0580000000000043E-2</v>
      </c>
      <c r="P677" s="54">
        <f t="shared" si="110"/>
        <v>0.64427999999999996</v>
      </c>
      <c r="Q677" s="92"/>
      <c r="R677" s="54"/>
      <c r="S677" s="54"/>
      <c r="T677" s="54">
        <v>0</v>
      </c>
      <c r="U677" s="54">
        <v>0</v>
      </c>
      <c r="V677" s="54">
        <v>0</v>
      </c>
      <c r="W677" s="54">
        <v>0</v>
      </c>
      <c r="X677" s="55" t="s">
        <v>200</v>
      </c>
      <c r="Y677" s="56"/>
      <c r="Z677" s="56"/>
      <c r="AA677" s="56"/>
      <c r="AB677" s="56"/>
      <c r="AC677" s="56"/>
      <c r="AD677" s="56"/>
      <c r="AE677" s="56"/>
      <c r="AF677" s="56"/>
    </row>
    <row r="678" spans="1:32" s="57" customFormat="1" ht="63" x14ac:dyDescent="0.25">
      <c r="A678" s="134" t="s">
        <v>176</v>
      </c>
      <c r="B678" s="132"/>
      <c r="C678" s="51" t="s">
        <v>111</v>
      </c>
      <c r="D678" s="52">
        <v>84.558999999999997</v>
      </c>
      <c r="E678" s="53">
        <f t="shared" si="111"/>
        <v>30.525400000000001</v>
      </c>
      <c r="F678" s="58">
        <f t="shared" si="111"/>
        <v>3.54</v>
      </c>
      <c r="G678" s="54">
        <v>5.1499999999999995</v>
      </c>
      <c r="H678" s="54">
        <v>0</v>
      </c>
      <c r="I678" s="54">
        <v>2.242</v>
      </c>
      <c r="J678" s="54">
        <v>0</v>
      </c>
      <c r="K678" s="54">
        <v>7.5330000000000004</v>
      </c>
      <c r="L678" s="54">
        <v>0</v>
      </c>
      <c r="M678" s="54">
        <v>15.6004</v>
      </c>
      <c r="N678" s="54">
        <v>3.54</v>
      </c>
      <c r="O678" s="54">
        <f t="shared" si="109"/>
        <v>81.018999999999991</v>
      </c>
      <c r="P678" s="54">
        <f t="shared" si="110"/>
        <v>-26.985400000000002</v>
      </c>
      <c r="Q678" s="92">
        <f t="shared" si="108"/>
        <v>-0.88403100368873133</v>
      </c>
      <c r="R678" s="54"/>
      <c r="S678" s="54"/>
      <c r="T678" s="54">
        <v>0</v>
      </c>
      <c r="U678" s="54">
        <v>0</v>
      </c>
      <c r="V678" s="54">
        <v>0</v>
      </c>
      <c r="W678" s="54">
        <v>0</v>
      </c>
      <c r="X678" s="55" t="s">
        <v>204</v>
      </c>
      <c r="Y678" s="56"/>
      <c r="Z678" s="56"/>
      <c r="AA678" s="56"/>
      <c r="AB678" s="56"/>
      <c r="AC678" s="56"/>
      <c r="AD678" s="56"/>
      <c r="AE678" s="56"/>
      <c r="AF678" s="56"/>
    </row>
    <row r="679" spans="1:32" s="57" customFormat="1" ht="63" x14ac:dyDescent="0.25">
      <c r="A679" s="134" t="s">
        <v>176</v>
      </c>
      <c r="B679" s="132"/>
      <c r="C679" s="51" t="s">
        <v>835</v>
      </c>
      <c r="D679" s="52">
        <v>1.0499999999999998</v>
      </c>
      <c r="E679" s="53">
        <f t="shared" si="111"/>
        <v>0</v>
      </c>
      <c r="F679" s="58">
        <f t="shared" si="111"/>
        <v>1.4985999999999999</v>
      </c>
      <c r="G679" s="54">
        <v>0</v>
      </c>
      <c r="H679" s="54">
        <v>0</v>
      </c>
      <c r="I679" s="54">
        <v>0</v>
      </c>
      <c r="J679" s="54">
        <v>0</v>
      </c>
      <c r="K679" s="54">
        <v>0</v>
      </c>
      <c r="L679" s="54">
        <v>0</v>
      </c>
      <c r="M679" s="54">
        <v>0</v>
      </c>
      <c r="N679" s="54">
        <v>1.4985999999999999</v>
      </c>
      <c r="O679" s="54">
        <f t="shared" si="109"/>
        <v>-0.44860000000000011</v>
      </c>
      <c r="P679" s="54">
        <f t="shared" si="110"/>
        <v>1.4985999999999999</v>
      </c>
      <c r="Q679" s="92"/>
      <c r="R679" s="54"/>
      <c r="S679" s="54"/>
      <c r="T679" s="54">
        <v>0</v>
      </c>
      <c r="U679" s="54">
        <v>0</v>
      </c>
      <c r="V679" s="54">
        <v>0</v>
      </c>
      <c r="W679" s="54">
        <v>0</v>
      </c>
      <c r="X679" s="55" t="s">
        <v>200</v>
      </c>
      <c r="Y679" s="56"/>
      <c r="Z679" s="56"/>
      <c r="AA679" s="56"/>
      <c r="AB679" s="56"/>
      <c r="AC679" s="56"/>
      <c r="AD679" s="56"/>
      <c r="AE679" s="56"/>
      <c r="AF679" s="56"/>
    </row>
    <row r="680" spans="1:32" s="57" customFormat="1" ht="31.5" x14ac:dyDescent="0.25">
      <c r="A680" s="134" t="s">
        <v>176</v>
      </c>
      <c r="B680" s="132"/>
      <c r="C680" s="51" t="s">
        <v>119</v>
      </c>
      <c r="D680" s="52">
        <v>0</v>
      </c>
      <c r="E680" s="53">
        <f t="shared" si="111"/>
        <v>0.31859999999999999</v>
      </c>
      <c r="F680" s="58">
        <f t="shared" si="111"/>
        <v>0.31859999999999999</v>
      </c>
      <c r="G680" s="54">
        <v>0</v>
      </c>
      <c r="H680" s="54">
        <v>0</v>
      </c>
      <c r="I680" s="54">
        <v>0</v>
      </c>
      <c r="J680" s="54">
        <v>0</v>
      </c>
      <c r="K680" s="54">
        <v>0</v>
      </c>
      <c r="L680" s="54">
        <v>0</v>
      </c>
      <c r="M680" s="54">
        <v>0.31859999999999999</v>
      </c>
      <c r="N680" s="54">
        <v>0.31859999999999999</v>
      </c>
      <c r="O680" s="54">
        <f t="shared" si="109"/>
        <v>-0.31859999999999999</v>
      </c>
      <c r="P680" s="54">
        <f t="shared" si="110"/>
        <v>0</v>
      </c>
      <c r="Q680" s="92"/>
      <c r="R680" s="54"/>
      <c r="S680" s="54"/>
      <c r="T680" s="54">
        <v>0</v>
      </c>
      <c r="U680" s="54">
        <v>0</v>
      </c>
      <c r="V680" s="54">
        <v>0</v>
      </c>
      <c r="W680" s="54">
        <v>0</v>
      </c>
      <c r="X680" s="55"/>
      <c r="Y680" s="56"/>
      <c r="Z680" s="56"/>
      <c r="AA680" s="56"/>
      <c r="AB680" s="56"/>
      <c r="AC680" s="56"/>
      <c r="AD680" s="56"/>
      <c r="AE680" s="56"/>
      <c r="AF680" s="56"/>
    </row>
    <row r="681" spans="1:32" s="57" customFormat="1" ht="31.5" x14ac:dyDescent="0.25">
      <c r="A681" s="134" t="s">
        <v>176</v>
      </c>
      <c r="B681" s="132"/>
      <c r="C681" s="51" t="s">
        <v>120</v>
      </c>
      <c r="D681" s="52">
        <v>0</v>
      </c>
      <c r="E681" s="53">
        <f t="shared" si="111"/>
        <v>0.95698000000000005</v>
      </c>
      <c r="F681" s="58">
        <f t="shared" si="111"/>
        <v>0.95698000000000005</v>
      </c>
      <c r="G681" s="54">
        <v>0</v>
      </c>
      <c r="H681" s="54">
        <v>0</v>
      </c>
      <c r="I681" s="54">
        <v>0</v>
      </c>
      <c r="J681" s="54">
        <v>0</v>
      </c>
      <c r="K681" s="54">
        <v>0</v>
      </c>
      <c r="L681" s="54">
        <v>0</v>
      </c>
      <c r="M681" s="54">
        <v>0.95698000000000005</v>
      </c>
      <c r="N681" s="54">
        <v>0.95698000000000005</v>
      </c>
      <c r="O681" s="54">
        <f t="shared" si="109"/>
        <v>-0.95698000000000005</v>
      </c>
      <c r="P681" s="54">
        <f t="shared" si="110"/>
        <v>0</v>
      </c>
      <c r="Q681" s="92"/>
      <c r="R681" s="54"/>
      <c r="S681" s="54"/>
      <c r="T681" s="54">
        <v>0</v>
      </c>
      <c r="U681" s="54">
        <v>0</v>
      </c>
      <c r="V681" s="54">
        <v>0</v>
      </c>
      <c r="W681" s="54">
        <v>0</v>
      </c>
      <c r="X681" s="55"/>
      <c r="Y681" s="56"/>
      <c r="Z681" s="56"/>
      <c r="AA681" s="56"/>
      <c r="AB681" s="56"/>
      <c r="AC681" s="56"/>
      <c r="AD681" s="56"/>
      <c r="AE681" s="56"/>
      <c r="AF681" s="56"/>
    </row>
    <row r="682" spans="1:32" s="57" customFormat="1" ht="47.25" x14ac:dyDescent="0.25">
      <c r="A682" s="134" t="s">
        <v>176</v>
      </c>
      <c r="B682" s="132"/>
      <c r="C682" s="51" t="s">
        <v>121</v>
      </c>
      <c r="D682" s="52">
        <v>0</v>
      </c>
      <c r="E682" s="53">
        <f t="shared" ref="E682:F697" si="112">G682+I682+K682+M682</f>
        <v>0.63719999999999999</v>
      </c>
      <c r="F682" s="58">
        <f t="shared" si="112"/>
        <v>0.63719999999999999</v>
      </c>
      <c r="G682" s="54">
        <v>0</v>
      </c>
      <c r="H682" s="54">
        <v>0</v>
      </c>
      <c r="I682" s="54">
        <v>0</v>
      </c>
      <c r="J682" s="54">
        <v>0</v>
      </c>
      <c r="K682" s="54">
        <v>0</v>
      </c>
      <c r="L682" s="54">
        <v>0</v>
      </c>
      <c r="M682" s="54">
        <v>0.63719999999999999</v>
      </c>
      <c r="N682" s="54">
        <v>0.63719999999999999</v>
      </c>
      <c r="O682" s="54">
        <f t="shared" si="109"/>
        <v>-0.63719999999999999</v>
      </c>
      <c r="P682" s="54">
        <f t="shared" si="110"/>
        <v>0</v>
      </c>
      <c r="Q682" s="92"/>
      <c r="R682" s="54"/>
      <c r="S682" s="54"/>
      <c r="T682" s="54">
        <v>0</v>
      </c>
      <c r="U682" s="54">
        <v>0</v>
      </c>
      <c r="V682" s="54">
        <v>0</v>
      </c>
      <c r="W682" s="54">
        <v>0</v>
      </c>
      <c r="X682" s="55"/>
      <c r="Y682" s="56"/>
      <c r="Z682" s="56"/>
      <c r="AA682" s="56"/>
      <c r="AB682" s="56"/>
      <c r="AC682" s="56"/>
      <c r="AD682" s="56"/>
      <c r="AE682" s="56"/>
      <c r="AF682" s="56"/>
    </row>
    <row r="683" spans="1:32" s="57" customFormat="1" ht="47.25" x14ac:dyDescent="0.25">
      <c r="A683" s="134" t="s">
        <v>176</v>
      </c>
      <c r="B683" s="132"/>
      <c r="C683" s="51" t="s">
        <v>122</v>
      </c>
      <c r="D683" s="52">
        <v>0</v>
      </c>
      <c r="E683" s="53">
        <f t="shared" si="112"/>
        <v>22.03886</v>
      </c>
      <c r="F683" s="58">
        <f t="shared" si="112"/>
        <v>24.691109999999998</v>
      </c>
      <c r="G683" s="54">
        <v>1.18</v>
      </c>
      <c r="H683" s="54">
        <v>5.5992999999999995</v>
      </c>
      <c r="I683" s="54">
        <v>5.31</v>
      </c>
      <c r="J683" s="54">
        <v>4.9205999999999994</v>
      </c>
      <c r="K683" s="54">
        <v>11.8</v>
      </c>
      <c r="L683" s="54">
        <v>2.4543999999999997</v>
      </c>
      <c r="M683" s="54">
        <v>3.7488599999999992</v>
      </c>
      <c r="N683" s="54">
        <v>11.716809999999999</v>
      </c>
      <c r="O683" s="54">
        <f t="shared" si="109"/>
        <v>-24.691109999999998</v>
      </c>
      <c r="P683" s="54">
        <f t="shared" si="110"/>
        <v>2.6522499999999987</v>
      </c>
      <c r="Q683" s="92">
        <f t="shared" si="108"/>
        <v>0.12034424648098851</v>
      </c>
      <c r="R683" s="54"/>
      <c r="S683" s="54"/>
      <c r="T683" s="54">
        <v>0</v>
      </c>
      <c r="U683" s="54">
        <v>0</v>
      </c>
      <c r="V683" s="54">
        <v>0</v>
      </c>
      <c r="W683" s="54">
        <v>0</v>
      </c>
      <c r="X683" s="55" t="s">
        <v>198</v>
      </c>
      <c r="Y683" s="56"/>
      <c r="Z683" s="56"/>
      <c r="AA683" s="56"/>
      <c r="AB683" s="56"/>
      <c r="AC683" s="56"/>
      <c r="AD683" s="56"/>
      <c r="AE683" s="56"/>
      <c r="AF683" s="56"/>
    </row>
    <row r="684" spans="1:32" s="57" customFormat="1" ht="63" x14ac:dyDescent="0.25">
      <c r="A684" s="134" t="s">
        <v>176</v>
      </c>
      <c r="B684" s="132"/>
      <c r="C684" s="51" t="s">
        <v>567</v>
      </c>
      <c r="D684" s="52">
        <v>0</v>
      </c>
      <c r="E684" s="53">
        <f t="shared" si="112"/>
        <v>7.669999999999999</v>
      </c>
      <c r="F684" s="58">
        <f t="shared" si="112"/>
        <v>0</v>
      </c>
      <c r="G684" s="54">
        <v>0</v>
      </c>
      <c r="H684" s="54">
        <v>0</v>
      </c>
      <c r="I684" s="54">
        <v>7.669999999999999</v>
      </c>
      <c r="J684" s="54">
        <v>0</v>
      </c>
      <c r="K684" s="54">
        <v>0</v>
      </c>
      <c r="L684" s="54">
        <v>0</v>
      </c>
      <c r="M684" s="54">
        <v>0</v>
      </c>
      <c r="N684" s="54">
        <v>0</v>
      </c>
      <c r="O684" s="54">
        <f t="shared" si="109"/>
        <v>0</v>
      </c>
      <c r="P684" s="54">
        <f t="shared" si="110"/>
        <v>-7.669999999999999</v>
      </c>
      <c r="Q684" s="92">
        <f t="shared" si="108"/>
        <v>-1</v>
      </c>
      <c r="R684" s="54"/>
      <c r="S684" s="54"/>
      <c r="T684" s="54">
        <v>0</v>
      </c>
      <c r="U684" s="54">
        <v>0</v>
      </c>
      <c r="V684" s="54">
        <v>0</v>
      </c>
      <c r="W684" s="54">
        <v>0</v>
      </c>
      <c r="X684" s="55" t="s">
        <v>207</v>
      </c>
      <c r="Y684" s="56"/>
      <c r="Z684" s="56"/>
      <c r="AA684" s="56"/>
      <c r="AB684" s="56"/>
      <c r="AC684" s="56"/>
      <c r="AD684" s="56"/>
      <c r="AE684" s="56"/>
      <c r="AF684" s="56"/>
    </row>
    <row r="685" spans="1:32" s="57" customFormat="1" ht="63" x14ac:dyDescent="0.25">
      <c r="A685" s="134" t="s">
        <v>176</v>
      </c>
      <c r="B685" s="132"/>
      <c r="C685" s="51" t="s">
        <v>836</v>
      </c>
      <c r="D685" s="52">
        <v>0</v>
      </c>
      <c r="E685" s="53">
        <f t="shared" si="112"/>
        <v>0</v>
      </c>
      <c r="F685" s="58">
        <f t="shared" si="112"/>
        <v>1.77</v>
      </c>
      <c r="G685" s="54">
        <v>0</v>
      </c>
      <c r="H685" s="54">
        <v>0</v>
      </c>
      <c r="I685" s="54">
        <v>0</v>
      </c>
      <c r="J685" s="54">
        <v>0</v>
      </c>
      <c r="K685" s="54">
        <v>0</v>
      </c>
      <c r="L685" s="54">
        <v>1.77</v>
      </c>
      <c r="M685" s="54">
        <v>0</v>
      </c>
      <c r="N685" s="54">
        <v>0</v>
      </c>
      <c r="O685" s="54">
        <f t="shared" si="109"/>
        <v>-1.77</v>
      </c>
      <c r="P685" s="54">
        <f t="shared" si="110"/>
        <v>1.77</v>
      </c>
      <c r="Q685" s="92"/>
      <c r="R685" s="54"/>
      <c r="S685" s="54"/>
      <c r="T685" s="54">
        <v>0</v>
      </c>
      <c r="U685" s="54">
        <v>0</v>
      </c>
      <c r="V685" s="54">
        <v>0</v>
      </c>
      <c r="W685" s="54">
        <v>0</v>
      </c>
      <c r="X685" s="55" t="s">
        <v>200</v>
      </c>
      <c r="Y685" s="56"/>
      <c r="Z685" s="56"/>
      <c r="AA685" s="56"/>
      <c r="AB685" s="56"/>
      <c r="AC685" s="56"/>
      <c r="AD685" s="56"/>
      <c r="AE685" s="56"/>
      <c r="AF685" s="56"/>
    </row>
    <row r="686" spans="1:32" s="57" customFormat="1" ht="47.25" x14ac:dyDescent="0.25">
      <c r="A686" s="134" t="s">
        <v>176</v>
      </c>
      <c r="B686" s="132"/>
      <c r="C686" s="51" t="s">
        <v>837</v>
      </c>
      <c r="D686" s="52">
        <v>0</v>
      </c>
      <c r="E686" s="53">
        <f t="shared" si="112"/>
        <v>0</v>
      </c>
      <c r="F686" s="58">
        <f t="shared" si="112"/>
        <v>0.17699999999999999</v>
      </c>
      <c r="G686" s="54">
        <v>0</v>
      </c>
      <c r="H686" s="54">
        <v>0</v>
      </c>
      <c r="I686" s="54">
        <v>0</v>
      </c>
      <c r="J686" s="54">
        <v>0</v>
      </c>
      <c r="K686" s="54">
        <v>0</v>
      </c>
      <c r="L686" s="54">
        <v>0.17699999999999999</v>
      </c>
      <c r="M686" s="54">
        <v>0</v>
      </c>
      <c r="N686" s="54">
        <v>0</v>
      </c>
      <c r="O686" s="54">
        <f t="shared" si="109"/>
        <v>-0.17699999999999999</v>
      </c>
      <c r="P686" s="54">
        <f t="shared" si="110"/>
        <v>0.17699999999999999</v>
      </c>
      <c r="Q686" s="92"/>
      <c r="R686" s="54"/>
      <c r="S686" s="54"/>
      <c r="T686" s="54">
        <v>0</v>
      </c>
      <c r="U686" s="54">
        <v>0</v>
      </c>
      <c r="V686" s="54">
        <v>0</v>
      </c>
      <c r="W686" s="54">
        <v>0</v>
      </c>
      <c r="X686" s="55"/>
      <c r="Y686" s="56"/>
      <c r="Z686" s="56"/>
      <c r="AA686" s="56"/>
      <c r="AB686" s="56"/>
      <c r="AC686" s="56"/>
      <c r="AD686" s="56"/>
      <c r="AE686" s="56"/>
      <c r="AF686" s="56"/>
    </row>
    <row r="687" spans="1:32" s="57" customFormat="1" ht="47.25" x14ac:dyDescent="0.25">
      <c r="A687" s="134" t="s">
        <v>176</v>
      </c>
      <c r="B687" s="132"/>
      <c r="C687" s="51" t="s">
        <v>838</v>
      </c>
      <c r="D687" s="52">
        <v>0</v>
      </c>
      <c r="E687" s="53">
        <f t="shared" si="112"/>
        <v>0</v>
      </c>
      <c r="F687" s="58">
        <f t="shared" si="112"/>
        <v>0</v>
      </c>
      <c r="G687" s="54">
        <v>0</v>
      </c>
      <c r="H687" s="54">
        <v>0</v>
      </c>
      <c r="I687" s="54">
        <v>0</v>
      </c>
      <c r="J687" s="54">
        <v>0</v>
      </c>
      <c r="K687" s="54">
        <v>0</v>
      </c>
      <c r="L687" s="54">
        <v>0</v>
      </c>
      <c r="M687" s="54">
        <v>0</v>
      </c>
      <c r="N687" s="54">
        <v>0</v>
      </c>
      <c r="O687" s="54">
        <f t="shared" si="109"/>
        <v>0</v>
      </c>
      <c r="P687" s="54">
        <f t="shared" si="110"/>
        <v>0</v>
      </c>
      <c r="Q687" s="92"/>
      <c r="R687" s="54"/>
      <c r="S687" s="54"/>
      <c r="T687" s="54">
        <v>0</v>
      </c>
      <c r="U687" s="54">
        <v>0</v>
      </c>
      <c r="V687" s="54">
        <v>0</v>
      </c>
      <c r="W687" s="54">
        <v>0</v>
      </c>
      <c r="X687" s="55"/>
      <c r="Y687" s="56"/>
      <c r="Z687" s="56"/>
      <c r="AA687" s="56"/>
      <c r="AB687" s="56"/>
      <c r="AC687" s="56"/>
      <c r="AD687" s="56"/>
      <c r="AE687" s="56"/>
      <c r="AF687" s="56"/>
    </row>
    <row r="688" spans="1:32" s="57" customFormat="1" ht="47.25" x14ac:dyDescent="0.25">
      <c r="A688" s="134" t="s">
        <v>176</v>
      </c>
      <c r="B688" s="132"/>
      <c r="C688" s="51" t="s">
        <v>839</v>
      </c>
      <c r="D688" s="52">
        <v>0</v>
      </c>
      <c r="E688" s="53">
        <f t="shared" si="112"/>
        <v>0</v>
      </c>
      <c r="F688" s="58">
        <f t="shared" si="112"/>
        <v>0</v>
      </c>
      <c r="G688" s="54">
        <v>0</v>
      </c>
      <c r="H688" s="54">
        <v>0</v>
      </c>
      <c r="I688" s="54">
        <v>0</v>
      </c>
      <c r="J688" s="54">
        <v>0</v>
      </c>
      <c r="K688" s="54">
        <v>0</v>
      </c>
      <c r="L688" s="54">
        <v>0</v>
      </c>
      <c r="M688" s="54">
        <v>0</v>
      </c>
      <c r="N688" s="54">
        <v>0</v>
      </c>
      <c r="O688" s="54">
        <f t="shared" si="109"/>
        <v>0</v>
      </c>
      <c r="P688" s="54">
        <f t="shared" si="110"/>
        <v>0</v>
      </c>
      <c r="Q688" s="92"/>
      <c r="R688" s="54"/>
      <c r="S688" s="54"/>
      <c r="T688" s="54">
        <v>0</v>
      </c>
      <c r="U688" s="54">
        <v>0</v>
      </c>
      <c r="V688" s="54">
        <v>0</v>
      </c>
      <c r="W688" s="54">
        <v>0</v>
      </c>
      <c r="X688" s="55"/>
      <c r="Y688" s="56"/>
      <c r="Z688" s="56"/>
      <c r="AA688" s="56"/>
      <c r="AB688" s="56"/>
      <c r="AC688" s="56"/>
      <c r="AD688" s="56"/>
      <c r="AE688" s="56"/>
      <c r="AF688" s="56"/>
    </row>
    <row r="689" spans="1:32" s="57" customFormat="1" ht="47.25" x14ac:dyDescent="0.25">
      <c r="A689" s="134" t="s">
        <v>176</v>
      </c>
      <c r="B689" s="132"/>
      <c r="C689" s="51" t="s">
        <v>840</v>
      </c>
      <c r="D689" s="52">
        <v>0</v>
      </c>
      <c r="E689" s="53">
        <f t="shared" si="112"/>
        <v>0</v>
      </c>
      <c r="F689" s="58">
        <f t="shared" si="112"/>
        <v>0</v>
      </c>
      <c r="G689" s="54">
        <v>0</v>
      </c>
      <c r="H689" s="54">
        <v>0</v>
      </c>
      <c r="I689" s="54">
        <v>0</v>
      </c>
      <c r="J689" s="54">
        <v>0</v>
      </c>
      <c r="K689" s="54">
        <v>0</v>
      </c>
      <c r="L689" s="54">
        <v>0</v>
      </c>
      <c r="M689" s="54">
        <v>0</v>
      </c>
      <c r="N689" s="54">
        <v>0</v>
      </c>
      <c r="O689" s="54">
        <f t="shared" si="109"/>
        <v>0</v>
      </c>
      <c r="P689" s="54">
        <f t="shared" si="110"/>
        <v>0</v>
      </c>
      <c r="Q689" s="92"/>
      <c r="R689" s="54"/>
      <c r="S689" s="54"/>
      <c r="T689" s="54">
        <v>0</v>
      </c>
      <c r="U689" s="54">
        <v>0</v>
      </c>
      <c r="V689" s="54">
        <v>0</v>
      </c>
      <c r="W689" s="54">
        <v>0</v>
      </c>
      <c r="X689" s="55"/>
      <c r="Y689" s="56"/>
      <c r="Z689" s="56"/>
      <c r="AA689" s="56"/>
      <c r="AB689" s="56"/>
      <c r="AC689" s="56"/>
      <c r="AD689" s="56"/>
      <c r="AE689" s="56"/>
      <c r="AF689" s="56"/>
    </row>
    <row r="690" spans="1:32" s="57" customFormat="1" ht="47.25" x14ac:dyDescent="0.25">
      <c r="A690" s="134" t="s">
        <v>176</v>
      </c>
      <c r="B690" s="132"/>
      <c r="C690" s="51" t="s">
        <v>841</v>
      </c>
      <c r="D690" s="52">
        <v>0</v>
      </c>
      <c r="E690" s="53">
        <f t="shared" si="112"/>
        <v>0</v>
      </c>
      <c r="F690" s="58">
        <f t="shared" si="112"/>
        <v>0</v>
      </c>
      <c r="G690" s="54">
        <v>0</v>
      </c>
      <c r="H690" s="54">
        <v>0</v>
      </c>
      <c r="I690" s="54">
        <v>0</v>
      </c>
      <c r="J690" s="54">
        <v>0</v>
      </c>
      <c r="K690" s="54">
        <v>0</v>
      </c>
      <c r="L690" s="54">
        <v>0</v>
      </c>
      <c r="M690" s="54">
        <v>0</v>
      </c>
      <c r="N690" s="54">
        <v>0</v>
      </c>
      <c r="O690" s="54">
        <f t="shared" si="109"/>
        <v>0</v>
      </c>
      <c r="P690" s="54">
        <f t="shared" si="110"/>
        <v>0</v>
      </c>
      <c r="Q690" s="92"/>
      <c r="R690" s="54"/>
      <c r="S690" s="54"/>
      <c r="T690" s="54">
        <v>0</v>
      </c>
      <c r="U690" s="54">
        <v>0</v>
      </c>
      <c r="V690" s="54">
        <v>0</v>
      </c>
      <c r="W690" s="54">
        <v>0</v>
      </c>
      <c r="X690" s="55"/>
      <c r="Y690" s="56"/>
      <c r="Z690" s="56"/>
      <c r="AA690" s="56"/>
      <c r="AB690" s="56"/>
      <c r="AC690" s="56"/>
      <c r="AD690" s="56"/>
      <c r="AE690" s="56"/>
      <c r="AF690" s="56"/>
    </row>
    <row r="691" spans="1:32" s="57" customFormat="1" ht="47.25" x14ac:dyDescent="0.25">
      <c r="A691" s="134" t="s">
        <v>176</v>
      </c>
      <c r="B691" s="132"/>
      <c r="C691" s="51" t="s">
        <v>123</v>
      </c>
      <c r="D691" s="52">
        <v>3.7995999999999999</v>
      </c>
      <c r="E691" s="53">
        <f t="shared" si="112"/>
        <v>1.9033399999999998</v>
      </c>
      <c r="F691" s="58">
        <f t="shared" si="112"/>
        <v>1.8997999999999999</v>
      </c>
      <c r="G691" s="54">
        <v>0</v>
      </c>
      <c r="H691" s="54">
        <v>0</v>
      </c>
      <c r="I691" s="54">
        <v>0</v>
      </c>
      <c r="J691" s="54">
        <v>0</v>
      </c>
      <c r="K691" s="54">
        <v>0</v>
      </c>
      <c r="L691" s="54">
        <v>0</v>
      </c>
      <c r="M691" s="54">
        <v>1.9033399999999998</v>
      </c>
      <c r="N691" s="54">
        <v>1.8997999999999999</v>
      </c>
      <c r="O691" s="54">
        <f t="shared" si="109"/>
        <v>1.8997999999999999</v>
      </c>
      <c r="P691" s="54">
        <f t="shared" si="110"/>
        <v>-3.5399999999998766E-3</v>
      </c>
      <c r="Q691" s="92">
        <f t="shared" si="108"/>
        <v>-1.8598884066954868E-3</v>
      </c>
      <c r="R691" s="54"/>
      <c r="S691" s="54"/>
      <c r="T691" s="54">
        <v>0</v>
      </c>
      <c r="U691" s="54">
        <v>0</v>
      </c>
      <c r="V691" s="54">
        <v>0</v>
      </c>
      <c r="W691" s="54">
        <v>0</v>
      </c>
      <c r="X691" s="55"/>
      <c r="Y691" s="56"/>
      <c r="Z691" s="56"/>
      <c r="AA691" s="56"/>
      <c r="AB691" s="56"/>
      <c r="AC691" s="56"/>
      <c r="AD691" s="56"/>
      <c r="AE691" s="56"/>
      <c r="AF691" s="56"/>
    </row>
    <row r="692" spans="1:32" s="57" customFormat="1" ht="63" x14ac:dyDescent="0.25">
      <c r="A692" s="134" t="s">
        <v>176</v>
      </c>
      <c r="B692" s="132"/>
      <c r="C692" s="51" t="s">
        <v>568</v>
      </c>
      <c r="D692" s="52">
        <v>0</v>
      </c>
      <c r="E692" s="53">
        <f t="shared" si="112"/>
        <v>11.799999999999999</v>
      </c>
      <c r="F692" s="58">
        <f t="shared" si="112"/>
        <v>0</v>
      </c>
      <c r="G692" s="54">
        <v>0</v>
      </c>
      <c r="H692" s="54">
        <v>0</v>
      </c>
      <c r="I692" s="54">
        <v>0</v>
      </c>
      <c r="J692" s="54">
        <v>0</v>
      </c>
      <c r="K692" s="54">
        <v>0</v>
      </c>
      <c r="L692" s="54">
        <v>0</v>
      </c>
      <c r="M692" s="54">
        <v>11.799999999999999</v>
      </c>
      <c r="N692" s="54">
        <v>0</v>
      </c>
      <c r="O692" s="54">
        <f t="shared" si="109"/>
        <v>0</v>
      </c>
      <c r="P692" s="54">
        <f t="shared" si="110"/>
        <v>-11.799999999999999</v>
      </c>
      <c r="Q692" s="92">
        <f t="shared" si="108"/>
        <v>-1</v>
      </c>
      <c r="R692" s="54"/>
      <c r="S692" s="54"/>
      <c r="T692" s="54">
        <v>0</v>
      </c>
      <c r="U692" s="54">
        <v>0</v>
      </c>
      <c r="V692" s="54">
        <v>0</v>
      </c>
      <c r="W692" s="54">
        <v>0</v>
      </c>
      <c r="X692" s="55" t="s">
        <v>207</v>
      </c>
      <c r="Y692" s="56"/>
      <c r="Z692" s="56"/>
      <c r="AA692" s="56"/>
      <c r="AB692" s="56"/>
      <c r="AC692" s="56"/>
      <c r="AD692" s="56"/>
      <c r="AE692" s="56"/>
      <c r="AF692" s="56"/>
    </row>
    <row r="693" spans="1:32" s="57" customFormat="1" ht="47.25" x14ac:dyDescent="0.25">
      <c r="A693" s="134" t="s">
        <v>176</v>
      </c>
      <c r="B693" s="132"/>
      <c r="C693" s="51" t="s">
        <v>842</v>
      </c>
      <c r="D693" s="52">
        <v>5.2249998799999995</v>
      </c>
      <c r="E693" s="53">
        <f t="shared" si="112"/>
        <v>0</v>
      </c>
      <c r="F693" s="58">
        <f t="shared" si="112"/>
        <v>0</v>
      </c>
      <c r="G693" s="54">
        <v>0</v>
      </c>
      <c r="H693" s="54">
        <v>0</v>
      </c>
      <c r="I693" s="54">
        <v>0</v>
      </c>
      <c r="J693" s="54">
        <v>0</v>
      </c>
      <c r="K693" s="54">
        <v>0</v>
      </c>
      <c r="L693" s="54">
        <v>0</v>
      </c>
      <c r="M693" s="54">
        <v>0</v>
      </c>
      <c r="N693" s="54">
        <v>0</v>
      </c>
      <c r="O693" s="54">
        <f t="shared" si="109"/>
        <v>5.2249998799999995</v>
      </c>
      <c r="P693" s="54">
        <f t="shared" si="110"/>
        <v>0</v>
      </c>
      <c r="Q693" s="92"/>
      <c r="R693" s="54"/>
      <c r="S693" s="54"/>
      <c r="T693" s="54">
        <v>0</v>
      </c>
      <c r="U693" s="54">
        <v>0</v>
      </c>
      <c r="V693" s="54">
        <v>0</v>
      </c>
      <c r="W693" s="54">
        <v>0</v>
      </c>
      <c r="X693" s="55"/>
      <c r="Y693" s="56"/>
      <c r="Z693" s="56"/>
      <c r="AA693" s="56"/>
      <c r="AB693" s="56"/>
      <c r="AC693" s="56"/>
      <c r="AD693" s="56"/>
      <c r="AE693" s="56"/>
      <c r="AF693" s="56"/>
    </row>
    <row r="694" spans="1:32" s="57" customFormat="1" ht="31.5" x14ac:dyDescent="0.25">
      <c r="A694" s="134" t="s">
        <v>176</v>
      </c>
      <c r="B694" s="132"/>
      <c r="C694" s="51" t="s">
        <v>843</v>
      </c>
      <c r="D694" s="52">
        <v>0</v>
      </c>
      <c r="E694" s="53">
        <f t="shared" si="112"/>
        <v>0</v>
      </c>
      <c r="F694" s="58">
        <f t="shared" si="112"/>
        <v>0</v>
      </c>
      <c r="G694" s="54">
        <v>0</v>
      </c>
      <c r="H694" s="54">
        <v>0</v>
      </c>
      <c r="I694" s="54">
        <v>0</v>
      </c>
      <c r="J694" s="54">
        <v>0</v>
      </c>
      <c r="K694" s="54">
        <v>0</v>
      </c>
      <c r="L694" s="54">
        <v>0</v>
      </c>
      <c r="M694" s="54">
        <v>0</v>
      </c>
      <c r="N694" s="54">
        <v>0</v>
      </c>
      <c r="O694" s="54">
        <f t="shared" si="109"/>
        <v>0</v>
      </c>
      <c r="P694" s="54">
        <f t="shared" si="110"/>
        <v>0</v>
      </c>
      <c r="Q694" s="92"/>
      <c r="R694" s="54"/>
      <c r="S694" s="54"/>
      <c r="T694" s="54">
        <v>0</v>
      </c>
      <c r="U694" s="54">
        <v>0</v>
      </c>
      <c r="V694" s="54">
        <v>0</v>
      </c>
      <c r="W694" s="54">
        <v>0</v>
      </c>
      <c r="X694" s="55"/>
      <c r="Y694" s="56"/>
      <c r="Z694" s="56"/>
      <c r="AA694" s="56"/>
      <c r="AB694" s="56"/>
      <c r="AC694" s="56"/>
      <c r="AD694" s="56"/>
      <c r="AE694" s="56"/>
      <c r="AF694" s="56"/>
    </row>
    <row r="695" spans="1:32" s="57" customFormat="1" x14ac:dyDescent="0.25">
      <c r="A695" s="134" t="s">
        <v>176</v>
      </c>
      <c r="B695" s="132"/>
      <c r="C695" s="51" t="s">
        <v>844</v>
      </c>
      <c r="D695" s="52">
        <v>0</v>
      </c>
      <c r="E695" s="53">
        <f t="shared" si="112"/>
        <v>0</v>
      </c>
      <c r="F695" s="58">
        <f t="shared" si="112"/>
        <v>0</v>
      </c>
      <c r="G695" s="54">
        <v>0</v>
      </c>
      <c r="H695" s="54">
        <v>0</v>
      </c>
      <c r="I695" s="54">
        <v>0</v>
      </c>
      <c r="J695" s="54">
        <v>0</v>
      </c>
      <c r="K695" s="54">
        <v>0</v>
      </c>
      <c r="L695" s="54">
        <v>0</v>
      </c>
      <c r="M695" s="54">
        <v>0</v>
      </c>
      <c r="N695" s="54">
        <v>0</v>
      </c>
      <c r="O695" s="54">
        <f t="shared" si="109"/>
        <v>0</v>
      </c>
      <c r="P695" s="54">
        <f t="shared" si="110"/>
        <v>0</v>
      </c>
      <c r="Q695" s="92"/>
      <c r="R695" s="54"/>
      <c r="S695" s="54"/>
      <c r="T695" s="54">
        <v>0</v>
      </c>
      <c r="U695" s="54">
        <v>0</v>
      </c>
      <c r="V695" s="54">
        <v>0</v>
      </c>
      <c r="W695" s="54">
        <v>0</v>
      </c>
      <c r="X695" s="55"/>
      <c r="Y695" s="56"/>
      <c r="Z695" s="56"/>
      <c r="AA695" s="56"/>
      <c r="AB695" s="56"/>
      <c r="AC695" s="56"/>
      <c r="AD695" s="56"/>
      <c r="AE695" s="56"/>
      <c r="AF695" s="56"/>
    </row>
    <row r="696" spans="1:32" s="57" customFormat="1" ht="63" x14ac:dyDescent="0.25">
      <c r="A696" s="134" t="s">
        <v>24</v>
      </c>
      <c r="B696" s="132"/>
      <c r="C696" s="51" t="s">
        <v>102</v>
      </c>
      <c r="D696" s="52">
        <v>64.982600090000005</v>
      </c>
      <c r="E696" s="53">
        <f t="shared" si="112"/>
        <v>44.919603499999994</v>
      </c>
      <c r="F696" s="58">
        <f t="shared" si="112"/>
        <v>40.827999999999996</v>
      </c>
      <c r="G696" s="54">
        <v>25.6106035</v>
      </c>
      <c r="H696" s="54">
        <v>12.066139999999999</v>
      </c>
      <c r="I696" s="54">
        <v>0</v>
      </c>
      <c r="J696" s="54">
        <v>0</v>
      </c>
      <c r="K696" s="54">
        <v>10.36</v>
      </c>
      <c r="L696" s="54">
        <v>12.766496699999998</v>
      </c>
      <c r="M696" s="54">
        <v>8.9489999999999998</v>
      </c>
      <c r="N696" s="54">
        <v>15.995363300000003</v>
      </c>
      <c r="O696" s="54">
        <f t="shared" si="109"/>
        <v>24.15460009000001</v>
      </c>
      <c r="P696" s="54">
        <f t="shared" si="110"/>
        <v>-4.091603499999998</v>
      </c>
      <c r="Q696" s="92">
        <f t="shared" si="108"/>
        <v>-9.1087257704756897E-2</v>
      </c>
      <c r="R696" s="54"/>
      <c r="S696" s="54"/>
      <c r="T696" s="54">
        <v>0</v>
      </c>
      <c r="U696" s="54">
        <v>0</v>
      </c>
      <c r="V696" s="54">
        <v>0</v>
      </c>
      <c r="W696" s="54">
        <v>0</v>
      </c>
      <c r="X696" s="55" t="s">
        <v>204</v>
      </c>
      <c r="Y696" s="56"/>
      <c r="Z696" s="56"/>
      <c r="AA696" s="56"/>
      <c r="AB696" s="56"/>
      <c r="AC696" s="56"/>
      <c r="AD696" s="56"/>
      <c r="AE696" s="56"/>
      <c r="AF696" s="56"/>
    </row>
    <row r="697" spans="1:32" s="57" customFormat="1" ht="63" x14ac:dyDescent="0.25">
      <c r="A697" s="134" t="s">
        <v>24</v>
      </c>
      <c r="B697" s="132"/>
      <c r="C697" s="51" t="s">
        <v>105</v>
      </c>
      <c r="D697" s="52">
        <v>156.54470000000001</v>
      </c>
      <c r="E697" s="53">
        <f t="shared" si="112"/>
        <v>12.979999999999999</v>
      </c>
      <c r="F697" s="58">
        <f t="shared" si="112"/>
        <v>12.539860000000003</v>
      </c>
      <c r="G697" s="54">
        <v>5.69</v>
      </c>
      <c r="H697" s="54">
        <v>1.880979</v>
      </c>
      <c r="I697" s="54">
        <v>7.2899999999999983</v>
      </c>
      <c r="J697" s="54">
        <v>7.1998880000000005</v>
      </c>
      <c r="K697" s="54">
        <v>0</v>
      </c>
      <c r="L697" s="54">
        <v>2.8320000000000003</v>
      </c>
      <c r="M697" s="54">
        <v>0</v>
      </c>
      <c r="N697" s="54">
        <v>0.62699300000000013</v>
      </c>
      <c r="O697" s="54">
        <f t="shared" si="109"/>
        <v>144.00484</v>
      </c>
      <c r="P697" s="54">
        <f t="shared" si="110"/>
        <v>-0.44013999999999598</v>
      </c>
      <c r="Q697" s="92">
        <f t="shared" si="108"/>
        <v>-3.3909090909090556E-2</v>
      </c>
      <c r="R697" s="54"/>
      <c r="S697" s="54">
        <f t="shared" ref="S697" si="113">P697</f>
        <v>-0.44013999999999598</v>
      </c>
      <c r="T697" s="54">
        <v>0</v>
      </c>
      <c r="U697" s="54">
        <v>0</v>
      </c>
      <c r="V697" s="54">
        <v>0</v>
      </c>
      <c r="W697" s="54">
        <v>0</v>
      </c>
      <c r="X697" s="55" t="s">
        <v>204</v>
      </c>
      <c r="Y697" s="56"/>
      <c r="Z697" s="56"/>
      <c r="AA697" s="56"/>
      <c r="AB697" s="56"/>
      <c r="AC697" s="56"/>
      <c r="AD697" s="56"/>
      <c r="AE697" s="56"/>
      <c r="AF697" s="56"/>
    </row>
    <row r="698" spans="1:32" s="57" customFormat="1" ht="63" x14ac:dyDescent="0.25">
      <c r="A698" s="134" t="s">
        <v>24</v>
      </c>
      <c r="B698" s="132"/>
      <c r="C698" s="51" t="s">
        <v>106</v>
      </c>
      <c r="D698" s="52">
        <v>1.77</v>
      </c>
      <c r="E698" s="53">
        <f t="shared" ref="E698:F713" si="114">G698+I698+K698+M698</f>
        <v>0</v>
      </c>
      <c r="F698" s="58">
        <f t="shared" si="114"/>
        <v>1.77</v>
      </c>
      <c r="G698" s="54">
        <v>0</v>
      </c>
      <c r="H698" s="54">
        <v>0</v>
      </c>
      <c r="I698" s="54">
        <v>0</v>
      </c>
      <c r="J698" s="54">
        <v>0.59</v>
      </c>
      <c r="K698" s="54">
        <v>0</v>
      </c>
      <c r="L698" s="54">
        <v>0.59</v>
      </c>
      <c r="M698" s="54">
        <v>0</v>
      </c>
      <c r="N698" s="54">
        <v>0.59</v>
      </c>
      <c r="O698" s="54">
        <f t="shared" si="109"/>
        <v>0</v>
      </c>
      <c r="P698" s="54">
        <f t="shared" si="110"/>
        <v>1.77</v>
      </c>
      <c r="Q698" s="92"/>
      <c r="R698" s="54"/>
      <c r="S698" s="54"/>
      <c r="T698" s="54">
        <v>0</v>
      </c>
      <c r="U698" s="54">
        <v>0</v>
      </c>
      <c r="V698" s="54">
        <v>0</v>
      </c>
      <c r="W698" s="54">
        <v>0</v>
      </c>
      <c r="X698" s="55" t="s">
        <v>200</v>
      </c>
      <c r="Y698" s="56"/>
      <c r="Z698" s="56"/>
      <c r="AA698" s="56"/>
      <c r="AB698" s="56"/>
      <c r="AC698" s="56"/>
      <c r="AD698" s="56"/>
      <c r="AE698" s="56"/>
      <c r="AF698" s="56"/>
    </row>
    <row r="699" spans="1:32" s="57" customFormat="1" ht="63" x14ac:dyDescent="0.25">
      <c r="A699" s="134" t="s">
        <v>24</v>
      </c>
      <c r="B699" s="132"/>
      <c r="C699" s="51" t="s">
        <v>107</v>
      </c>
      <c r="D699" s="52">
        <v>59.925119999999993</v>
      </c>
      <c r="E699" s="53">
        <f t="shared" si="114"/>
        <v>0</v>
      </c>
      <c r="F699" s="58">
        <f t="shared" si="114"/>
        <v>38.370414999999994</v>
      </c>
      <c r="G699" s="54">
        <v>0</v>
      </c>
      <c r="H699" s="54">
        <v>0</v>
      </c>
      <c r="I699" s="54">
        <v>0</v>
      </c>
      <c r="J699" s="54">
        <v>0</v>
      </c>
      <c r="K699" s="54">
        <v>0</v>
      </c>
      <c r="L699" s="54">
        <v>3.211665</v>
      </c>
      <c r="M699" s="54">
        <v>0</v>
      </c>
      <c r="N699" s="54">
        <v>35.158749999999998</v>
      </c>
      <c r="O699" s="54">
        <f t="shared" si="109"/>
        <v>21.554704999999998</v>
      </c>
      <c r="P699" s="54">
        <f t="shared" si="110"/>
        <v>38.370414999999994</v>
      </c>
      <c r="Q699" s="92"/>
      <c r="R699" s="54"/>
      <c r="S699" s="54"/>
      <c r="T699" s="54">
        <v>0</v>
      </c>
      <c r="U699" s="54">
        <v>0</v>
      </c>
      <c r="V699" s="54">
        <v>0</v>
      </c>
      <c r="W699" s="54">
        <v>0</v>
      </c>
      <c r="X699" s="55" t="s">
        <v>200</v>
      </c>
      <c r="Y699" s="56"/>
      <c r="Z699" s="56"/>
      <c r="AA699" s="56"/>
      <c r="AB699" s="56"/>
      <c r="AC699" s="56"/>
      <c r="AD699" s="56"/>
      <c r="AE699" s="56"/>
      <c r="AF699" s="56"/>
    </row>
    <row r="700" spans="1:32" s="57" customFormat="1" ht="63" x14ac:dyDescent="0.25">
      <c r="A700" s="134" t="s">
        <v>24</v>
      </c>
      <c r="B700" s="132"/>
      <c r="C700" s="51" t="s">
        <v>62</v>
      </c>
      <c r="D700" s="52">
        <v>3.60587613</v>
      </c>
      <c r="E700" s="53">
        <f t="shared" si="114"/>
        <v>0</v>
      </c>
      <c r="F700" s="58">
        <f t="shared" si="114"/>
        <v>0</v>
      </c>
      <c r="G700" s="54">
        <v>0</v>
      </c>
      <c r="H700" s="54">
        <v>0</v>
      </c>
      <c r="I700" s="54">
        <v>0</v>
      </c>
      <c r="J700" s="54">
        <v>0</v>
      </c>
      <c r="K700" s="54">
        <v>0</v>
      </c>
      <c r="L700" s="54">
        <v>0</v>
      </c>
      <c r="M700" s="54">
        <v>0</v>
      </c>
      <c r="N700" s="54">
        <v>0</v>
      </c>
      <c r="O700" s="54">
        <f t="shared" si="109"/>
        <v>3.60587613</v>
      </c>
      <c r="P700" s="54">
        <f t="shared" si="110"/>
        <v>0</v>
      </c>
      <c r="Q700" s="92"/>
      <c r="R700" s="54"/>
      <c r="S700" s="54"/>
      <c r="T700" s="54">
        <v>0</v>
      </c>
      <c r="U700" s="54">
        <v>0</v>
      </c>
      <c r="V700" s="54">
        <v>0</v>
      </c>
      <c r="W700" s="54">
        <v>0</v>
      </c>
      <c r="X700" s="55"/>
      <c r="Y700" s="56"/>
      <c r="Z700" s="56"/>
      <c r="AA700" s="56"/>
      <c r="AB700" s="56"/>
      <c r="AC700" s="56"/>
      <c r="AD700" s="56"/>
      <c r="AE700" s="56"/>
      <c r="AF700" s="56"/>
    </row>
    <row r="701" spans="1:32" s="57" customFormat="1" ht="31.5" x14ac:dyDescent="0.25">
      <c r="A701" s="134" t="s">
        <v>24</v>
      </c>
      <c r="B701" s="132"/>
      <c r="C701" s="51" t="s">
        <v>108</v>
      </c>
      <c r="D701" s="52">
        <v>0</v>
      </c>
      <c r="E701" s="53">
        <f t="shared" si="114"/>
        <v>1.9157256457564578</v>
      </c>
      <c r="F701" s="58">
        <f t="shared" si="114"/>
        <v>1.9151399999999998</v>
      </c>
      <c r="G701" s="54">
        <v>0</v>
      </c>
      <c r="H701" s="54">
        <v>0</v>
      </c>
      <c r="I701" s="54">
        <v>0</v>
      </c>
      <c r="J701" s="54">
        <v>0</v>
      </c>
      <c r="K701" s="54">
        <v>0</v>
      </c>
      <c r="L701" s="54">
        <v>0</v>
      </c>
      <c r="M701" s="54">
        <v>1.9157256457564578</v>
      </c>
      <c r="N701" s="54">
        <v>1.9151399999999998</v>
      </c>
      <c r="O701" s="54">
        <f t="shared" si="109"/>
        <v>-1.9151399999999998</v>
      </c>
      <c r="P701" s="54">
        <f t="shared" si="110"/>
        <v>-5.8564575645791983E-4</v>
      </c>
      <c r="Q701" s="92"/>
      <c r="R701" s="54"/>
      <c r="S701" s="54"/>
      <c r="T701" s="54">
        <v>0</v>
      </c>
      <c r="U701" s="54">
        <v>0</v>
      </c>
      <c r="V701" s="54">
        <v>0</v>
      </c>
      <c r="W701" s="54">
        <v>0</v>
      </c>
      <c r="X701" s="55"/>
      <c r="Y701" s="56"/>
      <c r="Z701" s="56"/>
      <c r="AA701" s="56"/>
      <c r="AB701" s="56"/>
      <c r="AC701" s="56"/>
      <c r="AD701" s="56"/>
      <c r="AE701" s="56"/>
      <c r="AF701" s="56"/>
    </row>
    <row r="702" spans="1:32" s="57" customFormat="1" x14ac:dyDescent="0.25">
      <c r="A702" s="134" t="s">
        <v>24</v>
      </c>
      <c r="B702" s="132"/>
      <c r="C702" s="51" t="s">
        <v>109</v>
      </c>
      <c r="D702" s="52">
        <v>0</v>
      </c>
      <c r="E702" s="53">
        <f t="shared" si="114"/>
        <v>0.58904629009762888</v>
      </c>
      <c r="F702" s="58">
        <f t="shared" si="114"/>
        <v>0.58882000000000001</v>
      </c>
      <c r="G702" s="54">
        <v>0</v>
      </c>
      <c r="H702" s="54">
        <v>0</v>
      </c>
      <c r="I702" s="54">
        <v>0</v>
      </c>
      <c r="J702" s="54">
        <v>0</v>
      </c>
      <c r="K702" s="54">
        <v>0</v>
      </c>
      <c r="L702" s="54">
        <v>0</v>
      </c>
      <c r="M702" s="54">
        <v>0.58904629009762888</v>
      </c>
      <c r="N702" s="54">
        <v>0.58882000000000001</v>
      </c>
      <c r="O702" s="54">
        <f t="shared" si="109"/>
        <v>-0.58882000000000001</v>
      </c>
      <c r="P702" s="54">
        <f t="shared" si="110"/>
        <v>-2.2629009762886731E-4</v>
      </c>
      <c r="Q702" s="92"/>
      <c r="R702" s="54"/>
      <c r="S702" s="54"/>
      <c r="T702" s="54">
        <v>0</v>
      </c>
      <c r="U702" s="54">
        <v>0</v>
      </c>
      <c r="V702" s="54">
        <v>0</v>
      </c>
      <c r="W702" s="54">
        <v>0</v>
      </c>
      <c r="X702" s="55"/>
      <c r="Y702" s="56"/>
      <c r="Z702" s="56"/>
      <c r="AA702" s="56"/>
      <c r="AB702" s="56"/>
      <c r="AC702" s="56"/>
      <c r="AD702" s="56"/>
      <c r="AE702" s="56"/>
      <c r="AF702" s="56"/>
    </row>
    <row r="703" spans="1:32" s="57" customFormat="1" ht="31.5" x14ac:dyDescent="0.25">
      <c r="A703" s="134" t="s">
        <v>24</v>
      </c>
      <c r="B703" s="132"/>
      <c r="C703" s="51" t="s">
        <v>111</v>
      </c>
      <c r="D703" s="52">
        <v>65.35548</v>
      </c>
      <c r="E703" s="53">
        <f t="shared" si="114"/>
        <v>0</v>
      </c>
      <c r="F703" s="58">
        <f t="shared" si="114"/>
        <v>0</v>
      </c>
      <c r="G703" s="54">
        <v>0</v>
      </c>
      <c r="H703" s="54">
        <v>0</v>
      </c>
      <c r="I703" s="54">
        <v>0</v>
      </c>
      <c r="J703" s="54">
        <v>0</v>
      </c>
      <c r="K703" s="54">
        <v>0</v>
      </c>
      <c r="L703" s="54">
        <v>0</v>
      </c>
      <c r="M703" s="54">
        <v>0</v>
      </c>
      <c r="N703" s="54">
        <v>0</v>
      </c>
      <c r="O703" s="54">
        <f t="shared" si="109"/>
        <v>65.35548</v>
      </c>
      <c r="P703" s="54">
        <f t="shared" si="110"/>
        <v>0</v>
      </c>
      <c r="Q703" s="92"/>
      <c r="R703" s="54"/>
      <c r="S703" s="54"/>
      <c r="T703" s="54">
        <v>0</v>
      </c>
      <c r="U703" s="54">
        <v>0</v>
      </c>
      <c r="V703" s="54">
        <v>0</v>
      </c>
      <c r="W703" s="54">
        <v>0</v>
      </c>
      <c r="X703" s="55"/>
      <c r="Y703" s="56"/>
      <c r="Z703" s="56"/>
      <c r="AA703" s="56"/>
      <c r="AB703" s="56"/>
      <c r="AC703" s="56"/>
      <c r="AD703" s="56"/>
      <c r="AE703" s="56"/>
      <c r="AF703" s="56"/>
    </row>
    <row r="704" spans="1:32" s="57" customFormat="1" ht="63" x14ac:dyDescent="0.25">
      <c r="A704" s="134" t="s">
        <v>24</v>
      </c>
      <c r="B704" s="132"/>
      <c r="C704" s="51" t="s">
        <v>112</v>
      </c>
      <c r="D704" s="52">
        <v>1.8358032300000002</v>
      </c>
      <c r="E704" s="53">
        <f t="shared" si="114"/>
        <v>0</v>
      </c>
      <c r="F704" s="58">
        <f t="shared" si="114"/>
        <v>1.8358032300000002</v>
      </c>
      <c r="G704" s="54">
        <v>0</v>
      </c>
      <c r="H704" s="54">
        <v>1.8358032300000002</v>
      </c>
      <c r="I704" s="54">
        <v>0</v>
      </c>
      <c r="J704" s="54">
        <v>0</v>
      </c>
      <c r="K704" s="54">
        <v>0</v>
      </c>
      <c r="L704" s="54">
        <v>0</v>
      </c>
      <c r="M704" s="54">
        <v>0</v>
      </c>
      <c r="N704" s="54">
        <v>0</v>
      </c>
      <c r="O704" s="54">
        <f t="shared" si="109"/>
        <v>0</v>
      </c>
      <c r="P704" s="54">
        <f t="shared" si="110"/>
        <v>1.8358032300000002</v>
      </c>
      <c r="Q704" s="92"/>
      <c r="R704" s="54"/>
      <c r="S704" s="54"/>
      <c r="T704" s="54">
        <v>0</v>
      </c>
      <c r="U704" s="54">
        <v>0</v>
      </c>
      <c r="V704" s="54">
        <v>0</v>
      </c>
      <c r="W704" s="54">
        <v>0</v>
      </c>
      <c r="X704" s="55" t="s">
        <v>198</v>
      </c>
      <c r="Y704" s="56"/>
      <c r="Z704" s="56"/>
      <c r="AA704" s="56"/>
      <c r="AB704" s="56"/>
      <c r="AC704" s="56"/>
      <c r="AD704" s="56"/>
      <c r="AE704" s="56"/>
      <c r="AF704" s="56"/>
    </row>
    <row r="705" spans="1:32" s="57" customFormat="1" ht="63" x14ac:dyDescent="0.25">
      <c r="A705" s="134" t="s">
        <v>24</v>
      </c>
      <c r="B705" s="132"/>
      <c r="C705" s="51" t="s">
        <v>113</v>
      </c>
      <c r="D705" s="52">
        <v>0</v>
      </c>
      <c r="E705" s="53">
        <f t="shared" si="114"/>
        <v>0</v>
      </c>
      <c r="F705" s="58">
        <f t="shared" si="114"/>
        <v>2.2317179499999997</v>
      </c>
      <c r="G705" s="54">
        <v>0</v>
      </c>
      <c r="H705" s="54">
        <v>2.2317179499999997</v>
      </c>
      <c r="I705" s="54">
        <v>0</v>
      </c>
      <c r="J705" s="54">
        <v>0</v>
      </c>
      <c r="K705" s="54">
        <v>0</v>
      </c>
      <c r="L705" s="54">
        <v>0</v>
      </c>
      <c r="M705" s="54">
        <v>0</v>
      </c>
      <c r="N705" s="54">
        <v>0</v>
      </c>
      <c r="O705" s="54">
        <f t="shared" si="109"/>
        <v>-2.2317179499999997</v>
      </c>
      <c r="P705" s="54">
        <f t="shared" si="110"/>
        <v>2.2317179499999997</v>
      </c>
      <c r="Q705" s="92"/>
      <c r="R705" s="54"/>
      <c r="S705" s="54"/>
      <c r="T705" s="54">
        <v>0</v>
      </c>
      <c r="U705" s="54">
        <v>0</v>
      </c>
      <c r="V705" s="54">
        <v>0</v>
      </c>
      <c r="W705" s="54">
        <v>0</v>
      </c>
      <c r="X705" s="55" t="s">
        <v>198</v>
      </c>
      <c r="Y705" s="56"/>
      <c r="Z705" s="56"/>
      <c r="AA705" s="56"/>
      <c r="AB705" s="56"/>
      <c r="AC705" s="56"/>
      <c r="AD705" s="56"/>
      <c r="AE705" s="56"/>
      <c r="AF705" s="56"/>
    </row>
    <row r="706" spans="1:32" s="57" customFormat="1" ht="63" x14ac:dyDescent="0.25">
      <c r="A706" s="134" t="s">
        <v>24</v>
      </c>
      <c r="B706" s="132"/>
      <c r="C706" s="51" t="s">
        <v>114</v>
      </c>
      <c r="D706" s="52">
        <v>0</v>
      </c>
      <c r="E706" s="53">
        <f t="shared" si="114"/>
        <v>0</v>
      </c>
      <c r="F706" s="58">
        <f t="shared" si="114"/>
        <v>3.1323074600000003</v>
      </c>
      <c r="G706" s="54">
        <v>0</v>
      </c>
      <c r="H706" s="54">
        <v>3.1323074600000003</v>
      </c>
      <c r="I706" s="54">
        <v>0</v>
      </c>
      <c r="J706" s="54">
        <v>0</v>
      </c>
      <c r="K706" s="54">
        <v>0</v>
      </c>
      <c r="L706" s="54">
        <v>0</v>
      </c>
      <c r="M706" s="54">
        <v>0</v>
      </c>
      <c r="N706" s="54">
        <v>0</v>
      </c>
      <c r="O706" s="54">
        <f t="shared" si="109"/>
        <v>-3.1323074600000003</v>
      </c>
      <c r="P706" s="54">
        <f t="shared" si="110"/>
        <v>3.1323074600000003</v>
      </c>
      <c r="Q706" s="92"/>
      <c r="R706" s="54"/>
      <c r="S706" s="54"/>
      <c r="T706" s="54">
        <v>0</v>
      </c>
      <c r="U706" s="54">
        <v>0</v>
      </c>
      <c r="V706" s="54">
        <v>0</v>
      </c>
      <c r="W706" s="54">
        <v>0</v>
      </c>
      <c r="X706" s="55" t="s">
        <v>198</v>
      </c>
      <c r="Y706" s="56"/>
      <c r="Z706" s="56"/>
      <c r="AA706" s="56"/>
      <c r="AB706" s="56"/>
      <c r="AC706" s="56"/>
      <c r="AD706" s="56"/>
      <c r="AE706" s="56"/>
      <c r="AF706" s="56"/>
    </row>
    <row r="707" spans="1:32" s="57" customFormat="1" ht="63" x14ac:dyDescent="0.25">
      <c r="A707" s="134" t="s">
        <v>24</v>
      </c>
      <c r="B707" s="132"/>
      <c r="C707" s="51" t="s">
        <v>115</v>
      </c>
      <c r="D707" s="52">
        <v>6.2199945400000001</v>
      </c>
      <c r="E707" s="53">
        <f t="shared" si="114"/>
        <v>0</v>
      </c>
      <c r="F707" s="58">
        <f t="shared" si="114"/>
        <v>10.16098</v>
      </c>
      <c r="G707" s="54">
        <v>0</v>
      </c>
      <c r="H707" s="54">
        <v>0</v>
      </c>
      <c r="I707" s="54">
        <v>0</v>
      </c>
      <c r="J707" s="54">
        <v>0</v>
      </c>
      <c r="K707" s="54">
        <v>0</v>
      </c>
      <c r="L707" s="54">
        <v>9.6529310000000006</v>
      </c>
      <c r="M707" s="54">
        <v>0</v>
      </c>
      <c r="N707" s="54">
        <v>0.50804900000000008</v>
      </c>
      <c r="O707" s="54">
        <f t="shared" si="109"/>
        <v>-3.9409854600000003</v>
      </c>
      <c r="P707" s="54">
        <f t="shared" si="110"/>
        <v>10.16098</v>
      </c>
      <c r="Q707" s="92"/>
      <c r="R707" s="54"/>
      <c r="S707" s="54"/>
      <c r="T707" s="54">
        <v>0</v>
      </c>
      <c r="U707" s="54">
        <v>0</v>
      </c>
      <c r="V707" s="54">
        <v>0</v>
      </c>
      <c r="W707" s="54">
        <v>0</v>
      </c>
      <c r="X707" s="55" t="s">
        <v>200</v>
      </c>
      <c r="Y707" s="56"/>
      <c r="Z707" s="56"/>
      <c r="AA707" s="56"/>
      <c r="AB707" s="56"/>
      <c r="AC707" s="56"/>
      <c r="AD707" s="56"/>
      <c r="AE707" s="56"/>
      <c r="AF707" s="56"/>
    </row>
    <row r="708" spans="1:32" s="57" customFormat="1" ht="63" x14ac:dyDescent="0.25">
      <c r="A708" s="134" t="s">
        <v>24</v>
      </c>
      <c r="B708" s="132"/>
      <c r="C708" s="51" t="s">
        <v>116</v>
      </c>
      <c r="D708" s="52">
        <v>0</v>
      </c>
      <c r="E708" s="53">
        <f t="shared" si="114"/>
        <v>15.0144</v>
      </c>
      <c r="F708" s="58">
        <f t="shared" si="114"/>
        <v>2.6479200000000001</v>
      </c>
      <c r="G708" s="54">
        <v>2.6480000000000001</v>
      </c>
      <c r="H708" s="54">
        <v>0</v>
      </c>
      <c r="I708" s="54">
        <v>0</v>
      </c>
      <c r="J708" s="54">
        <v>0</v>
      </c>
      <c r="K708" s="54">
        <v>0</v>
      </c>
      <c r="L708" s="54">
        <v>2.6479200000000001</v>
      </c>
      <c r="M708" s="54">
        <v>12.366400000000001</v>
      </c>
      <c r="N708" s="54">
        <v>0</v>
      </c>
      <c r="O708" s="54">
        <f t="shared" si="109"/>
        <v>-2.6479200000000001</v>
      </c>
      <c r="P708" s="54">
        <f t="shared" si="110"/>
        <v>-12.366479999999999</v>
      </c>
      <c r="Q708" s="92">
        <f t="shared" si="108"/>
        <v>-0.82364130434782612</v>
      </c>
      <c r="R708" s="54"/>
      <c r="S708" s="54"/>
      <c r="T708" s="54">
        <v>0</v>
      </c>
      <c r="U708" s="54">
        <v>0</v>
      </c>
      <c r="V708" s="54">
        <v>0</v>
      </c>
      <c r="W708" s="54">
        <v>0</v>
      </c>
      <c r="X708" s="55" t="s">
        <v>204</v>
      </c>
      <c r="Y708" s="56"/>
      <c r="Z708" s="56"/>
      <c r="AA708" s="56"/>
      <c r="AB708" s="56"/>
      <c r="AC708" s="56"/>
      <c r="AD708" s="56"/>
      <c r="AE708" s="56"/>
      <c r="AF708" s="56"/>
    </row>
    <row r="709" spans="1:32" s="57" customFormat="1" x14ac:dyDescent="0.25">
      <c r="A709" s="134" t="s">
        <v>24</v>
      </c>
      <c r="B709" s="132"/>
      <c r="C709" s="51" t="s">
        <v>118</v>
      </c>
      <c r="D709" s="52">
        <v>0</v>
      </c>
      <c r="E709" s="53">
        <f t="shared" si="114"/>
        <v>17.7</v>
      </c>
      <c r="F709" s="58">
        <f t="shared" si="114"/>
        <v>17.7</v>
      </c>
      <c r="G709" s="54">
        <v>0</v>
      </c>
      <c r="H709" s="54">
        <v>0</v>
      </c>
      <c r="I709" s="54">
        <v>0</v>
      </c>
      <c r="J709" s="54">
        <v>0</v>
      </c>
      <c r="K709" s="54">
        <v>0</v>
      </c>
      <c r="L709" s="54">
        <v>0</v>
      </c>
      <c r="M709" s="54">
        <v>17.7</v>
      </c>
      <c r="N709" s="54">
        <v>17.7</v>
      </c>
      <c r="O709" s="54">
        <f t="shared" si="109"/>
        <v>-17.7</v>
      </c>
      <c r="P709" s="54">
        <f t="shared" si="110"/>
        <v>0</v>
      </c>
      <c r="Q709" s="92"/>
      <c r="R709" s="54"/>
      <c r="S709" s="54"/>
      <c r="T709" s="54">
        <v>0</v>
      </c>
      <c r="U709" s="54">
        <v>0</v>
      </c>
      <c r="V709" s="54">
        <v>0</v>
      </c>
      <c r="W709" s="54">
        <v>0</v>
      </c>
      <c r="X709" s="55"/>
      <c r="Y709" s="56"/>
      <c r="Z709" s="56"/>
      <c r="AA709" s="56"/>
      <c r="AB709" s="56"/>
      <c r="AC709" s="56"/>
      <c r="AD709" s="56"/>
      <c r="AE709" s="56"/>
      <c r="AF709" s="56"/>
    </row>
    <row r="710" spans="1:32" s="57" customFormat="1" ht="31.5" x14ac:dyDescent="0.25">
      <c r="A710" s="134" t="s">
        <v>24</v>
      </c>
      <c r="B710" s="132"/>
      <c r="C710" s="51" t="s">
        <v>119</v>
      </c>
      <c r="D710" s="52">
        <v>0</v>
      </c>
      <c r="E710" s="53">
        <f t="shared" si="114"/>
        <v>0.40320781032078051</v>
      </c>
      <c r="F710" s="58">
        <f t="shared" si="114"/>
        <v>0.40356000000000003</v>
      </c>
      <c r="G710" s="54">
        <v>0</v>
      </c>
      <c r="H710" s="54">
        <v>0</v>
      </c>
      <c r="I710" s="54">
        <v>0</v>
      </c>
      <c r="J710" s="54">
        <v>0</v>
      </c>
      <c r="K710" s="54">
        <v>0.40320781032078051</v>
      </c>
      <c r="L710" s="54">
        <v>0.40356000000000003</v>
      </c>
      <c r="M710" s="54">
        <v>0</v>
      </c>
      <c r="N710" s="54">
        <v>0</v>
      </c>
      <c r="O710" s="54">
        <f t="shared" si="109"/>
        <v>-0.40356000000000003</v>
      </c>
      <c r="P710" s="54">
        <f t="shared" si="110"/>
        <v>3.5218967921951672E-4</v>
      </c>
      <c r="Q710" s="92">
        <f t="shared" si="108"/>
        <v>8.7346938775656469E-4</v>
      </c>
      <c r="R710" s="54"/>
      <c r="S710" s="54"/>
      <c r="T710" s="54">
        <v>0</v>
      </c>
      <c r="U710" s="54">
        <v>0</v>
      </c>
      <c r="V710" s="54">
        <v>0</v>
      </c>
      <c r="W710" s="54">
        <v>0</v>
      </c>
      <c r="X710" s="55"/>
      <c r="Y710" s="56"/>
      <c r="Z710" s="56"/>
      <c r="AA710" s="56"/>
      <c r="AB710" s="56"/>
      <c r="AC710" s="56"/>
      <c r="AD710" s="56"/>
      <c r="AE710" s="56"/>
      <c r="AF710" s="56"/>
    </row>
    <row r="711" spans="1:32" s="57" customFormat="1" ht="31.5" x14ac:dyDescent="0.25">
      <c r="A711" s="134" t="s">
        <v>24</v>
      </c>
      <c r="B711" s="132"/>
      <c r="C711" s="51" t="s">
        <v>120</v>
      </c>
      <c r="D711" s="52">
        <v>0</v>
      </c>
      <c r="E711" s="53">
        <f t="shared" si="114"/>
        <v>1.2096234309623428</v>
      </c>
      <c r="F711" s="58">
        <f t="shared" si="114"/>
        <v>1.2094999999999998</v>
      </c>
      <c r="G711" s="54">
        <v>0</v>
      </c>
      <c r="H711" s="54">
        <v>0</v>
      </c>
      <c r="I711" s="54">
        <v>0</v>
      </c>
      <c r="J711" s="54">
        <v>0</v>
      </c>
      <c r="K711" s="54">
        <v>1.2096234309623428</v>
      </c>
      <c r="L711" s="54">
        <v>1.2094999999999998</v>
      </c>
      <c r="M711" s="54">
        <v>0</v>
      </c>
      <c r="N711" s="54">
        <v>0</v>
      </c>
      <c r="O711" s="54">
        <f t="shared" si="109"/>
        <v>-1.2094999999999998</v>
      </c>
      <c r="P711" s="54">
        <f t="shared" si="110"/>
        <v>-1.2343096234301854E-4</v>
      </c>
      <c r="Q711" s="92">
        <f t="shared" si="108"/>
        <v>-1.0204081632647632E-4</v>
      </c>
      <c r="R711" s="54"/>
      <c r="S711" s="54"/>
      <c r="T711" s="54">
        <v>0</v>
      </c>
      <c r="U711" s="54">
        <v>0</v>
      </c>
      <c r="V711" s="54">
        <v>0</v>
      </c>
      <c r="W711" s="54">
        <v>0</v>
      </c>
      <c r="X711" s="55"/>
      <c r="Y711" s="56"/>
      <c r="Z711" s="56"/>
      <c r="AA711" s="56"/>
      <c r="AB711" s="56"/>
      <c r="AC711" s="56"/>
      <c r="AD711" s="56"/>
      <c r="AE711" s="56"/>
      <c r="AF711" s="56"/>
    </row>
    <row r="712" spans="1:32" s="57" customFormat="1" ht="47.25" x14ac:dyDescent="0.25">
      <c r="A712" s="134" t="s">
        <v>24</v>
      </c>
      <c r="B712" s="132"/>
      <c r="C712" s="51" t="s">
        <v>121</v>
      </c>
      <c r="D712" s="52">
        <v>0</v>
      </c>
      <c r="E712" s="53">
        <f t="shared" si="114"/>
        <v>0.80641562064156214</v>
      </c>
      <c r="F712" s="58">
        <f t="shared" si="114"/>
        <v>0.80593999999999999</v>
      </c>
      <c r="G712" s="54">
        <v>0</v>
      </c>
      <c r="H712" s="54">
        <v>0</v>
      </c>
      <c r="I712" s="54">
        <v>0</v>
      </c>
      <c r="J712" s="54">
        <v>0</v>
      </c>
      <c r="K712" s="54">
        <v>0.80641562064156214</v>
      </c>
      <c r="L712" s="54">
        <v>0.80593999999999999</v>
      </c>
      <c r="M712" s="54">
        <v>0</v>
      </c>
      <c r="N712" s="54">
        <v>0</v>
      </c>
      <c r="O712" s="54">
        <f t="shared" si="109"/>
        <v>-0.80593999999999999</v>
      </c>
      <c r="P712" s="54">
        <f t="shared" si="110"/>
        <v>-4.7562064156214667E-4</v>
      </c>
      <c r="Q712" s="92">
        <f t="shared" si="108"/>
        <v>-5.8979591836749723E-4</v>
      </c>
      <c r="R712" s="54"/>
      <c r="S712" s="54"/>
      <c r="T712" s="54">
        <v>0</v>
      </c>
      <c r="U712" s="54">
        <v>0</v>
      </c>
      <c r="V712" s="54">
        <v>0</v>
      </c>
      <c r="W712" s="54">
        <v>0</v>
      </c>
      <c r="X712" s="55"/>
      <c r="Y712" s="56"/>
      <c r="Z712" s="56"/>
      <c r="AA712" s="56"/>
      <c r="AB712" s="56"/>
      <c r="AC712" s="56"/>
      <c r="AD712" s="56"/>
      <c r="AE712" s="56"/>
      <c r="AF712" s="56"/>
    </row>
    <row r="713" spans="1:32" s="57" customFormat="1" ht="63" x14ac:dyDescent="0.25">
      <c r="A713" s="134" t="s">
        <v>24</v>
      </c>
      <c r="B713" s="132"/>
      <c r="C713" s="51" t="s">
        <v>122</v>
      </c>
      <c r="D713" s="52">
        <v>0</v>
      </c>
      <c r="E713" s="53">
        <f t="shared" si="114"/>
        <v>35.401965814042079</v>
      </c>
      <c r="F713" s="58">
        <f t="shared" si="114"/>
        <v>41.832419999999999</v>
      </c>
      <c r="G713" s="54">
        <v>10.678311999999995</v>
      </c>
      <c r="H713" s="54">
        <v>3.4009999999999998</v>
      </c>
      <c r="I713" s="54">
        <v>2.9854000000000003</v>
      </c>
      <c r="J713" s="54">
        <v>3.1104799999999999</v>
      </c>
      <c r="K713" s="54">
        <v>10.718233813042083</v>
      </c>
      <c r="L713" s="54">
        <v>12.132759999999999</v>
      </c>
      <c r="M713" s="54">
        <v>11.020020000999997</v>
      </c>
      <c r="N713" s="54">
        <v>23.188179999999999</v>
      </c>
      <c r="O713" s="54">
        <f t="shared" si="109"/>
        <v>-41.832419999999999</v>
      </c>
      <c r="P713" s="54">
        <f t="shared" si="110"/>
        <v>6.4304541859579203</v>
      </c>
      <c r="Q713" s="92">
        <f t="shared" si="108"/>
        <v>0.18164116139017628</v>
      </c>
      <c r="R713" s="54"/>
      <c r="S713" s="54"/>
      <c r="T713" s="54">
        <v>0</v>
      </c>
      <c r="U713" s="54">
        <v>0</v>
      </c>
      <c r="V713" s="54">
        <v>0</v>
      </c>
      <c r="W713" s="54">
        <v>0</v>
      </c>
      <c r="X713" s="55" t="s">
        <v>204</v>
      </c>
      <c r="Y713" s="56"/>
      <c r="Z713" s="56"/>
      <c r="AA713" s="56"/>
      <c r="AB713" s="56"/>
      <c r="AC713" s="56"/>
      <c r="AD713" s="56"/>
      <c r="AE713" s="56"/>
      <c r="AF713" s="56"/>
    </row>
    <row r="714" spans="1:32" s="57" customFormat="1" ht="63" x14ac:dyDescent="0.25">
      <c r="A714" s="134" t="s">
        <v>24</v>
      </c>
      <c r="B714" s="132"/>
      <c r="C714" s="51" t="s">
        <v>568</v>
      </c>
      <c r="D714" s="52">
        <v>0</v>
      </c>
      <c r="E714" s="53">
        <f t="shared" ref="E714:F729" si="115">G714+I714+K714+M714</f>
        <v>11.799999999999999</v>
      </c>
      <c r="F714" s="58">
        <f t="shared" si="115"/>
        <v>0</v>
      </c>
      <c r="G714" s="54">
        <v>0</v>
      </c>
      <c r="H714" s="54">
        <v>0</v>
      </c>
      <c r="I714" s="54">
        <v>0</v>
      </c>
      <c r="J714" s="54">
        <v>0</v>
      </c>
      <c r="K714" s="54">
        <v>11.799999999999999</v>
      </c>
      <c r="L714" s="54">
        <v>0</v>
      </c>
      <c r="M714" s="54">
        <v>0</v>
      </c>
      <c r="N714" s="54">
        <v>0</v>
      </c>
      <c r="O714" s="54">
        <f t="shared" si="109"/>
        <v>0</v>
      </c>
      <c r="P714" s="54">
        <f t="shared" si="110"/>
        <v>-11.799999999999999</v>
      </c>
      <c r="Q714" s="92">
        <f t="shared" si="108"/>
        <v>-1</v>
      </c>
      <c r="R714" s="54"/>
      <c r="S714" s="54"/>
      <c r="T714" s="54">
        <v>0</v>
      </c>
      <c r="U714" s="54">
        <v>0</v>
      </c>
      <c r="V714" s="54">
        <v>0</v>
      </c>
      <c r="W714" s="54">
        <v>0</v>
      </c>
      <c r="X714" s="55" t="s">
        <v>207</v>
      </c>
      <c r="Y714" s="56"/>
      <c r="Z714" s="56"/>
      <c r="AA714" s="56"/>
      <c r="AB714" s="56"/>
      <c r="AC714" s="56"/>
      <c r="AD714" s="56"/>
      <c r="AE714" s="56"/>
      <c r="AF714" s="56"/>
    </row>
    <row r="715" spans="1:32" s="57" customFormat="1" ht="63" x14ac:dyDescent="0.25">
      <c r="A715" s="134" t="s">
        <v>24</v>
      </c>
      <c r="B715" s="132"/>
      <c r="C715" s="51" t="s">
        <v>123</v>
      </c>
      <c r="D715" s="52">
        <v>0</v>
      </c>
      <c r="E715" s="53">
        <f t="shared" si="115"/>
        <v>1.7885055350553525</v>
      </c>
      <c r="F715" s="58">
        <f t="shared" si="115"/>
        <v>3.1659399999999995</v>
      </c>
      <c r="G715" s="54">
        <v>0</v>
      </c>
      <c r="H715" s="54">
        <v>0</v>
      </c>
      <c r="I715" s="54">
        <v>0</v>
      </c>
      <c r="J715" s="54">
        <v>0</v>
      </c>
      <c r="K715" s="54">
        <v>0</v>
      </c>
      <c r="L715" s="54">
        <v>0</v>
      </c>
      <c r="M715" s="54">
        <v>1.7885055350553525</v>
      </c>
      <c r="N715" s="54">
        <v>3.1659399999999995</v>
      </c>
      <c r="O715" s="54">
        <f t="shared" si="109"/>
        <v>-3.1659399999999995</v>
      </c>
      <c r="P715" s="54">
        <f t="shared" si="110"/>
        <v>1.3774344649446471</v>
      </c>
      <c r="Q715" s="92">
        <f t="shared" si="108"/>
        <v>0.77015946439439831</v>
      </c>
      <c r="R715" s="54">
        <f>P715</f>
        <v>1.3774344649446471</v>
      </c>
      <c r="S715" s="54"/>
      <c r="T715" s="54">
        <v>0</v>
      </c>
      <c r="U715" s="54">
        <v>0</v>
      </c>
      <c r="V715" s="54">
        <v>0</v>
      </c>
      <c r="W715" s="54">
        <v>0</v>
      </c>
      <c r="X715" s="55" t="s">
        <v>205</v>
      </c>
      <c r="Y715" s="56"/>
      <c r="Z715" s="56"/>
      <c r="AA715" s="56"/>
      <c r="AB715" s="56"/>
      <c r="AC715" s="56"/>
      <c r="AD715" s="56"/>
      <c r="AE715" s="56"/>
      <c r="AF715" s="56"/>
    </row>
    <row r="716" spans="1:32" s="57" customFormat="1" ht="63" x14ac:dyDescent="0.25">
      <c r="A716" s="134" t="s">
        <v>179</v>
      </c>
      <c r="B716" s="132"/>
      <c r="C716" s="51" t="s">
        <v>845</v>
      </c>
      <c r="D716" s="52">
        <v>0</v>
      </c>
      <c r="E716" s="53">
        <f t="shared" si="115"/>
        <v>52.537379999999999</v>
      </c>
      <c r="F716" s="58">
        <f t="shared" si="115"/>
        <v>0</v>
      </c>
      <c r="G716" s="54">
        <v>16.481386000000001</v>
      </c>
      <c r="H716" s="54">
        <v>0</v>
      </c>
      <c r="I716" s="54">
        <v>5.4025400000000001</v>
      </c>
      <c r="J716" s="54">
        <v>0</v>
      </c>
      <c r="K716" s="54">
        <v>0</v>
      </c>
      <c r="L716" s="54">
        <v>0</v>
      </c>
      <c r="M716" s="54">
        <v>30.653453999999996</v>
      </c>
      <c r="N716" s="54">
        <v>0</v>
      </c>
      <c r="O716" s="54">
        <f t="shared" si="109"/>
        <v>0</v>
      </c>
      <c r="P716" s="54">
        <f t="shared" si="110"/>
        <v>-52.537379999999999</v>
      </c>
      <c r="Q716" s="92">
        <f t="shared" si="108"/>
        <v>-1</v>
      </c>
      <c r="R716" s="54"/>
      <c r="S716" s="54"/>
      <c r="T716" s="54">
        <v>0</v>
      </c>
      <c r="U716" s="54">
        <v>0</v>
      </c>
      <c r="V716" s="54">
        <v>0</v>
      </c>
      <c r="W716" s="54">
        <v>0</v>
      </c>
      <c r="X716" s="55" t="s">
        <v>207</v>
      </c>
      <c r="Y716" s="56"/>
      <c r="Z716" s="56"/>
      <c r="AA716" s="56"/>
      <c r="AB716" s="56"/>
      <c r="AC716" s="56"/>
      <c r="AD716" s="56"/>
      <c r="AE716" s="56"/>
      <c r="AF716" s="56"/>
    </row>
    <row r="717" spans="1:32" s="57" customFormat="1" ht="78.75" x14ac:dyDescent="0.25">
      <c r="A717" s="134" t="s">
        <v>179</v>
      </c>
      <c r="B717" s="132"/>
      <c r="C717" s="51" t="s">
        <v>846</v>
      </c>
      <c r="D717" s="52">
        <v>169.44756339999998</v>
      </c>
      <c r="E717" s="53">
        <f t="shared" si="115"/>
        <v>20.506399999999999</v>
      </c>
      <c r="F717" s="58">
        <f t="shared" si="115"/>
        <v>0</v>
      </c>
      <c r="G717" s="54">
        <v>9.2256</v>
      </c>
      <c r="H717" s="54">
        <v>0</v>
      </c>
      <c r="I717" s="54">
        <v>3.0797999999999996</v>
      </c>
      <c r="J717" s="54">
        <v>0</v>
      </c>
      <c r="K717" s="54">
        <v>8.2010000000000005</v>
      </c>
      <c r="L717" s="54">
        <v>0</v>
      </c>
      <c r="M717" s="54">
        <v>0</v>
      </c>
      <c r="N717" s="54">
        <v>0</v>
      </c>
      <c r="O717" s="54">
        <f t="shared" si="109"/>
        <v>169.44756339999998</v>
      </c>
      <c r="P717" s="54">
        <f t="shared" si="110"/>
        <v>-20.506399999999999</v>
      </c>
      <c r="Q717" s="92">
        <f t="shared" si="108"/>
        <v>-1</v>
      </c>
      <c r="R717" s="54"/>
      <c r="S717" s="54"/>
      <c r="T717" s="54">
        <v>0</v>
      </c>
      <c r="U717" s="54">
        <v>0</v>
      </c>
      <c r="V717" s="54">
        <v>0</v>
      </c>
      <c r="W717" s="54">
        <v>0</v>
      </c>
      <c r="X717" s="55" t="s">
        <v>204</v>
      </c>
      <c r="Y717" s="56"/>
      <c r="Z717" s="56"/>
      <c r="AA717" s="56"/>
      <c r="AB717" s="56"/>
      <c r="AC717" s="56"/>
      <c r="AD717" s="56"/>
      <c r="AE717" s="56"/>
      <c r="AF717" s="56"/>
    </row>
    <row r="718" spans="1:32" s="57" customFormat="1" ht="63" x14ac:dyDescent="0.25">
      <c r="A718" s="134" t="s">
        <v>847</v>
      </c>
      <c r="B718" s="132"/>
      <c r="C718" s="51" t="s">
        <v>848</v>
      </c>
      <c r="D718" s="52">
        <v>0</v>
      </c>
      <c r="E718" s="53">
        <f t="shared" si="115"/>
        <v>0</v>
      </c>
      <c r="F718" s="58">
        <f t="shared" si="115"/>
        <v>0.34256579999999998</v>
      </c>
      <c r="G718" s="54">
        <v>0</v>
      </c>
      <c r="H718" s="54">
        <v>0</v>
      </c>
      <c r="I718" s="54">
        <v>0</v>
      </c>
      <c r="J718" s="54">
        <v>0</v>
      </c>
      <c r="K718" s="54">
        <v>0</v>
      </c>
      <c r="L718" s="54">
        <v>0</v>
      </c>
      <c r="M718" s="54">
        <v>0</v>
      </c>
      <c r="N718" s="54">
        <v>0.34256579999999998</v>
      </c>
      <c r="O718" s="54">
        <f t="shared" si="109"/>
        <v>-0.34256579999999998</v>
      </c>
      <c r="P718" s="54">
        <f t="shared" si="110"/>
        <v>0.34256579999999998</v>
      </c>
      <c r="Q718" s="92"/>
      <c r="R718" s="54"/>
      <c r="S718" s="54"/>
      <c r="T718" s="54">
        <v>0</v>
      </c>
      <c r="U718" s="54">
        <v>0</v>
      </c>
      <c r="V718" s="54">
        <v>0</v>
      </c>
      <c r="W718" s="54">
        <v>0</v>
      </c>
      <c r="X718" s="55" t="s">
        <v>200</v>
      </c>
      <c r="Y718" s="56"/>
      <c r="Z718" s="56"/>
      <c r="AA718" s="56"/>
      <c r="AB718" s="56"/>
      <c r="AC718" s="56"/>
      <c r="AD718" s="56"/>
      <c r="AE718" s="56"/>
      <c r="AF718" s="56"/>
    </row>
    <row r="719" spans="1:32" s="57" customFormat="1" ht="63" x14ac:dyDescent="0.25">
      <c r="A719" s="134" t="s">
        <v>847</v>
      </c>
      <c r="B719" s="132"/>
      <c r="C719" s="51" t="s">
        <v>849</v>
      </c>
      <c r="D719" s="52">
        <v>0</v>
      </c>
      <c r="E719" s="53">
        <f t="shared" si="115"/>
        <v>0</v>
      </c>
      <c r="F719" s="58">
        <f t="shared" si="115"/>
        <v>0.2857016</v>
      </c>
      <c r="G719" s="54">
        <v>0</v>
      </c>
      <c r="H719" s="54">
        <v>0</v>
      </c>
      <c r="I719" s="54">
        <v>0</v>
      </c>
      <c r="J719" s="54">
        <v>0</v>
      </c>
      <c r="K719" s="54">
        <v>0</v>
      </c>
      <c r="L719" s="54">
        <v>0</v>
      </c>
      <c r="M719" s="54">
        <v>0</v>
      </c>
      <c r="N719" s="54">
        <v>0.2857016</v>
      </c>
      <c r="O719" s="54">
        <f t="shared" si="109"/>
        <v>-0.2857016</v>
      </c>
      <c r="P719" s="54">
        <f t="shared" si="110"/>
        <v>0.2857016</v>
      </c>
      <c r="Q719" s="92"/>
      <c r="R719" s="54"/>
      <c r="S719" s="54"/>
      <c r="T719" s="54">
        <v>0</v>
      </c>
      <c r="U719" s="54">
        <v>0</v>
      </c>
      <c r="V719" s="54">
        <v>0</v>
      </c>
      <c r="W719" s="54">
        <v>0</v>
      </c>
      <c r="X719" s="55" t="s">
        <v>200</v>
      </c>
      <c r="Y719" s="56"/>
      <c r="Z719" s="56"/>
      <c r="AA719" s="56"/>
      <c r="AB719" s="56"/>
      <c r="AC719" s="56"/>
      <c r="AD719" s="56"/>
      <c r="AE719" s="56"/>
      <c r="AF719" s="56"/>
    </row>
    <row r="720" spans="1:32" s="57" customFormat="1" ht="47.25" x14ac:dyDescent="0.25">
      <c r="A720" s="134" t="s">
        <v>179</v>
      </c>
      <c r="B720" s="132"/>
      <c r="C720" s="51" t="s">
        <v>850</v>
      </c>
      <c r="D720" s="52">
        <v>202.15</v>
      </c>
      <c r="E720" s="53">
        <f t="shared" si="115"/>
        <v>24.491739999999997</v>
      </c>
      <c r="F720" s="58">
        <f t="shared" si="115"/>
        <v>23.195978</v>
      </c>
      <c r="G720" s="54">
        <v>10.721139999999997</v>
      </c>
      <c r="H720" s="54">
        <v>0</v>
      </c>
      <c r="I720" s="54">
        <v>1.9617499999999999</v>
      </c>
      <c r="J720" s="54">
        <v>17.895977999999999</v>
      </c>
      <c r="K720" s="54">
        <v>5.2350699999999994</v>
      </c>
      <c r="L720" s="54">
        <v>0</v>
      </c>
      <c r="M720" s="54">
        <v>6.5737799999999993</v>
      </c>
      <c r="N720" s="54">
        <v>5.3</v>
      </c>
      <c r="O720" s="54">
        <f t="shared" si="109"/>
        <v>178.95402200000001</v>
      </c>
      <c r="P720" s="54">
        <f t="shared" si="110"/>
        <v>-1.2957619999999963</v>
      </c>
      <c r="Q720" s="92">
        <f t="shared" si="108"/>
        <v>-5.290608180553924E-2</v>
      </c>
      <c r="R720" s="54"/>
      <c r="S720" s="54"/>
      <c r="T720" s="54">
        <v>0</v>
      </c>
      <c r="U720" s="54">
        <v>13</v>
      </c>
      <c r="V720" s="54">
        <v>0</v>
      </c>
      <c r="W720" s="54">
        <v>21</v>
      </c>
      <c r="X720" s="55" t="s">
        <v>199</v>
      </c>
      <c r="Y720" s="56"/>
      <c r="Z720" s="56"/>
      <c r="AA720" s="56"/>
      <c r="AB720" s="56"/>
      <c r="AC720" s="56"/>
      <c r="AD720" s="56"/>
      <c r="AE720" s="56"/>
      <c r="AF720" s="56"/>
    </row>
    <row r="721" spans="1:32" s="57" customFormat="1" ht="47.25" x14ac:dyDescent="0.25">
      <c r="A721" s="134" t="s">
        <v>179</v>
      </c>
      <c r="B721" s="132"/>
      <c r="C721" s="51" t="s">
        <v>851</v>
      </c>
      <c r="D721" s="52">
        <v>68.433757799999995</v>
      </c>
      <c r="E721" s="53">
        <f t="shared" si="115"/>
        <v>10.000763999999997</v>
      </c>
      <c r="F721" s="58">
        <f t="shared" si="115"/>
        <v>23.986499999999992</v>
      </c>
      <c r="G721" s="54">
        <v>10.000763999999997</v>
      </c>
      <c r="H721" s="54">
        <v>0</v>
      </c>
      <c r="I721" s="54">
        <v>0</v>
      </c>
      <c r="J721" s="54">
        <v>19.502499999999994</v>
      </c>
      <c r="K721" s="54">
        <v>0</v>
      </c>
      <c r="L721" s="54">
        <v>4.484</v>
      </c>
      <c r="M721" s="54">
        <v>0</v>
      </c>
      <c r="N721" s="54">
        <v>0</v>
      </c>
      <c r="O721" s="54">
        <f t="shared" si="109"/>
        <v>44.447257800000003</v>
      </c>
      <c r="P721" s="54">
        <f t="shared" si="110"/>
        <v>13.985735999999996</v>
      </c>
      <c r="Q721" s="92">
        <f t="shared" si="108"/>
        <v>1.3984667571397544</v>
      </c>
      <c r="R721" s="54"/>
      <c r="S721" s="54"/>
      <c r="T721" s="54">
        <v>0</v>
      </c>
      <c r="U721" s="54">
        <v>0</v>
      </c>
      <c r="V721" s="54">
        <v>0</v>
      </c>
      <c r="W721" s="54">
        <v>0</v>
      </c>
      <c r="X721" s="55" t="s">
        <v>198</v>
      </c>
      <c r="Y721" s="56"/>
      <c r="Z721" s="56"/>
      <c r="AA721" s="56"/>
      <c r="AB721" s="56"/>
      <c r="AC721" s="56"/>
      <c r="AD721" s="56"/>
      <c r="AE721" s="56"/>
      <c r="AF721" s="56"/>
    </row>
    <row r="722" spans="1:32" s="57" customFormat="1" ht="31.5" x14ac:dyDescent="0.25">
      <c r="A722" s="134" t="s">
        <v>179</v>
      </c>
      <c r="B722" s="132"/>
      <c r="C722" s="51" t="s">
        <v>108</v>
      </c>
      <c r="D722" s="52">
        <v>0</v>
      </c>
      <c r="E722" s="53">
        <f t="shared" si="115"/>
        <v>0.30779999999999996</v>
      </c>
      <c r="F722" s="58">
        <f t="shared" si="115"/>
        <v>0.30779999999999996</v>
      </c>
      <c r="G722" s="54">
        <v>0</v>
      </c>
      <c r="H722" s="54">
        <v>0</v>
      </c>
      <c r="I722" s="54">
        <v>4.7199999999999999E-2</v>
      </c>
      <c r="J722" s="54">
        <v>4.7199999999999999E-2</v>
      </c>
      <c r="K722" s="54">
        <v>0.11899999999999999</v>
      </c>
      <c r="L722" s="54">
        <v>0.11899999999999999</v>
      </c>
      <c r="M722" s="54">
        <v>0.14159999999999998</v>
      </c>
      <c r="N722" s="54">
        <v>0.14159999999999998</v>
      </c>
      <c r="O722" s="88">
        <f t="shared" si="109"/>
        <v>-0.30779999999999996</v>
      </c>
      <c r="P722" s="54">
        <f t="shared" si="110"/>
        <v>0</v>
      </c>
      <c r="Q722" s="92">
        <f t="shared" si="108"/>
        <v>0</v>
      </c>
      <c r="R722" s="54"/>
      <c r="S722" s="54"/>
      <c r="T722" s="54">
        <v>0</v>
      </c>
      <c r="U722" s="54">
        <v>0</v>
      </c>
      <c r="V722" s="54">
        <v>0</v>
      </c>
      <c r="W722" s="54">
        <v>0</v>
      </c>
      <c r="X722" s="55"/>
      <c r="Y722" s="56"/>
      <c r="Z722" s="56"/>
      <c r="AA722" s="56"/>
      <c r="AB722" s="56"/>
      <c r="AC722" s="56"/>
      <c r="AD722" s="56"/>
      <c r="AE722" s="56"/>
      <c r="AF722" s="56"/>
    </row>
    <row r="723" spans="1:32" s="57" customFormat="1" ht="47.25" x14ac:dyDescent="0.25">
      <c r="A723" s="134" t="s">
        <v>847</v>
      </c>
      <c r="B723" s="132"/>
      <c r="C723" s="51" t="s">
        <v>111</v>
      </c>
      <c r="D723" s="52">
        <v>75.09</v>
      </c>
      <c r="E723" s="53">
        <f t="shared" si="115"/>
        <v>11.800000000000002</v>
      </c>
      <c r="F723" s="58">
        <f t="shared" si="115"/>
        <v>7.3250000000000002</v>
      </c>
      <c r="G723" s="54">
        <v>2.1239999999999997</v>
      </c>
      <c r="H723" s="54">
        <v>0</v>
      </c>
      <c r="I723" s="54">
        <v>0.62</v>
      </c>
      <c r="J723" s="54">
        <v>5.0830000000000002</v>
      </c>
      <c r="K723" s="54">
        <v>2.3140000000000001</v>
      </c>
      <c r="L723" s="54">
        <v>2.242</v>
      </c>
      <c r="M723" s="54">
        <v>6.7420000000000027</v>
      </c>
      <c r="N723" s="54">
        <v>0</v>
      </c>
      <c r="O723" s="54">
        <f t="shared" si="109"/>
        <v>67.765000000000001</v>
      </c>
      <c r="P723" s="54">
        <f t="shared" si="110"/>
        <v>-4.4750000000000023</v>
      </c>
      <c r="Q723" s="92">
        <f t="shared" ref="Q723:Q767" si="116">F723/E723-1</f>
        <v>-0.37923728813559332</v>
      </c>
      <c r="R723" s="54"/>
      <c r="S723" s="54"/>
      <c r="T723" s="54">
        <v>0</v>
      </c>
      <c r="U723" s="54">
        <v>0</v>
      </c>
      <c r="V723" s="54">
        <v>0</v>
      </c>
      <c r="W723" s="54">
        <v>0</v>
      </c>
      <c r="X723" s="55" t="s">
        <v>199</v>
      </c>
      <c r="Y723" s="56"/>
      <c r="Z723" s="56"/>
      <c r="AA723" s="56"/>
      <c r="AB723" s="56"/>
      <c r="AC723" s="56"/>
      <c r="AD723" s="56"/>
      <c r="AE723" s="56"/>
      <c r="AF723" s="56"/>
    </row>
    <row r="724" spans="1:32" s="57" customFormat="1" ht="47.25" x14ac:dyDescent="0.25">
      <c r="A724" s="134" t="s">
        <v>179</v>
      </c>
      <c r="B724" s="132"/>
      <c r="C724" s="51" t="s">
        <v>122</v>
      </c>
      <c r="D724" s="52">
        <v>0</v>
      </c>
      <c r="E724" s="53">
        <f t="shared" si="115"/>
        <v>7.1912000000000003</v>
      </c>
      <c r="F724" s="58">
        <f t="shared" si="115"/>
        <v>8.7244399999999995</v>
      </c>
      <c r="G724" s="54">
        <v>0</v>
      </c>
      <c r="H724" s="54">
        <v>1.07</v>
      </c>
      <c r="I724" s="54">
        <v>0.64900000000000002</v>
      </c>
      <c r="J724" s="54">
        <v>3.8099999999999996</v>
      </c>
      <c r="K724" s="54">
        <v>2.419</v>
      </c>
      <c r="L724" s="54">
        <v>2.4779999999999998</v>
      </c>
      <c r="M724" s="54">
        <v>4.1231999999999998</v>
      </c>
      <c r="N724" s="54">
        <v>1.3664399999999999</v>
      </c>
      <c r="O724" s="54">
        <f t="shared" si="109"/>
        <v>-8.7244399999999995</v>
      </c>
      <c r="P724" s="54">
        <f t="shared" si="110"/>
        <v>1.5332399999999993</v>
      </c>
      <c r="Q724" s="92">
        <f t="shared" si="116"/>
        <v>0.21321059072199344</v>
      </c>
      <c r="R724" s="54"/>
      <c r="S724" s="54"/>
      <c r="T724" s="54">
        <v>0</v>
      </c>
      <c r="U724" s="54">
        <v>0</v>
      </c>
      <c r="V724" s="54">
        <v>0</v>
      </c>
      <c r="W724" s="54">
        <v>0</v>
      </c>
      <c r="X724" s="55" t="s">
        <v>198</v>
      </c>
      <c r="Y724" s="56"/>
      <c r="Z724" s="56"/>
      <c r="AA724" s="56"/>
      <c r="AB724" s="56"/>
      <c r="AC724" s="56"/>
      <c r="AD724" s="56"/>
      <c r="AE724" s="56"/>
      <c r="AF724" s="56"/>
    </row>
    <row r="725" spans="1:32" s="57" customFormat="1" ht="47.25" x14ac:dyDescent="0.25">
      <c r="A725" s="134" t="s">
        <v>179</v>
      </c>
      <c r="B725" s="132"/>
      <c r="C725" s="51" t="s">
        <v>569</v>
      </c>
      <c r="D725" s="52">
        <v>0</v>
      </c>
      <c r="E725" s="53">
        <f t="shared" si="115"/>
        <v>0.28720000000000001</v>
      </c>
      <c r="F725" s="58">
        <f t="shared" si="115"/>
        <v>0</v>
      </c>
      <c r="G725" s="54">
        <v>0</v>
      </c>
      <c r="H725" s="54">
        <v>0</v>
      </c>
      <c r="I725" s="54">
        <v>4.7199999999999999E-2</v>
      </c>
      <c r="J725" s="54">
        <v>0</v>
      </c>
      <c r="K725" s="54">
        <v>0.11019999999999999</v>
      </c>
      <c r="L725" s="54">
        <v>0</v>
      </c>
      <c r="M725" s="54">
        <v>0.1298</v>
      </c>
      <c r="N725" s="54">
        <v>0</v>
      </c>
      <c r="O725" s="54">
        <f t="shared" si="109"/>
        <v>0</v>
      </c>
      <c r="P725" s="54">
        <f t="shared" si="110"/>
        <v>-0.28720000000000001</v>
      </c>
      <c r="Q725" s="92">
        <f t="shared" si="116"/>
        <v>-1</v>
      </c>
      <c r="R725" s="54"/>
      <c r="S725" s="54"/>
      <c r="T725" s="54">
        <v>0</v>
      </c>
      <c r="U725" s="54">
        <v>0</v>
      </c>
      <c r="V725" s="54">
        <v>0</v>
      </c>
      <c r="W725" s="54">
        <v>0</v>
      </c>
      <c r="X725" s="55"/>
      <c r="Y725" s="56"/>
      <c r="Z725" s="56"/>
      <c r="AA725" s="56"/>
      <c r="AB725" s="56"/>
      <c r="AC725" s="56"/>
      <c r="AD725" s="56"/>
      <c r="AE725" s="56"/>
      <c r="AF725" s="56"/>
    </row>
    <row r="726" spans="1:32" s="57" customFormat="1" x14ac:dyDescent="0.25">
      <c r="A726" s="134" t="s">
        <v>181</v>
      </c>
      <c r="B726" s="132"/>
      <c r="C726" s="51" t="s">
        <v>109</v>
      </c>
      <c r="D726" s="52">
        <v>0</v>
      </c>
      <c r="E726" s="53">
        <f t="shared" si="115"/>
        <v>0.69973999999999992</v>
      </c>
      <c r="F726" s="58">
        <f t="shared" si="115"/>
        <v>0.69973999999999992</v>
      </c>
      <c r="G726" s="54">
        <v>0</v>
      </c>
      <c r="H726" s="54">
        <v>0</v>
      </c>
      <c r="I726" s="54">
        <v>0</v>
      </c>
      <c r="J726" s="54">
        <v>0</v>
      </c>
      <c r="K726" s="54">
        <v>0</v>
      </c>
      <c r="L726" s="54">
        <v>0</v>
      </c>
      <c r="M726" s="54">
        <v>0.69973999999999992</v>
      </c>
      <c r="N726" s="54">
        <v>0.69973999999999992</v>
      </c>
      <c r="O726" s="54">
        <f t="shared" si="109"/>
        <v>-0.69973999999999992</v>
      </c>
      <c r="P726" s="54">
        <f t="shared" si="110"/>
        <v>0</v>
      </c>
      <c r="Q726" s="92"/>
      <c r="R726" s="54"/>
      <c r="S726" s="54"/>
      <c r="T726" s="54">
        <v>0</v>
      </c>
      <c r="U726" s="54">
        <v>0</v>
      </c>
      <c r="V726" s="54">
        <v>0</v>
      </c>
      <c r="W726" s="54">
        <v>0</v>
      </c>
      <c r="X726" s="55"/>
      <c r="Y726" s="56"/>
      <c r="Z726" s="56"/>
      <c r="AA726" s="56"/>
      <c r="AB726" s="56"/>
      <c r="AC726" s="56"/>
      <c r="AD726" s="56"/>
      <c r="AE726" s="56"/>
      <c r="AF726" s="56"/>
    </row>
    <row r="727" spans="1:32" s="57" customFormat="1" ht="47.25" x14ac:dyDescent="0.25">
      <c r="A727" s="134" t="s">
        <v>181</v>
      </c>
      <c r="B727" s="132"/>
      <c r="C727" s="51" t="s">
        <v>852</v>
      </c>
      <c r="D727" s="52">
        <v>0</v>
      </c>
      <c r="E727" s="53">
        <f t="shared" si="115"/>
        <v>9.44</v>
      </c>
      <c r="F727" s="58">
        <f t="shared" si="115"/>
        <v>9.44</v>
      </c>
      <c r="G727" s="54">
        <v>0</v>
      </c>
      <c r="H727" s="54">
        <v>0</v>
      </c>
      <c r="I727" s="54">
        <v>0</v>
      </c>
      <c r="J727" s="54">
        <v>0</v>
      </c>
      <c r="K727" s="54">
        <v>0</v>
      </c>
      <c r="L727" s="54">
        <v>0</v>
      </c>
      <c r="M727" s="54">
        <v>9.44</v>
      </c>
      <c r="N727" s="54">
        <v>9.44</v>
      </c>
      <c r="O727" s="54">
        <f t="shared" si="109"/>
        <v>-9.44</v>
      </c>
      <c r="P727" s="54">
        <f t="shared" si="110"/>
        <v>0</v>
      </c>
      <c r="Q727" s="92"/>
      <c r="R727" s="54"/>
      <c r="S727" s="54"/>
      <c r="T727" s="54">
        <v>0</v>
      </c>
      <c r="U727" s="54">
        <v>0</v>
      </c>
      <c r="V727" s="54">
        <v>0</v>
      </c>
      <c r="W727" s="54">
        <v>0</v>
      </c>
      <c r="X727" s="55"/>
      <c r="Y727" s="56"/>
      <c r="Z727" s="56"/>
      <c r="AA727" s="56"/>
      <c r="AB727" s="56"/>
      <c r="AC727" s="56"/>
      <c r="AD727" s="56"/>
      <c r="AE727" s="56"/>
      <c r="AF727" s="56"/>
    </row>
    <row r="728" spans="1:32" s="57" customFormat="1" ht="31.5" x14ac:dyDescent="0.25">
      <c r="A728" s="134" t="s">
        <v>181</v>
      </c>
      <c r="B728" s="132"/>
      <c r="C728" s="51" t="s">
        <v>119</v>
      </c>
      <c r="D728" s="52">
        <v>0</v>
      </c>
      <c r="E728" s="53">
        <f t="shared" si="115"/>
        <v>0.47908000000000001</v>
      </c>
      <c r="F728" s="58">
        <f t="shared" si="115"/>
        <v>0.47908000000000001</v>
      </c>
      <c r="G728" s="54">
        <v>0</v>
      </c>
      <c r="H728" s="54">
        <v>0</v>
      </c>
      <c r="I728" s="54">
        <v>0</v>
      </c>
      <c r="J728" s="54">
        <v>0</v>
      </c>
      <c r="K728" s="54">
        <v>0</v>
      </c>
      <c r="L728" s="54">
        <v>0</v>
      </c>
      <c r="M728" s="54">
        <v>0.47908000000000001</v>
      </c>
      <c r="N728" s="54">
        <v>0.47908000000000001</v>
      </c>
      <c r="O728" s="54">
        <f t="shared" ref="O728:O731" si="117">D728-F728</f>
        <v>-0.47908000000000001</v>
      </c>
      <c r="P728" s="54">
        <f t="shared" ref="P728:P731" si="118">F728-E728</f>
        <v>0</v>
      </c>
      <c r="Q728" s="92"/>
      <c r="R728" s="54"/>
      <c r="S728" s="54"/>
      <c r="T728" s="54">
        <v>0</v>
      </c>
      <c r="U728" s="54">
        <v>0</v>
      </c>
      <c r="V728" s="54">
        <v>0</v>
      </c>
      <c r="W728" s="54">
        <v>0</v>
      </c>
      <c r="X728" s="55"/>
      <c r="Y728" s="56"/>
      <c r="Z728" s="56"/>
      <c r="AA728" s="56"/>
      <c r="AB728" s="56"/>
      <c r="AC728" s="56"/>
      <c r="AD728" s="56"/>
      <c r="AE728" s="56"/>
      <c r="AF728" s="56"/>
    </row>
    <row r="729" spans="1:32" s="57" customFormat="1" ht="31.5" x14ac:dyDescent="0.25">
      <c r="A729" s="134" t="s">
        <v>181</v>
      </c>
      <c r="B729" s="132"/>
      <c r="C729" s="51" t="s">
        <v>120</v>
      </c>
      <c r="D729" s="52">
        <v>0</v>
      </c>
      <c r="E729" s="53">
        <f t="shared" si="115"/>
        <v>1.43842</v>
      </c>
      <c r="F729" s="58">
        <f t="shared" si="115"/>
        <v>1.43842</v>
      </c>
      <c r="G729" s="54">
        <v>0</v>
      </c>
      <c r="H729" s="54">
        <v>0</v>
      </c>
      <c r="I729" s="54">
        <v>0</v>
      </c>
      <c r="J729" s="54">
        <v>0</v>
      </c>
      <c r="K729" s="54">
        <v>0</v>
      </c>
      <c r="L729" s="54">
        <v>0</v>
      </c>
      <c r="M729" s="54">
        <v>1.43842</v>
      </c>
      <c r="N729" s="54">
        <v>1.43842</v>
      </c>
      <c r="O729" s="54">
        <f t="shared" si="117"/>
        <v>-1.43842</v>
      </c>
      <c r="P729" s="54">
        <f t="shared" si="118"/>
        <v>0</v>
      </c>
      <c r="Q729" s="92"/>
      <c r="R729" s="54"/>
      <c r="S729" s="54"/>
      <c r="T729" s="54">
        <v>0</v>
      </c>
      <c r="U729" s="54">
        <v>0</v>
      </c>
      <c r="V729" s="54">
        <v>0</v>
      </c>
      <c r="W729" s="54">
        <v>0</v>
      </c>
      <c r="X729" s="55"/>
      <c r="Y729" s="56"/>
      <c r="Z729" s="56"/>
      <c r="AA729" s="56"/>
      <c r="AB729" s="56"/>
      <c r="AC729" s="56"/>
      <c r="AD729" s="56"/>
      <c r="AE729" s="56"/>
      <c r="AF729" s="56"/>
    </row>
    <row r="730" spans="1:32" s="57" customFormat="1" ht="47.25" x14ac:dyDescent="0.25">
      <c r="A730" s="134" t="s">
        <v>181</v>
      </c>
      <c r="B730" s="132"/>
      <c r="C730" s="51" t="s">
        <v>121</v>
      </c>
      <c r="D730" s="52">
        <v>0</v>
      </c>
      <c r="E730" s="53">
        <f t="shared" ref="E730:F731" si="119">G730+I730+K730+M730</f>
        <v>0.95816000000000001</v>
      </c>
      <c r="F730" s="58">
        <f t="shared" si="119"/>
        <v>0.95816000000000001</v>
      </c>
      <c r="G730" s="54">
        <v>0</v>
      </c>
      <c r="H730" s="54">
        <v>0</v>
      </c>
      <c r="I730" s="54">
        <v>0</v>
      </c>
      <c r="J730" s="54">
        <v>0</v>
      </c>
      <c r="K730" s="54">
        <v>0</v>
      </c>
      <c r="L730" s="54">
        <v>0</v>
      </c>
      <c r="M730" s="54">
        <v>0.95816000000000001</v>
      </c>
      <c r="N730" s="54">
        <v>0.95816000000000001</v>
      </c>
      <c r="O730" s="54">
        <f t="shared" si="117"/>
        <v>-0.95816000000000001</v>
      </c>
      <c r="P730" s="54">
        <f t="shared" si="118"/>
        <v>0</v>
      </c>
      <c r="Q730" s="92"/>
      <c r="R730" s="54"/>
      <c r="S730" s="54"/>
      <c r="T730" s="54">
        <v>0</v>
      </c>
      <c r="U730" s="54">
        <v>0</v>
      </c>
      <c r="V730" s="54">
        <v>0</v>
      </c>
      <c r="W730" s="54">
        <v>0</v>
      </c>
      <c r="X730" s="55"/>
      <c r="Y730" s="56"/>
      <c r="Z730" s="56"/>
      <c r="AA730" s="56"/>
      <c r="AB730" s="56"/>
      <c r="AC730" s="56"/>
      <c r="AD730" s="56"/>
      <c r="AE730" s="56"/>
      <c r="AF730" s="56"/>
    </row>
    <row r="731" spans="1:32" s="57" customFormat="1" ht="63" x14ac:dyDescent="0.25">
      <c r="A731" s="134" t="s">
        <v>181</v>
      </c>
      <c r="B731" s="132"/>
      <c r="C731" s="51" t="s">
        <v>122</v>
      </c>
      <c r="D731" s="52">
        <v>0</v>
      </c>
      <c r="E731" s="53">
        <f t="shared" si="119"/>
        <v>2.3246000000000002</v>
      </c>
      <c r="F731" s="58">
        <f t="shared" si="119"/>
        <v>22.736823279999999</v>
      </c>
      <c r="G731" s="54">
        <v>0</v>
      </c>
      <c r="H731" s="54">
        <v>9.1274999999999995</v>
      </c>
      <c r="I731" s="54">
        <v>1.6756</v>
      </c>
      <c r="J731" s="54">
        <v>2.6541872799999999</v>
      </c>
      <c r="K731" s="54">
        <v>0.64900000000000002</v>
      </c>
      <c r="L731" s="54">
        <v>10.955136</v>
      </c>
      <c r="M731" s="54">
        <v>0</v>
      </c>
      <c r="N731" s="54">
        <v>0</v>
      </c>
      <c r="O731" s="54">
        <f t="shared" si="117"/>
        <v>-22.736823279999999</v>
      </c>
      <c r="P731" s="54">
        <f t="shared" si="118"/>
        <v>20.412223279999999</v>
      </c>
      <c r="Q731" s="92">
        <f t="shared" si="116"/>
        <v>8.7809615761851489</v>
      </c>
      <c r="R731" s="54"/>
      <c r="S731" s="54"/>
      <c r="T731" s="54">
        <v>0</v>
      </c>
      <c r="U731" s="54">
        <v>0</v>
      </c>
      <c r="V731" s="54">
        <v>0</v>
      </c>
      <c r="W731" s="54">
        <v>0</v>
      </c>
      <c r="X731" s="55" t="s">
        <v>205</v>
      </c>
      <c r="Y731" s="56"/>
      <c r="Z731" s="56"/>
      <c r="AA731" s="56"/>
      <c r="AB731" s="56"/>
      <c r="AC731" s="56"/>
      <c r="AD731" s="56"/>
      <c r="AE731" s="56"/>
      <c r="AF731" s="56"/>
    </row>
    <row r="732" spans="1:32" s="57" customFormat="1" x14ac:dyDescent="0.25">
      <c r="A732" s="134"/>
      <c r="B732" s="132"/>
      <c r="C732" s="51"/>
      <c r="D732" s="54"/>
      <c r="E732" s="53"/>
      <c r="F732" s="53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92"/>
      <c r="R732" s="54"/>
      <c r="S732" s="54"/>
      <c r="T732" s="54"/>
      <c r="U732" s="54"/>
      <c r="V732" s="54"/>
      <c r="W732" s="54"/>
      <c r="X732" s="55"/>
      <c r="Y732" s="56"/>
      <c r="Z732" s="56"/>
      <c r="AA732" s="56"/>
      <c r="AB732" s="56"/>
      <c r="AC732" s="56"/>
      <c r="AD732" s="56"/>
      <c r="AE732" s="56"/>
      <c r="AF732" s="56"/>
    </row>
    <row r="733" spans="1:32" s="57" customFormat="1" x14ac:dyDescent="0.25">
      <c r="A733" s="135" t="s">
        <v>21</v>
      </c>
      <c r="B733" s="60" t="s">
        <v>124</v>
      </c>
      <c r="C733" s="60" t="s">
        <v>125</v>
      </c>
      <c r="D733" s="53">
        <f t="shared" ref="D733:W733" si="120">D734+D745</f>
        <v>1640.6408412052003</v>
      </c>
      <c r="E733" s="53">
        <f t="shared" si="120"/>
        <v>892.54686150000009</v>
      </c>
      <c r="F733" s="53">
        <f t="shared" si="120"/>
        <v>720.23323909249996</v>
      </c>
      <c r="G733" s="53">
        <f t="shared" si="120"/>
        <v>423.26754150000005</v>
      </c>
      <c r="H733" s="53">
        <f t="shared" si="120"/>
        <v>163.20588610091804</v>
      </c>
      <c r="I733" s="53">
        <f t="shared" si="120"/>
        <v>97.8994</v>
      </c>
      <c r="J733" s="53">
        <f t="shared" si="120"/>
        <v>200.64230362254995</v>
      </c>
      <c r="K733" s="53">
        <f t="shared" si="120"/>
        <v>44.957500000000003</v>
      </c>
      <c r="L733" s="53">
        <f t="shared" si="120"/>
        <v>177.15134781023198</v>
      </c>
      <c r="M733" s="53">
        <f t="shared" si="120"/>
        <v>326.42242000000005</v>
      </c>
      <c r="N733" s="53">
        <f t="shared" si="120"/>
        <v>179.23370155879999</v>
      </c>
      <c r="O733" s="53">
        <f t="shared" si="120"/>
        <v>920.40760211269992</v>
      </c>
      <c r="P733" s="53">
        <f t="shared" si="120"/>
        <v>-172.31362240750005</v>
      </c>
      <c r="Q733" s="92">
        <f t="shared" si="116"/>
        <v>-0.19305834779129982</v>
      </c>
      <c r="R733" s="53">
        <f t="shared" si="120"/>
        <v>0</v>
      </c>
      <c r="S733" s="53">
        <f t="shared" si="120"/>
        <v>0</v>
      </c>
      <c r="T733" s="53">
        <f t="shared" si="120"/>
        <v>210.1</v>
      </c>
      <c r="U733" s="53">
        <f t="shared" si="120"/>
        <v>93.020000000000024</v>
      </c>
      <c r="V733" s="53">
        <f t="shared" si="120"/>
        <v>82.63</v>
      </c>
      <c r="W733" s="53">
        <f t="shared" si="120"/>
        <v>90.634999999999977</v>
      </c>
      <c r="X733" s="55"/>
      <c r="Y733" s="56"/>
      <c r="Z733" s="56"/>
      <c r="AA733" s="56"/>
      <c r="AB733" s="56"/>
      <c r="AC733" s="56"/>
      <c r="AD733" s="56"/>
      <c r="AE733" s="56"/>
      <c r="AF733" s="56"/>
    </row>
    <row r="734" spans="1:32" s="57" customFormat="1" ht="31.5" x14ac:dyDescent="0.25">
      <c r="A734" s="135" t="s">
        <v>21</v>
      </c>
      <c r="B734" s="133" t="s">
        <v>126</v>
      </c>
      <c r="C734" s="60" t="s">
        <v>20</v>
      </c>
      <c r="D734" s="53">
        <f t="shared" ref="D734:W734" si="121">SUM(D735:D743)</f>
        <v>64.99150782000001</v>
      </c>
      <c r="E734" s="53">
        <f t="shared" si="121"/>
        <v>94.889399999999995</v>
      </c>
      <c r="F734" s="53">
        <f t="shared" si="121"/>
        <v>64.879329980000009</v>
      </c>
      <c r="G734" s="53">
        <f t="shared" si="121"/>
        <v>54.038000000000004</v>
      </c>
      <c r="H734" s="53">
        <f t="shared" si="121"/>
        <v>5.8713280000000001</v>
      </c>
      <c r="I734" s="53">
        <f t="shared" si="121"/>
        <v>40.851399999999998</v>
      </c>
      <c r="J734" s="53">
        <f t="shared" si="121"/>
        <v>20.813000000000002</v>
      </c>
      <c r="K734" s="53">
        <f t="shared" si="121"/>
        <v>0</v>
      </c>
      <c r="L734" s="53">
        <f t="shared" si="121"/>
        <v>37.847668979999995</v>
      </c>
      <c r="M734" s="53">
        <f t="shared" si="121"/>
        <v>0</v>
      </c>
      <c r="N734" s="53">
        <f t="shared" si="121"/>
        <v>0.34733300000000045</v>
      </c>
      <c r="O734" s="53">
        <f t="shared" si="121"/>
        <v>0.1121778400000038</v>
      </c>
      <c r="P734" s="53">
        <f t="shared" si="121"/>
        <v>-30.010070019999993</v>
      </c>
      <c r="Q734" s="92">
        <f t="shared" si="116"/>
        <v>-0.31626367139006029</v>
      </c>
      <c r="R734" s="53">
        <f t="shared" si="121"/>
        <v>0</v>
      </c>
      <c r="S734" s="53">
        <f t="shared" si="121"/>
        <v>0</v>
      </c>
      <c r="T734" s="53">
        <f t="shared" si="121"/>
        <v>80</v>
      </c>
      <c r="U734" s="53">
        <f t="shared" si="121"/>
        <v>10</v>
      </c>
      <c r="V734" s="53">
        <f t="shared" si="121"/>
        <v>80.16</v>
      </c>
      <c r="W734" s="53">
        <f t="shared" si="121"/>
        <v>3.5249999999999999</v>
      </c>
      <c r="X734" s="55"/>
      <c r="Y734" s="56"/>
      <c r="Z734" s="56"/>
      <c r="AA734" s="56"/>
      <c r="AB734" s="56"/>
      <c r="AC734" s="56"/>
      <c r="AD734" s="56"/>
      <c r="AE734" s="56"/>
      <c r="AF734" s="56"/>
    </row>
    <row r="735" spans="1:32" s="57" customFormat="1" ht="63" x14ac:dyDescent="0.25">
      <c r="A735" s="134" t="s">
        <v>171</v>
      </c>
      <c r="B735" s="132"/>
      <c r="C735" s="51" t="s">
        <v>853</v>
      </c>
      <c r="D735" s="52">
        <v>58.349667820000008</v>
      </c>
      <c r="E735" s="53">
        <f t="shared" ref="E735:F743" si="122">G735+I735+K735+M735</f>
        <v>83.089399999999998</v>
      </c>
      <c r="F735" s="53">
        <f t="shared" si="122"/>
        <v>58.759554980000004</v>
      </c>
      <c r="G735" s="54">
        <v>50.838000000000001</v>
      </c>
      <c r="H735" s="54">
        <v>5.6829999999999998</v>
      </c>
      <c r="I735" s="54">
        <v>32.251399999999997</v>
      </c>
      <c r="J735" s="54">
        <v>20.813000000000002</v>
      </c>
      <c r="K735" s="54">
        <v>0</v>
      </c>
      <c r="L735" s="54">
        <v>32.263554980000002</v>
      </c>
      <c r="M735" s="54">
        <v>0</v>
      </c>
      <c r="N735" s="54">
        <v>0</v>
      </c>
      <c r="O735" s="54">
        <f t="shared" ref="O735:O743" si="123">D735-F735</f>
        <v>-0.4098871599999967</v>
      </c>
      <c r="P735" s="54">
        <f t="shared" ref="P735:P743" si="124">F735-E735</f>
        <v>-24.329845019999993</v>
      </c>
      <c r="Q735" s="92">
        <f t="shared" si="116"/>
        <v>-0.29281526909569688</v>
      </c>
      <c r="R735" s="54"/>
      <c r="S735" s="54"/>
      <c r="T735" s="54">
        <v>80</v>
      </c>
      <c r="U735" s="54">
        <v>0</v>
      </c>
      <c r="V735" s="54">
        <v>80</v>
      </c>
      <c r="W735" s="54">
        <v>0</v>
      </c>
      <c r="X735" s="55" t="s">
        <v>211</v>
      </c>
      <c r="Y735" s="56"/>
      <c r="Z735" s="56"/>
      <c r="AA735" s="56"/>
      <c r="AB735" s="56"/>
      <c r="AC735" s="56"/>
      <c r="AD735" s="56"/>
      <c r="AE735" s="56"/>
      <c r="AF735" s="56"/>
    </row>
    <row r="736" spans="1:32" s="57" customFormat="1" ht="63" x14ac:dyDescent="0.25">
      <c r="A736" s="134" t="s">
        <v>176</v>
      </c>
      <c r="B736" s="132"/>
      <c r="C736" s="51" t="s">
        <v>854</v>
      </c>
      <c r="D736" s="52">
        <v>2.54</v>
      </c>
      <c r="E736" s="53">
        <f t="shared" si="122"/>
        <v>0</v>
      </c>
      <c r="F736" s="53">
        <f t="shared" si="122"/>
        <v>2.3304999999999998</v>
      </c>
      <c r="G736" s="54">
        <v>0</v>
      </c>
      <c r="H736" s="54">
        <v>0</v>
      </c>
      <c r="I736" s="54">
        <v>0</v>
      </c>
      <c r="J736" s="54">
        <v>0</v>
      </c>
      <c r="K736" s="54">
        <v>0</v>
      </c>
      <c r="L736" s="54">
        <v>2.2139749999999996</v>
      </c>
      <c r="M736" s="54">
        <v>0</v>
      </c>
      <c r="N736" s="54">
        <v>0.11652500000000021</v>
      </c>
      <c r="O736" s="54">
        <f t="shared" si="123"/>
        <v>0.20950000000000024</v>
      </c>
      <c r="P736" s="54">
        <f t="shared" si="124"/>
        <v>2.3304999999999998</v>
      </c>
      <c r="Q736" s="92"/>
      <c r="R736" s="54"/>
      <c r="S736" s="54"/>
      <c r="T736" s="54">
        <v>0</v>
      </c>
      <c r="U736" s="54">
        <v>0</v>
      </c>
      <c r="V736" s="54">
        <v>0.16</v>
      </c>
      <c r="W736" s="54">
        <v>1.1000000000000001</v>
      </c>
      <c r="X736" s="55" t="s">
        <v>200</v>
      </c>
      <c r="Y736" s="56"/>
      <c r="Z736" s="56"/>
      <c r="AA736" s="56"/>
      <c r="AB736" s="56"/>
      <c r="AC736" s="56"/>
      <c r="AD736" s="56"/>
      <c r="AE736" s="56"/>
      <c r="AF736" s="56"/>
    </row>
    <row r="737" spans="1:32" s="57" customFormat="1" ht="63" x14ac:dyDescent="0.25">
      <c r="A737" s="134" t="s">
        <v>176</v>
      </c>
      <c r="B737" s="132"/>
      <c r="C737" s="51" t="s">
        <v>855</v>
      </c>
      <c r="D737" s="52">
        <v>3.29</v>
      </c>
      <c r="E737" s="53">
        <f t="shared" si="122"/>
        <v>0</v>
      </c>
      <c r="F737" s="53">
        <f t="shared" si="122"/>
        <v>3.0113599999999998</v>
      </c>
      <c r="G737" s="54">
        <v>0</v>
      </c>
      <c r="H737" s="54">
        <v>0</v>
      </c>
      <c r="I737" s="54">
        <v>0</v>
      </c>
      <c r="J737" s="54">
        <v>0</v>
      </c>
      <c r="K737" s="54">
        <v>0</v>
      </c>
      <c r="L737" s="54">
        <v>2.8607919999999996</v>
      </c>
      <c r="M737" s="54">
        <v>0</v>
      </c>
      <c r="N737" s="54">
        <v>0.15056800000000026</v>
      </c>
      <c r="O737" s="54">
        <f t="shared" si="123"/>
        <v>0.27864000000000022</v>
      </c>
      <c r="P737" s="54">
        <f t="shared" si="124"/>
        <v>3.0113599999999998</v>
      </c>
      <c r="Q737" s="92"/>
      <c r="R737" s="54"/>
      <c r="S737" s="54"/>
      <c r="T737" s="54">
        <v>0</v>
      </c>
      <c r="U737" s="54">
        <v>0</v>
      </c>
      <c r="V737" s="54">
        <v>0</v>
      </c>
      <c r="W737" s="54">
        <v>1.95</v>
      </c>
      <c r="X737" s="55" t="s">
        <v>200</v>
      </c>
      <c r="Y737" s="56"/>
      <c r="Z737" s="56"/>
      <c r="AA737" s="56"/>
      <c r="AB737" s="56"/>
      <c r="AC737" s="56"/>
      <c r="AD737" s="56"/>
      <c r="AE737" s="56"/>
      <c r="AF737" s="56"/>
    </row>
    <row r="738" spans="1:32" s="57" customFormat="1" ht="25.5" customHeight="1" x14ac:dyDescent="0.25">
      <c r="A738" s="134" t="s">
        <v>176</v>
      </c>
      <c r="B738" s="132"/>
      <c r="C738" s="51" t="s">
        <v>856</v>
      </c>
      <c r="D738" s="52">
        <v>0</v>
      </c>
      <c r="E738" s="53">
        <f t="shared" si="122"/>
        <v>11.8</v>
      </c>
      <c r="F738" s="58">
        <f t="shared" si="122"/>
        <v>0</v>
      </c>
      <c r="G738" s="54">
        <v>3.2</v>
      </c>
      <c r="H738" s="54">
        <v>0</v>
      </c>
      <c r="I738" s="54">
        <v>8.6000000000000014</v>
      </c>
      <c r="J738" s="54">
        <v>0</v>
      </c>
      <c r="K738" s="54">
        <v>0</v>
      </c>
      <c r="L738" s="54">
        <v>0</v>
      </c>
      <c r="M738" s="54">
        <v>0</v>
      </c>
      <c r="N738" s="54">
        <v>0</v>
      </c>
      <c r="O738" s="54">
        <f t="shared" si="123"/>
        <v>0</v>
      </c>
      <c r="P738" s="54">
        <f t="shared" si="124"/>
        <v>-11.8</v>
      </c>
      <c r="Q738" s="92">
        <f t="shared" si="116"/>
        <v>-1</v>
      </c>
      <c r="R738" s="54"/>
      <c r="S738" s="54"/>
      <c r="T738" s="54">
        <v>0</v>
      </c>
      <c r="U738" s="54">
        <v>10</v>
      </c>
      <c r="V738" s="54">
        <v>0</v>
      </c>
      <c r="W738" s="54">
        <v>0</v>
      </c>
      <c r="X738" s="55" t="s">
        <v>207</v>
      </c>
      <c r="Y738" s="56"/>
      <c r="Z738" s="56"/>
      <c r="AA738" s="56"/>
      <c r="AB738" s="56"/>
      <c r="AC738" s="56"/>
      <c r="AD738" s="56"/>
      <c r="AE738" s="56"/>
      <c r="AF738" s="56"/>
    </row>
    <row r="739" spans="1:32" s="57" customFormat="1" ht="63" x14ac:dyDescent="0.25">
      <c r="A739" s="134" t="s">
        <v>24</v>
      </c>
      <c r="B739" s="132"/>
      <c r="C739" s="51" t="s">
        <v>127</v>
      </c>
      <c r="D739" s="52">
        <v>5.3099999999999994E-2</v>
      </c>
      <c r="E739" s="53">
        <f t="shared" si="122"/>
        <v>0</v>
      </c>
      <c r="F739" s="53">
        <f t="shared" si="122"/>
        <v>5.3099999999999994E-2</v>
      </c>
      <c r="G739" s="54">
        <v>0</v>
      </c>
      <c r="H739" s="54">
        <v>0</v>
      </c>
      <c r="I739" s="54">
        <v>0</v>
      </c>
      <c r="J739" s="54">
        <v>0</v>
      </c>
      <c r="K739" s="54">
        <v>0</v>
      </c>
      <c r="L739" s="54">
        <v>5.3099999999999994E-2</v>
      </c>
      <c r="M739" s="54">
        <v>0</v>
      </c>
      <c r="N739" s="54">
        <v>0</v>
      </c>
      <c r="O739" s="54">
        <f t="shared" si="123"/>
        <v>0</v>
      </c>
      <c r="P739" s="54">
        <f t="shared" si="124"/>
        <v>5.3099999999999994E-2</v>
      </c>
      <c r="Q739" s="92"/>
      <c r="R739" s="54"/>
      <c r="S739" s="54"/>
      <c r="T739" s="54">
        <v>0</v>
      </c>
      <c r="U739" s="54">
        <v>0</v>
      </c>
      <c r="V739" s="54">
        <v>0</v>
      </c>
      <c r="W739" s="54">
        <v>2.5000000000000001E-2</v>
      </c>
      <c r="X739" s="55" t="s">
        <v>200</v>
      </c>
      <c r="Y739" s="56"/>
      <c r="Z739" s="56"/>
      <c r="AA739" s="56"/>
      <c r="AB739" s="56"/>
      <c r="AC739" s="56"/>
      <c r="AD739" s="56"/>
      <c r="AE739" s="56"/>
      <c r="AF739" s="56"/>
    </row>
    <row r="740" spans="1:32" s="57" customFormat="1" ht="63" x14ac:dyDescent="0.25">
      <c r="A740" s="134" t="s">
        <v>24</v>
      </c>
      <c r="B740" s="132"/>
      <c r="C740" s="51" t="s">
        <v>128</v>
      </c>
      <c r="D740" s="52">
        <v>0.19824</v>
      </c>
      <c r="E740" s="53">
        <f t="shared" si="122"/>
        <v>0</v>
      </c>
      <c r="F740" s="53">
        <f t="shared" si="122"/>
        <v>0.188328</v>
      </c>
      <c r="G740" s="54">
        <v>0</v>
      </c>
      <c r="H740" s="54">
        <v>0.188328</v>
      </c>
      <c r="I740" s="54">
        <v>0</v>
      </c>
      <c r="J740" s="54">
        <v>0</v>
      </c>
      <c r="K740" s="54">
        <v>0</v>
      </c>
      <c r="L740" s="54">
        <v>0</v>
      </c>
      <c r="M740" s="54">
        <v>0</v>
      </c>
      <c r="N740" s="54">
        <v>0</v>
      </c>
      <c r="O740" s="54">
        <f t="shared" si="123"/>
        <v>9.9120000000000041E-3</v>
      </c>
      <c r="P740" s="54">
        <f t="shared" si="124"/>
        <v>0.188328</v>
      </c>
      <c r="Q740" s="92"/>
      <c r="R740" s="54"/>
      <c r="S740" s="54"/>
      <c r="T740" s="54">
        <v>0</v>
      </c>
      <c r="U740" s="54">
        <v>0</v>
      </c>
      <c r="V740" s="54">
        <v>0</v>
      </c>
      <c r="W740" s="54">
        <v>0.08</v>
      </c>
      <c r="X740" s="55" t="s">
        <v>200</v>
      </c>
      <c r="Y740" s="56"/>
      <c r="Z740" s="56"/>
      <c r="AA740" s="56"/>
      <c r="AB740" s="56"/>
      <c r="AC740" s="56"/>
      <c r="AD740" s="56"/>
      <c r="AE740" s="56"/>
      <c r="AF740" s="56"/>
    </row>
    <row r="741" spans="1:32" s="57" customFormat="1" ht="63" x14ac:dyDescent="0.25">
      <c r="A741" s="134" t="s">
        <v>24</v>
      </c>
      <c r="B741" s="132"/>
      <c r="C741" s="51" t="s">
        <v>129</v>
      </c>
      <c r="D741" s="52">
        <v>0.29263999999999996</v>
      </c>
      <c r="E741" s="53">
        <f t="shared" si="122"/>
        <v>0</v>
      </c>
      <c r="F741" s="53">
        <f t="shared" si="122"/>
        <v>0.27800799999999992</v>
      </c>
      <c r="G741" s="54">
        <v>0</v>
      </c>
      <c r="H741" s="54">
        <v>0</v>
      </c>
      <c r="I741" s="54">
        <v>0</v>
      </c>
      <c r="J741" s="54">
        <v>0</v>
      </c>
      <c r="K741" s="54">
        <v>0</v>
      </c>
      <c r="L741" s="54">
        <v>0.27800799999999992</v>
      </c>
      <c r="M741" s="54">
        <v>0</v>
      </c>
      <c r="N741" s="54">
        <v>0</v>
      </c>
      <c r="O741" s="54">
        <f t="shared" si="123"/>
        <v>1.4632000000000034E-2</v>
      </c>
      <c r="P741" s="54">
        <f t="shared" si="124"/>
        <v>0.27800799999999992</v>
      </c>
      <c r="Q741" s="92"/>
      <c r="R741" s="54"/>
      <c r="S741" s="54"/>
      <c r="T741" s="54">
        <v>0</v>
      </c>
      <c r="U741" s="54">
        <v>0</v>
      </c>
      <c r="V741" s="54">
        <v>0</v>
      </c>
      <c r="W741" s="54">
        <v>0.2</v>
      </c>
      <c r="X741" s="55" t="s">
        <v>200</v>
      </c>
      <c r="Y741" s="56"/>
      <c r="Z741" s="56"/>
      <c r="AA741" s="56"/>
      <c r="AB741" s="56"/>
      <c r="AC741" s="56"/>
      <c r="AD741" s="56"/>
      <c r="AE741" s="56"/>
      <c r="AF741" s="56"/>
    </row>
    <row r="742" spans="1:32" s="57" customFormat="1" ht="63" x14ac:dyDescent="0.25">
      <c r="A742" s="134" t="s">
        <v>24</v>
      </c>
      <c r="B742" s="132"/>
      <c r="C742" s="51" t="s">
        <v>130</v>
      </c>
      <c r="D742" s="52">
        <v>0.18761999999999998</v>
      </c>
      <c r="E742" s="53">
        <f t="shared" si="122"/>
        <v>0</v>
      </c>
      <c r="F742" s="53">
        <f t="shared" si="122"/>
        <v>0.17823899999999998</v>
      </c>
      <c r="G742" s="54">
        <v>0</v>
      </c>
      <c r="H742" s="54">
        <v>0</v>
      </c>
      <c r="I742" s="54">
        <v>0</v>
      </c>
      <c r="J742" s="54">
        <v>0</v>
      </c>
      <c r="K742" s="54">
        <v>0</v>
      </c>
      <c r="L742" s="54">
        <v>0.17823899999999998</v>
      </c>
      <c r="M742" s="54">
        <v>0</v>
      </c>
      <c r="N742" s="54">
        <v>0</v>
      </c>
      <c r="O742" s="54">
        <f t="shared" si="123"/>
        <v>9.3810000000000004E-3</v>
      </c>
      <c r="P742" s="54">
        <f t="shared" si="124"/>
        <v>0.17823899999999998</v>
      </c>
      <c r="Q742" s="92"/>
      <c r="R742" s="54"/>
      <c r="S742" s="54"/>
      <c r="T742" s="54">
        <v>0</v>
      </c>
      <c r="U742" s="54">
        <v>0</v>
      </c>
      <c r="V742" s="54">
        <v>0</v>
      </c>
      <c r="W742" s="54">
        <v>0.05</v>
      </c>
      <c r="X742" s="55" t="s">
        <v>200</v>
      </c>
      <c r="Y742" s="56"/>
      <c r="Z742" s="56"/>
      <c r="AA742" s="56"/>
      <c r="AB742" s="56"/>
      <c r="AC742" s="56"/>
      <c r="AD742" s="56"/>
      <c r="AE742" s="56"/>
      <c r="AF742" s="56"/>
    </row>
    <row r="743" spans="1:32" s="57" customFormat="1" ht="63" x14ac:dyDescent="0.25">
      <c r="A743" s="134" t="s">
        <v>24</v>
      </c>
      <c r="B743" s="132"/>
      <c r="C743" s="51" t="s">
        <v>131</v>
      </c>
      <c r="D743" s="52">
        <v>8.0240000000000006E-2</v>
      </c>
      <c r="E743" s="53">
        <f t="shared" si="122"/>
        <v>0</v>
      </c>
      <c r="F743" s="53">
        <f t="shared" si="122"/>
        <v>8.0240000000000006E-2</v>
      </c>
      <c r="G743" s="54">
        <v>0</v>
      </c>
      <c r="H743" s="54">
        <v>0</v>
      </c>
      <c r="I743" s="54">
        <v>0</v>
      </c>
      <c r="J743" s="54">
        <v>0</v>
      </c>
      <c r="K743" s="54">
        <v>0</v>
      </c>
      <c r="L743" s="54">
        <v>0</v>
      </c>
      <c r="M743" s="54">
        <v>0</v>
      </c>
      <c r="N743" s="54">
        <v>8.0240000000000006E-2</v>
      </c>
      <c r="O743" s="54">
        <f t="shared" si="123"/>
        <v>0</v>
      </c>
      <c r="P743" s="54">
        <f t="shared" si="124"/>
        <v>8.0240000000000006E-2</v>
      </c>
      <c r="Q743" s="92"/>
      <c r="R743" s="54"/>
      <c r="S743" s="54"/>
      <c r="T743" s="54">
        <v>0</v>
      </c>
      <c r="U743" s="54">
        <v>0</v>
      </c>
      <c r="V743" s="54">
        <v>0</v>
      </c>
      <c r="W743" s="54">
        <v>0.12</v>
      </c>
      <c r="X743" s="55" t="s">
        <v>200</v>
      </c>
      <c r="Y743" s="56"/>
      <c r="Z743" s="56"/>
      <c r="AA743" s="56"/>
      <c r="AB743" s="56"/>
      <c r="AC743" s="56"/>
      <c r="AD743" s="56"/>
      <c r="AE743" s="56"/>
      <c r="AF743" s="56"/>
    </row>
    <row r="744" spans="1:32" s="57" customFormat="1" x14ac:dyDescent="0.25">
      <c r="A744" s="135"/>
      <c r="B744" s="133"/>
      <c r="C744" s="60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92"/>
      <c r="R744" s="53"/>
      <c r="S744" s="53"/>
      <c r="T744" s="53"/>
      <c r="U744" s="53"/>
      <c r="V744" s="53"/>
      <c r="W744" s="53"/>
      <c r="X744" s="55"/>
      <c r="Y744" s="56"/>
      <c r="Z744" s="56"/>
      <c r="AA744" s="56"/>
      <c r="AB744" s="56"/>
      <c r="AC744" s="56"/>
      <c r="AD744" s="56"/>
      <c r="AE744" s="56"/>
      <c r="AF744" s="56"/>
    </row>
    <row r="745" spans="1:32" s="57" customFormat="1" x14ac:dyDescent="0.25">
      <c r="A745" s="135" t="s">
        <v>21</v>
      </c>
      <c r="B745" s="133" t="s">
        <v>132</v>
      </c>
      <c r="C745" s="62" t="s">
        <v>133</v>
      </c>
      <c r="D745" s="53">
        <f t="shared" ref="D745:S745" si="125">SUM(D746:D873)</f>
        <v>1575.6493333852004</v>
      </c>
      <c r="E745" s="53">
        <f t="shared" si="125"/>
        <v>797.65746150000007</v>
      </c>
      <c r="F745" s="53">
        <f t="shared" si="125"/>
        <v>655.35390911249999</v>
      </c>
      <c r="G745" s="53">
        <f t="shared" si="125"/>
        <v>369.22954150000004</v>
      </c>
      <c r="H745" s="53">
        <f t="shared" si="125"/>
        <v>157.33455810091803</v>
      </c>
      <c r="I745" s="53">
        <f t="shared" si="125"/>
        <v>57.048000000000002</v>
      </c>
      <c r="J745" s="53">
        <f t="shared" si="125"/>
        <v>179.82930362254996</v>
      </c>
      <c r="K745" s="53">
        <f t="shared" si="125"/>
        <v>44.957500000000003</v>
      </c>
      <c r="L745" s="53">
        <f t="shared" si="125"/>
        <v>139.303678830232</v>
      </c>
      <c r="M745" s="53">
        <f t="shared" si="125"/>
        <v>326.42242000000005</v>
      </c>
      <c r="N745" s="53">
        <f t="shared" si="125"/>
        <v>178.8863685588</v>
      </c>
      <c r="O745" s="53">
        <f t="shared" si="125"/>
        <v>920.29542427269996</v>
      </c>
      <c r="P745" s="53">
        <f t="shared" si="125"/>
        <v>-142.30355238750005</v>
      </c>
      <c r="Q745" s="92">
        <f t="shared" si="116"/>
        <v>-0.17840183193409531</v>
      </c>
      <c r="R745" s="53">
        <f t="shared" si="125"/>
        <v>0</v>
      </c>
      <c r="S745" s="53">
        <f t="shared" si="125"/>
        <v>0</v>
      </c>
      <c r="T745" s="53">
        <f>SUM(T746:T873)</f>
        <v>130.1</v>
      </c>
      <c r="U745" s="53">
        <f>SUM(U746:U873)</f>
        <v>83.020000000000024</v>
      </c>
      <c r="V745" s="53">
        <f>SUM(V746:V873)</f>
        <v>2.4699999999999998</v>
      </c>
      <c r="W745" s="53">
        <f>SUM(W746:W873)</f>
        <v>87.109999999999971</v>
      </c>
      <c r="X745" s="55"/>
      <c r="Y745" s="56"/>
      <c r="Z745" s="56"/>
      <c r="AA745" s="56"/>
      <c r="AB745" s="56"/>
      <c r="AC745" s="56"/>
      <c r="AD745" s="56"/>
      <c r="AE745" s="56"/>
      <c r="AF745" s="56"/>
    </row>
    <row r="746" spans="1:32" s="57" customFormat="1" ht="189" x14ac:dyDescent="0.25">
      <c r="A746" s="134" t="s">
        <v>171</v>
      </c>
      <c r="B746" s="132"/>
      <c r="C746" s="51" t="s">
        <v>857</v>
      </c>
      <c r="D746" s="52">
        <v>105.64616100000003</v>
      </c>
      <c r="E746" s="53">
        <f t="shared" ref="E746:F761" si="126">G746+I746+K746+M746</f>
        <v>103.89</v>
      </c>
      <c r="F746" s="53">
        <f t="shared" si="126"/>
        <v>74.937780610000004</v>
      </c>
      <c r="G746" s="54">
        <v>43.09</v>
      </c>
      <c r="H746" s="54">
        <v>27.594580610000008</v>
      </c>
      <c r="I746" s="54">
        <v>1.73</v>
      </c>
      <c r="J746" s="54">
        <v>2.1589999999999998</v>
      </c>
      <c r="K746" s="54">
        <v>11.74</v>
      </c>
      <c r="L746" s="54">
        <v>16.243200000000002</v>
      </c>
      <c r="M746" s="54">
        <v>47.33</v>
      </c>
      <c r="N746" s="54">
        <v>28.940999999999999</v>
      </c>
      <c r="O746" s="54">
        <f t="shared" ref="O746:O809" si="127">D746-F746</f>
        <v>30.708380390000031</v>
      </c>
      <c r="P746" s="54">
        <f t="shared" ref="P746:P809" si="128">F746-E746</f>
        <v>-28.952219389999996</v>
      </c>
      <c r="Q746" s="92">
        <f t="shared" si="116"/>
        <v>-0.27868148416594474</v>
      </c>
      <c r="R746" s="54"/>
      <c r="S746" s="54"/>
      <c r="T746" s="54">
        <v>0</v>
      </c>
      <c r="U746" s="54">
        <v>0</v>
      </c>
      <c r="V746" s="54">
        <v>0</v>
      </c>
      <c r="W746" s="54">
        <v>9.7420000000000009</v>
      </c>
      <c r="X746" s="55" t="s">
        <v>211</v>
      </c>
      <c r="Y746" s="56"/>
      <c r="Z746" s="56"/>
      <c r="AA746" s="56"/>
      <c r="AB746" s="56"/>
      <c r="AC746" s="56"/>
      <c r="AD746" s="56"/>
      <c r="AE746" s="56"/>
      <c r="AF746" s="56"/>
    </row>
    <row r="747" spans="1:32" s="57" customFormat="1" ht="63" x14ac:dyDescent="0.25">
      <c r="A747" s="134" t="s">
        <v>171</v>
      </c>
      <c r="B747" s="132"/>
      <c r="C747" s="51" t="s">
        <v>858</v>
      </c>
      <c r="D747" s="52">
        <v>33.935679000000022</v>
      </c>
      <c r="E747" s="53">
        <f t="shared" si="126"/>
        <v>43.415900000000001</v>
      </c>
      <c r="F747" s="53">
        <f t="shared" si="126"/>
        <v>33.9351568206</v>
      </c>
      <c r="G747" s="54">
        <v>43.415900000000001</v>
      </c>
      <c r="H747" s="54">
        <v>8.11</v>
      </c>
      <c r="I747" s="54">
        <v>0</v>
      </c>
      <c r="J747" s="54">
        <v>25.8251568206</v>
      </c>
      <c r="K747" s="54">
        <v>0</v>
      </c>
      <c r="L747" s="54">
        <v>0</v>
      </c>
      <c r="M747" s="54">
        <v>0</v>
      </c>
      <c r="N747" s="54">
        <v>0</v>
      </c>
      <c r="O747" s="54">
        <f t="shared" si="127"/>
        <v>5.2217940002208252E-4</v>
      </c>
      <c r="P747" s="54">
        <f t="shared" si="128"/>
        <v>-9.480743179400001</v>
      </c>
      <c r="Q747" s="92">
        <f t="shared" si="116"/>
        <v>-0.21837030164985638</v>
      </c>
      <c r="R747" s="54"/>
      <c r="S747" s="54"/>
      <c r="T747" s="54">
        <v>80</v>
      </c>
      <c r="U747" s="54">
        <v>0</v>
      </c>
      <c r="V747" s="54">
        <v>0</v>
      </c>
      <c r="W747" s="54">
        <v>0</v>
      </c>
      <c r="X747" s="55" t="s">
        <v>204</v>
      </c>
      <c r="Y747" s="56"/>
      <c r="Z747" s="56"/>
      <c r="AA747" s="56"/>
      <c r="AB747" s="56"/>
      <c r="AC747" s="56"/>
      <c r="AD747" s="56"/>
      <c r="AE747" s="56"/>
      <c r="AF747" s="56"/>
    </row>
    <row r="748" spans="1:32" s="57" customFormat="1" ht="63" x14ac:dyDescent="0.25">
      <c r="A748" s="134" t="s">
        <v>171</v>
      </c>
      <c r="B748" s="132"/>
      <c r="C748" s="51" t="s">
        <v>859</v>
      </c>
      <c r="D748" s="52">
        <v>20.045438682</v>
      </c>
      <c r="E748" s="53">
        <f t="shared" si="126"/>
        <v>4.72</v>
      </c>
      <c r="F748" s="53">
        <f t="shared" si="126"/>
        <v>12.680751999999998</v>
      </c>
      <c r="G748" s="54">
        <v>0</v>
      </c>
      <c r="H748" s="54">
        <v>0</v>
      </c>
      <c r="I748" s="54">
        <v>1.4159999999999999</v>
      </c>
      <c r="J748" s="54">
        <v>0</v>
      </c>
      <c r="K748" s="54">
        <v>3.3039999999999998</v>
      </c>
      <c r="L748" s="54">
        <v>3.5871999999999997</v>
      </c>
      <c r="M748" s="54">
        <v>0</v>
      </c>
      <c r="N748" s="54">
        <v>9.093551999999999</v>
      </c>
      <c r="O748" s="54">
        <f t="shared" si="127"/>
        <v>7.3646866820000021</v>
      </c>
      <c r="P748" s="54">
        <f t="shared" si="128"/>
        <v>7.9607519999999985</v>
      </c>
      <c r="Q748" s="92">
        <f t="shared" si="116"/>
        <v>1.6865999999999999</v>
      </c>
      <c r="R748" s="54"/>
      <c r="S748" s="54"/>
      <c r="T748" s="54">
        <v>0</v>
      </c>
      <c r="U748" s="54">
        <v>1</v>
      </c>
      <c r="V748" s="54">
        <v>0</v>
      </c>
      <c r="W748" s="54">
        <v>1.1619999999999999</v>
      </c>
      <c r="X748" s="55" t="s">
        <v>205</v>
      </c>
      <c r="Y748" s="56"/>
      <c r="Z748" s="56"/>
      <c r="AA748" s="56"/>
      <c r="AB748" s="56"/>
      <c r="AC748" s="56"/>
      <c r="AD748" s="56"/>
      <c r="AE748" s="56"/>
      <c r="AF748" s="56"/>
    </row>
    <row r="749" spans="1:32" s="57" customFormat="1" ht="63" x14ac:dyDescent="0.25">
      <c r="A749" s="134" t="s">
        <v>171</v>
      </c>
      <c r="B749" s="132"/>
      <c r="C749" s="51" t="s">
        <v>860</v>
      </c>
      <c r="D749" s="52">
        <v>118</v>
      </c>
      <c r="E749" s="53">
        <f t="shared" si="126"/>
        <v>0</v>
      </c>
      <c r="F749" s="53">
        <f t="shared" si="126"/>
        <v>14.235519999999999</v>
      </c>
      <c r="G749" s="54">
        <v>0</v>
      </c>
      <c r="H749" s="54">
        <v>0</v>
      </c>
      <c r="I749" s="54">
        <v>0</v>
      </c>
      <c r="J749" s="54">
        <v>0</v>
      </c>
      <c r="K749" s="54">
        <v>0</v>
      </c>
      <c r="L749" s="54">
        <v>14.235519999999999</v>
      </c>
      <c r="M749" s="54">
        <v>0</v>
      </c>
      <c r="N749" s="54">
        <v>0</v>
      </c>
      <c r="O749" s="54">
        <f t="shared" si="127"/>
        <v>103.76448000000001</v>
      </c>
      <c r="P749" s="54">
        <f t="shared" si="128"/>
        <v>14.235519999999999</v>
      </c>
      <c r="Q749" s="92"/>
      <c r="R749" s="54"/>
      <c r="S749" s="54"/>
      <c r="T749" s="54">
        <v>0</v>
      </c>
      <c r="U749" s="54">
        <v>0</v>
      </c>
      <c r="V749" s="54">
        <v>0</v>
      </c>
      <c r="W749" s="54">
        <v>0</v>
      </c>
      <c r="X749" s="55" t="s">
        <v>200</v>
      </c>
      <c r="Y749" s="56"/>
      <c r="Z749" s="56"/>
      <c r="AA749" s="56"/>
      <c r="AB749" s="56"/>
      <c r="AC749" s="56"/>
      <c r="AD749" s="56"/>
      <c r="AE749" s="56"/>
      <c r="AF749" s="56"/>
    </row>
    <row r="750" spans="1:32" s="57" customFormat="1" ht="110.25" x14ac:dyDescent="0.25">
      <c r="A750" s="134" t="s">
        <v>171</v>
      </c>
      <c r="B750" s="132"/>
      <c r="C750" s="51" t="s">
        <v>861</v>
      </c>
      <c r="D750" s="52">
        <v>128.44355080999998</v>
      </c>
      <c r="E750" s="53">
        <f t="shared" si="126"/>
        <v>66.459559999999996</v>
      </c>
      <c r="F750" s="53">
        <f t="shared" si="126"/>
        <v>26.135015299999996</v>
      </c>
      <c r="G750" s="54">
        <v>15.486599999999996</v>
      </c>
      <c r="H750" s="54">
        <v>0</v>
      </c>
      <c r="I750" s="54">
        <v>0</v>
      </c>
      <c r="J750" s="54">
        <v>12.141797399999998</v>
      </c>
      <c r="K750" s="54">
        <v>0</v>
      </c>
      <c r="L750" s="54">
        <v>4.8049659</v>
      </c>
      <c r="M750" s="54">
        <v>50.97296</v>
      </c>
      <c r="N750" s="54">
        <v>9.1882519999999985</v>
      </c>
      <c r="O750" s="54">
        <f t="shared" si="127"/>
        <v>102.30853550999998</v>
      </c>
      <c r="P750" s="54">
        <f t="shared" si="128"/>
        <v>-40.324544700000004</v>
      </c>
      <c r="Q750" s="92">
        <f t="shared" si="116"/>
        <v>-0.60675310971062713</v>
      </c>
      <c r="R750" s="54"/>
      <c r="S750" s="54"/>
      <c r="T750" s="54">
        <v>0</v>
      </c>
      <c r="U750" s="54">
        <v>0</v>
      </c>
      <c r="V750" s="54">
        <v>0</v>
      </c>
      <c r="W750" s="54">
        <v>0</v>
      </c>
      <c r="X750" s="55" t="s">
        <v>204</v>
      </c>
      <c r="Y750" s="56"/>
      <c r="Z750" s="56"/>
      <c r="AA750" s="56"/>
      <c r="AB750" s="56"/>
      <c r="AC750" s="56"/>
      <c r="AD750" s="56"/>
      <c r="AE750" s="56"/>
      <c r="AF750" s="56"/>
    </row>
    <row r="751" spans="1:32" s="57" customFormat="1" ht="63" x14ac:dyDescent="0.25">
      <c r="A751" s="134" t="s">
        <v>171</v>
      </c>
      <c r="B751" s="132"/>
      <c r="C751" s="51" t="s">
        <v>562</v>
      </c>
      <c r="D751" s="52">
        <v>22.90873122</v>
      </c>
      <c r="E751" s="53">
        <f t="shared" si="126"/>
        <v>0</v>
      </c>
      <c r="F751" s="53">
        <f t="shared" si="126"/>
        <v>3.9234999999999998</v>
      </c>
      <c r="G751" s="54">
        <v>0</v>
      </c>
      <c r="H751" s="54">
        <v>0</v>
      </c>
      <c r="I751" s="54">
        <v>0</v>
      </c>
      <c r="J751" s="54">
        <v>0</v>
      </c>
      <c r="K751" s="54">
        <v>0</v>
      </c>
      <c r="L751" s="54">
        <v>3.9234999999999998</v>
      </c>
      <c r="M751" s="54">
        <v>0</v>
      </c>
      <c r="N751" s="54">
        <v>0</v>
      </c>
      <c r="O751" s="54">
        <f t="shared" si="127"/>
        <v>18.985231219999999</v>
      </c>
      <c r="P751" s="54">
        <f t="shared" si="128"/>
        <v>3.9234999999999998</v>
      </c>
      <c r="Q751" s="92"/>
      <c r="R751" s="54"/>
      <c r="S751" s="54"/>
      <c r="T751" s="54">
        <v>0</v>
      </c>
      <c r="U751" s="54">
        <v>0</v>
      </c>
      <c r="V751" s="54">
        <v>0</v>
      </c>
      <c r="W751" s="54">
        <v>0</v>
      </c>
      <c r="X751" s="55" t="s">
        <v>200</v>
      </c>
      <c r="Y751" s="56"/>
      <c r="Z751" s="56"/>
      <c r="AA751" s="56"/>
      <c r="AB751" s="56"/>
      <c r="AC751" s="56"/>
      <c r="AD751" s="56"/>
      <c r="AE751" s="56"/>
      <c r="AF751" s="56"/>
    </row>
    <row r="752" spans="1:32" s="57" customFormat="1" ht="47.25" x14ac:dyDescent="0.25">
      <c r="A752" s="134" t="s">
        <v>171</v>
      </c>
      <c r="B752" s="132"/>
      <c r="C752" s="51" t="s">
        <v>862</v>
      </c>
      <c r="D752" s="52">
        <v>0</v>
      </c>
      <c r="E752" s="53">
        <f t="shared" si="126"/>
        <v>0</v>
      </c>
      <c r="F752" s="53">
        <f t="shared" si="126"/>
        <v>3.5542718499999997</v>
      </c>
      <c r="G752" s="54">
        <v>0</v>
      </c>
      <c r="H752" s="54">
        <v>3.5542718499999997</v>
      </c>
      <c r="I752" s="54">
        <v>0</v>
      </c>
      <c r="J752" s="54">
        <v>0</v>
      </c>
      <c r="K752" s="54">
        <v>0</v>
      </c>
      <c r="L752" s="54">
        <v>0</v>
      </c>
      <c r="M752" s="54">
        <v>0</v>
      </c>
      <c r="N752" s="54">
        <v>0</v>
      </c>
      <c r="O752" s="54">
        <f t="shared" si="127"/>
        <v>-3.5542718499999997</v>
      </c>
      <c r="P752" s="54">
        <f t="shared" si="128"/>
        <v>3.5542718499999997</v>
      </c>
      <c r="Q752" s="92"/>
      <c r="R752" s="54"/>
      <c r="S752" s="54"/>
      <c r="T752" s="54">
        <v>0</v>
      </c>
      <c r="U752" s="54">
        <v>0</v>
      </c>
      <c r="V752" s="54">
        <v>0</v>
      </c>
      <c r="W752" s="54">
        <v>0</v>
      </c>
      <c r="X752" s="55" t="s">
        <v>212</v>
      </c>
      <c r="Y752" s="56"/>
      <c r="Z752" s="56"/>
      <c r="AA752" s="56"/>
      <c r="AB752" s="56"/>
      <c r="AC752" s="56"/>
      <c r="AD752" s="56"/>
      <c r="AE752" s="56"/>
      <c r="AF752" s="56"/>
    </row>
    <row r="753" spans="1:32" s="57" customFormat="1" ht="47.25" x14ac:dyDescent="0.25">
      <c r="A753" s="134" t="s">
        <v>171</v>
      </c>
      <c r="B753" s="132"/>
      <c r="C753" s="51" t="s">
        <v>863</v>
      </c>
      <c r="D753" s="52">
        <v>0</v>
      </c>
      <c r="E753" s="53">
        <f t="shared" si="126"/>
        <v>11.373613349999999</v>
      </c>
      <c r="F753" s="53">
        <f t="shared" si="126"/>
        <v>11.35780041999999</v>
      </c>
      <c r="G753" s="54">
        <v>11.373613349999999</v>
      </c>
      <c r="H753" s="54">
        <v>11.35780041999999</v>
      </c>
      <c r="I753" s="54">
        <v>0</v>
      </c>
      <c r="J753" s="54">
        <v>0</v>
      </c>
      <c r="K753" s="54">
        <v>0</v>
      </c>
      <c r="L753" s="54">
        <v>0</v>
      </c>
      <c r="M753" s="54">
        <v>0</v>
      </c>
      <c r="N753" s="54">
        <v>0</v>
      </c>
      <c r="O753" s="54">
        <f t="shared" si="127"/>
        <v>-11.35780041999999</v>
      </c>
      <c r="P753" s="54">
        <f t="shared" si="128"/>
        <v>-1.5812930000009828E-2</v>
      </c>
      <c r="Q753" s="92">
        <f t="shared" si="116"/>
        <v>-1.3903171765557998E-3</v>
      </c>
      <c r="R753" s="54"/>
      <c r="S753" s="54"/>
      <c r="T753" s="54">
        <v>0</v>
      </c>
      <c r="U753" s="54">
        <v>0</v>
      </c>
      <c r="V753" s="54">
        <v>0</v>
      </c>
      <c r="W753" s="54">
        <v>0</v>
      </c>
      <c r="X753" s="55"/>
      <c r="Y753" s="56"/>
      <c r="Z753" s="56"/>
      <c r="AA753" s="56"/>
      <c r="AB753" s="56"/>
      <c r="AC753" s="56"/>
      <c r="AD753" s="56"/>
      <c r="AE753" s="56"/>
      <c r="AF753" s="56"/>
    </row>
    <row r="754" spans="1:32" s="57" customFormat="1" ht="47.25" x14ac:dyDescent="0.25">
      <c r="A754" s="134" t="s">
        <v>171</v>
      </c>
      <c r="B754" s="132"/>
      <c r="C754" s="51" t="s">
        <v>864</v>
      </c>
      <c r="D754" s="52">
        <v>0</v>
      </c>
      <c r="E754" s="53">
        <f t="shared" si="126"/>
        <v>-0.46050000000000002</v>
      </c>
      <c r="F754" s="53">
        <f t="shared" si="126"/>
        <v>-5.3903270699999997</v>
      </c>
      <c r="G754" s="54">
        <v>-0.46050000000000002</v>
      </c>
      <c r="H754" s="54">
        <v>-5.3903270699999997</v>
      </c>
      <c r="I754" s="54">
        <v>0</v>
      </c>
      <c r="J754" s="54">
        <v>0</v>
      </c>
      <c r="K754" s="54">
        <v>0</v>
      </c>
      <c r="L754" s="54">
        <v>0</v>
      </c>
      <c r="M754" s="54">
        <v>0</v>
      </c>
      <c r="N754" s="54">
        <v>0</v>
      </c>
      <c r="O754" s="54">
        <f t="shared" si="127"/>
        <v>5.3903270699999997</v>
      </c>
      <c r="P754" s="54">
        <f t="shared" si="128"/>
        <v>-4.92982707</v>
      </c>
      <c r="Q754" s="92">
        <f t="shared" si="116"/>
        <v>10.705379087947881</v>
      </c>
      <c r="R754" s="54"/>
      <c r="S754" s="54"/>
      <c r="T754" s="54">
        <v>0</v>
      </c>
      <c r="U754" s="54">
        <v>0</v>
      </c>
      <c r="V754" s="54">
        <v>0</v>
      </c>
      <c r="W754" s="54">
        <v>0</v>
      </c>
      <c r="X754" s="55" t="s">
        <v>209</v>
      </c>
      <c r="Y754" s="56"/>
      <c r="Z754" s="56"/>
      <c r="AA754" s="56"/>
      <c r="AB754" s="56"/>
      <c r="AC754" s="56"/>
      <c r="AD754" s="56"/>
      <c r="AE754" s="56"/>
      <c r="AF754" s="56"/>
    </row>
    <row r="755" spans="1:32" s="57" customFormat="1" ht="110.25" x14ac:dyDescent="0.25">
      <c r="A755" s="134" t="s">
        <v>171</v>
      </c>
      <c r="B755" s="132"/>
      <c r="C755" s="51" t="s">
        <v>865</v>
      </c>
      <c r="D755" s="52">
        <v>0</v>
      </c>
      <c r="E755" s="53">
        <f t="shared" si="126"/>
        <v>112.79010000000001</v>
      </c>
      <c r="F755" s="53">
        <f t="shared" si="126"/>
        <v>69.596212039999998</v>
      </c>
      <c r="G755" s="54">
        <v>67.5</v>
      </c>
      <c r="H755" s="54">
        <v>6.569</v>
      </c>
      <c r="I755" s="54">
        <v>43.823</v>
      </c>
      <c r="J755" s="54">
        <v>32.19</v>
      </c>
      <c r="K755" s="54">
        <v>0</v>
      </c>
      <c r="L755" s="54">
        <v>0</v>
      </c>
      <c r="M755" s="54">
        <v>1.4670999999999992</v>
      </c>
      <c r="N755" s="54">
        <v>30.837212040000001</v>
      </c>
      <c r="O755" s="54">
        <f t="shared" si="127"/>
        <v>-69.596212039999998</v>
      </c>
      <c r="P755" s="54">
        <f t="shared" si="128"/>
        <v>-43.193887960000012</v>
      </c>
      <c r="Q755" s="92">
        <f t="shared" si="116"/>
        <v>-0.38295814934112138</v>
      </c>
      <c r="R755" s="54"/>
      <c r="S755" s="54"/>
      <c r="T755" s="54">
        <v>0</v>
      </c>
      <c r="U755" s="54">
        <v>52</v>
      </c>
      <c r="V755" s="54">
        <v>0</v>
      </c>
      <c r="W755" s="54">
        <v>51.75</v>
      </c>
      <c r="X755" s="55" t="s">
        <v>213</v>
      </c>
      <c r="Y755" s="56"/>
      <c r="Z755" s="56"/>
      <c r="AA755" s="56"/>
      <c r="AB755" s="56"/>
      <c r="AC755" s="56"/>
      <c r="AD755" s="56"/>
      <c r="AE755" s="56"/>
      <c r="AF755" s="56"/>
    </row>
    <row r="756" spans="1:32" s="57" customFormat="1" ht="47.25" x14ac:dyDescent="0.25">
      <c r="A756" s="134" t="s">
        <v>171</v>
      </c>
      <c r="B756" s="132"/>
      <c r="C756" s="51" t="s">
        <v>866</v>
      </c>
      <c r="D756" s="52">
        <v>0</v>
      </c>
      <c r="E756" s="53">
        <f t="shared" si="126"/>
        <v>46.847360000000009</v>
      </c>
      <c r="F756" s="53">
        <f t="shared" si="126"/>
        <v>3.40692767</v>
      </c>
      <c r="G756" s="54">
        <v>46.847360000000009</v>
      </c>
      <c r="H756" s="54">
        <v>3.40692767</v>
      </c>
      <c r="I756" s="54">
        <v>0</v>
      </c>
      <c r="J756" s="54">
        <v>0</v>
      </c>
      <c r="K756" s="54">
        <v>0</v>
      </c>
      <c r="L756" s="54">
        <v>0</v>
      </c>
      <c r="M756" s="54">
        <v>0</v>
      </c>
      <c r="N756" s="54">
        <v>0</v>
      </c>
      <c r="O756" s="54">
        <f t="shared" si="127"/>
        <v>-3.40692767</v>
      </c>
      <c r="P756" s="54">
        <f t="shared" si="128"/>
        <v>-43.440432330000007</v>
      </c>
      <c r="Q756" s="92">
        <f t="shared" si="116"/>
        <v>-0.92727599442103037</v>
      </c>
      <c r="R756" s="54"/>
      <c r="S756" s="54"/>
      <c r="T756" s="54">
        <v>0</v>
      </c>
      <c r="U756" s="54">
        <v>0</v>
      </c>
      <c r="V756" s="54">
        <v>0</v>
      </c>
      <c r="W756" s="54">
        <v>0</v>
      </c>
      <c r="X756" s="55" t="s">
        <v>214</v>
      </c>
      <c r="Y756" s="56"/>
      <c r="Z756" s="56"/>
      <c r="AA756" s="56"/>
      <c r="AB756" s="56"/>
      <c r="AC756" s="56"/>
      <c r="AD756" s="56"/>
      <c r="AE756" s="56"/>
      <c r="AF756" s="56"/>
    </row>
    <row r="757" spans="1:32" s="57" customFormat="1" ht="47.25" x14ac:dyDescent="0.25">
      <c r="A757" s="134" t="s">
        <v>171</v>
      </c>
      <c r="B757" s="132"/>
      <c r="C757" s="51" t="s">
        <v>867</v>
      </c>
      <c r="D757" s="52">
        <v>0</v>
      </c>
      <c r="E757" s="53">
        <f t="shared" si="126"/>
        <v>0</v>
      </c>
      <c r="F757" s="53">
        <f t="shared" si="126"/>
        <v>5.5944624100000002</v>
      </c>
      <c r="G757" s="54">
        <v>0</v>
      </c>
      <c r="H757" s="54">
        <v>5.5944624100000002</v>
      </c>
      <c r="I757" s="54">
        <v>0</v>
      </c>
      <c r="J757" s="54">
        <v>0</v>
      </c>
      <c r="K757" s="54">
        <v>0</v>
      </c>
      <c r="L757" s="54">
        <v>0</v>
      </c>
      <c r="M757" s="54">
        <v>0</v>
      </c>
      <c r="N757" s="54">
        <v>0</v>
      </c>
      <c r="O757" s="54">
        <f t="shared" si="127"/>
        <v>-5.5944624100000002</v>
      </c>
      <c r="P757" s="54">
        <f t="shared" si="128"/>
        <v>5.5944624100000002</v>
      </c>
      <c r="Q757" s="92"/>
      <c r="R757" s="54"/>
      <c r="S757" s="54"/>
      <c r="T757" s="54">
        <v>0</v>
      </c>
      <c r="U757" s="54">
        <v>0</v>
      </c>
      <c r="V757" s="54">
        <v>0</v>
      </c>
      <c r="W757" s="54">
        <v>0</v>
      </c>
      <c r="X757" s="55" t="s">
        <v>212</v>
      </c>
      <c r="Y757" s="56"/>
      <c r="Z757" s="56"/>
      <c r="AA757" s="56"/>
      <c r="AB757" s="56"/>
      <c r="AC757" s="56"/>
      <c r="AD757" s="56"/>
      <c r="AE757" s="56"/>
      <c r="AF757" s="56"/>
    </row>
    <row r="758" spans="1:32" s="57" customFormat="1" ht="157.5" x14ac:dyDescent="0.25">
      <c r="A758" s="134" t="s">
        <v>171</v>
      </c>
      <c r="B758" s="132"/>
      <c r="C758" s="51" t="s">
        <v>868</v>
      </c>
      <c r="D758" s="52">
        <v>0</v>
      </c>
      <c r="E758" s="53">
        <f t="shared" si="126"/>
        <v>0</v>
      </c>
      <c r="F758" s="53">
        <f t="shared" si="126"/>
        <v>12.914439440000001</v>
      </c>
      <c r="G758" s="54">
        <v>0</v>
      </c>
      <c r="H758" s="54">
        <v>12.914439440000001</v>
      </c>
      <c r="I758" s="54">
        <v>0</v>
      </c>
      <c r="J758" s="54">
        <v>0</v>
      </c>
      <c r="K758" s="54">
        <v>0</v>
      </c>
      <c r="L758" s="54">
        <v>0</v>
      </c>
      <c r="M758" s="54">
        <v>0</v>
      </c>
      <c r="N758" s="54">
        <v>0</v>
      </c>
      <c r="O758" s="54">
        <f t="shared" si="127"/>
        <v>-12.914439440000001</v>
      </c>
      <c r="P758" s="54">
        <f t="shared" si="128"/>
        <v>12.914439440000001</v>
      </c>
      <c r="Q758" s="92"/>
      <c r="R758" s="54"/>
      <c r="S758" s="54"/>
      <c r="T758" s="54">
        <v>0</v>
      </c>
      <c r="U758" s="54">
        <v>0</v>
      </c>
      <c r="V758" s="54">
        <v>0</v>
      </c>
      <c r="W758" s="54">
        <v>0</v>
      </c>
      <c r="X758" s="55" t="s">
        <v>212</v>
      </c>
      <c r="Y758" s="56"/>
      <c r="Z758" s="56"/>
      <c r="AA758" s="56"/>
      <c r="AB758" s="56"/>
      <c r="AC758" s="56"/>
      <c r="AD758" s="56"/>
      <c r="AE758" s="56"/>
      <c r="AF758" s="56"/>
    </row>
    <row r="759" spans="1:32" s="57" customFormat="1" ht="141.75" x14ac:dyDescent="0.25">
      <c r="A759" s="134" t="s">
        <v>171</v>
      </c>
      <c r="B759" s="132"/>
      <c r="C759" s="51" t="s">
        <v>869</v>
      </c>
      <c r="D759" s="52">
        <v>0</v>
      </c>
      <c r="E759" s="53">
        <f t="shared" si="126"/>
        <v>0</v>
      </c>
      <c r="F759" s="53">
        <f t="shared" si="126"/>
        <v>21.00047082</v>
      </c>
      <c r="G759" s="54">
        <v>0</v>
      </c>
      <c r="H759" s="54">
        <v>21.00047082</v>
      </c>
      <c r="I759" s="54">
        <v>0</v>
      </c>
      <c r="J759" s="54">
        <v>0</v>
      </c>
      <c r="K759" s="54">
        <v>0</v>
      </c>
      <c r="L759" s="54">
        <v>0</v>
      </c>
      <c r="M759" s="54">
        <v>0</v>
      </c>
      <c r="N759" s="54">
        <v>0</v>
      </c>
      <c r="O759" s="54">
        <f t="shared" si="127"/>
        <v>-21.00047082</v>
      </c>
      <c r="P759" s="54">
        <f t="shared" si="128"/>
        <v>21.00047082</v>
      </c>
      <c r="Q759" s="92"/>
      <c r="R759" s="54"/>
      <c r="S759" s="54"/>
      <c r="T759" s="54">
        <v>0</v>
      </c>
      <c r="U759" s="54">
        <v>0</v>
      </c>
      <c r="V759" s="54">
        <v>0</v>
      </c>
      <c r="W759" s="54">
        <v>0</v>
      </c>
      <c r="X759" s="55" t="s">
        <v>212</v>
      </c>
      <c r="Y759" s="56"/>
      <c r="Z759" s="56"/>
      <c r="AA759" s="56"/>
      <c r="AB759" s="56"/>
      <c r="AC759" s="56"/>
      <c r="AD759" s="56"/>
      <c r="AE759" s="56"/>
      <c r="AF759" s="56"/>
    </row>
    <row r="760" spans="1:32" s="57" customFormat="1" ht="141.75" x14ac:dyDescent="0.25">
      <c r="A760" s="134" t="s">
        <v>171</v>
      </c>
      <c r="B760" s="132"/>
      <c r="C760" s="51" t="s">
        <v>870</v>
      </c>
      <c r="D760" s="52">
        <v>0</v>
      </c>
      <c r="E760" s="53">
        <f t="shared" si="126"/>
        <v>0</v>
      </c>
      <c r="F760" s="53">
        <f t="shared" si="126"/>
        <v>0.25095144000000003</v>
      </c>
      <c r="G760" s="54">
        <v>0</v>
      </c>
      <c r="H760" s="54">
        <v>0.25095144000000003</v>
      </c>
      <c r="I760" s="54">
        <v>0</v>
      </c>
      <c r="J760" s="54">
        <v>0</v>
      </c>
      <c r="K760" s="54">
        <v>0</v>
      </c>
      <c r="L760" s="54">
        <v>0</v>
      </c>
      <c r="M760" s="54">
        <v>0</v>
      </c>
      <c r="N760" s="54">
        <v>0</v>
      </c>
      <c r="O760" s="54">
        <f t="shared" si="127"/>
        <v>-0.25095144000000003</v>
      </c>
      <c r="P760" s="54">
        <f t="shared" si="128"/>
        <v>0.25095144000000003</v>
      </c>
      <c r="Q760" s="92"/>
      <c r="R760" s="54"/>
      <c r="S760" s="54"/>
      <c r="T760" s="54">
        <v>0</v>
      </c>
      <c r="U760" s="54">
        <v>0</v>
      </c>
      <c r="V760" s="54">
        <v>0</v>
      </c>
      <c r="W760" s="54">
        <v>0</v>
      </c>
      <c r="X760" s="55" t="s">
        <v>212</v>
      </c>
      <c r="Y760" s="56"/>
      <c r="Z760" s="56"/>
      <c r="AA760" s="56"/>
      <c r="AB760" s="56"/>
      <c r="AC760" s="56"/>
      <c r="AD760" s="56"/>
      <c r="AE760" s="56"/>
      <c r="AF760" s="56"/>
    </row>
    <row r="761" spans="1:32" s="57" customFormat="1" ht="157.5" x14ac:dyDescent="0.25">
      <c r="A761" s="134" t="s">
        <v>171</v>
      </c>
      <c r="B761" s="132"/>
      <c r="C761" s="51" t="s">
        <v>871</v>
      </c>
      <c r="D761" s="52">
        <v>0</v>
      </c>
      <c r="E761" s="53">
        <f t="shared" si="126"/>
        <v>0</v>
      </c>
      <c r="F761" s="53">
        <f t="shared" si="126"/>
        <v>0.75212400999999995</v>
      </c>
      <c r="G761" s="54">
        <v>0</v>
      </c>
      <c r="H761" s="54">
        <v>0.75212400999999995</v>
      </c>
      <c r="I761" s="54">
        <v>0</v>
      </c>
      <c r="J761" s="54">
        <v>0</v>
      </c>
      <c r="K761" s="54">
        <v>0</v>
      </c>
      <c r="L761" s="54">
        <v>0</v>
      </c>
      <c r="M761" s="54">
        <v>0</v>
      </c>
      <c r="N761" s="54">
        <v>0</v>
      </c>
      <c r="O761" s="54">
        <f t="shared" si="127"/>
        <v>-0.75212400999999995</v>
      </c>
      <c r="P761" s="54">
        <f t="shared" si="128"/>
        <v>0.75212400999999995</v>
      </c>
      <c r="Q761" s="92"/>
      <c r="R761" s="54"/>
      <c r="S761" s="54"/>
      <c r="T761" s="54">
        <v>0</v>
      </c>
      <c r="U761" s="54">
        <v>0</v>
      </c>
      <c r="V761" s="54">
        <v>0</v>
      </c>
      <c r="W761" s="54">
        <v>0</v>
      </c>
      <c r="X761" s="55" t="s">
        <v>212</v>
      </c>
      <c r="Y761" s="56"/>
      <c r="Z761" s="56"/>
      <c r="AA761" s="56"/>
      <c r="AB761" s="56"/>
      <c r="AC761" s="56"/>
      <c r="AD761" s="56"/>
      <c r="AE761" s="56"/>
      <c r="AF761" s="56"/>
    </row>
    <row r="762" spans="1:32" s="57" customFormat="1" ht="94.5" x14ac:dyDescent="0.25">
      <c r="A762" s="134" t="s">
        <v>171</v>
      </c>
      <c r="B762" s="132"/>
      <c r="C762" s="51" t="s">
        <v>872</v>
      </c>
      <c r="D762" s="52">
        <v>0</v>
      </c>
      <c r="E762" s="53">
        <f t="shared" ref="E762:F777" si="129">G762+I762+K762+M762</f>
        <v>0</v>
      </c>
      <c r="F762" s="53">
        <f t="shared" si="129"/>
        <v>0.47971916999999997</v>
      </c>
      <c r="G762" s="54">
        <v>0</v>
      </c>
      <c r="H762" s="54">
        <v>0.47971916999999997</v>
      </c>
      <c r="I762" s="54">
        <v>0</v>
      </c>
      <c r="J762" s="54">
        <v>0</v>
      </c>
      <c r="K762" s="54">
        <v>0</v>
      </c>
      <c r="L762" s="54">
        <v>0</v>
      </c>
      <c r="M762" s="54">
        <v>0</v>
      </c>
      <c r="N762" s="54">
        <v>0</v>
      </c>
      <c r="O762" s="54">
        <f t="shared" si="127"/>
        <v>-0.47971916999999997</v>
      </c>
      <c r="P762" s="54">
        <f t="shared" si="128"/>
        <v>0.47971916999999997</v>
      </c>
      <c r="Q762" s="92"/>
      <c r="R762" s="54"/>
      <c r="S762" s="54"/>
      <c r="T762" s="54">
        <v>0</v>
      </c>
      <c r="U762" s="54">
        <v>0</v>
      </c>
      <c r="V762" s="54">
        <v>0</v>
      </c>
      <c r="W762" s="54">
        <v>0</v>
      </c>
      <c r="X762" s="55" t="s">
        <v>212</v>
      </c>
      <c r="Y762" s="56"/>
      <c r="Z762" s="56"/>
      <c r="AA762" s="56"/>
      <c r="AB762" s="56"/>
      <c r="AC762" s="56"/>
      <c r="AD762" s="56"/>
      <c r="AE762" s="56"/>
      <c r="AF762" s="56"/>
    </row>
    <row r="763" spans="1:32" s="57" customFormat="1" ht="173.25" x14ac:dyDescent="0.25">
      <c r="A763" s="134" t="s">
        <v>171</v>
      </c>
      <c r="B763" s="132"/>
      <c r="C763" s="51" t="s">
        <v>873</v>
      </c>
      <c r="D763" s="52">
        <v>23.497890319999996</v>
      </c>
      <c r="E763" s="53">
        <f t="shared" si="129"/>
        <v>37.804649809999987</v>
      </c>
      <c r="F763" s="53">
        <f t="shared" si="129"/>
        <v>11.465462589999998</v>
      </c>
      <c r="G763" s="54">
        <v>37.804649809999987</v>
      </c>
      <c r="H763" s="54">
        <v>0</v>
      </c>
      <c r="I763" s="54">
        <v>0</v>
      </c>
      <c r="J763" s="54">
        <v>11.465462589999998</v>
      </c>
      <c r="K763" s="54">
        <v>0</v>
      </c>
      <c r="L763" s="54">
        <v>0</v>
      </c>
      <c r="M763" s="54">
        <v>0</v>
      </c>
      <c r="N763" s="54">
        <v>0</v>
      </c>
      <c r="O763" s="54">
        <f t="shared" si="127"/>
        <v>12.032427729999998</v>
      </c>
      <c r="P763" s="54">
        <f t="shared" si="128"/>
        <v>-26.339187219999989</v>
      </c>
      <c r="Q763" s="92">
        <f t="shared" si="116"/>
        <v>-0.69671819081452824</v>
      </c>
      <c r="R763" s="54"/>
      <c r="S763" s="54"/>
      <c r="T763" s="54">
        <v>0</v>
      </c>
      <c r="U763" s="54">
        <v>0</v>
      </c>
      <c r="V763" s="54">
        <v>0</v>
      </c>
      <c r="W763" s="54">
        <v>0</v>
      </c>
      <c r="X763" s="55" t="s">
        <v>212</v>
      </c>
      <c r="Y763" s="56"/>
      <c r="Z763" s="56"/>
      <c r="AA763" s="56"/>
      <c r="AB763" s="56"/>
      <c r="AC763" s="56"/>
      <c r="AD763" s="56"/>
      <c r="AE763" s="56"/>
      <c r="AF763" s="56"/>
    </row>
    <row r="764" spans="1:32" s="57" customFormat="1" ht="63" x14ac:dyDescent="0.25">
      <c r="A764" s="134" t="s">
        <v>171</v>
      </c>
      <c r="B764" s="132"/>
      <c r="C764" s="51" t="s">
        <v>874</v>
      </c>
      <c r="D764" s="52">
        <v>0</v>
      </c>
      <c r="E764" s="53">
        <f t="shared" si="129"/>
        <v>14.331045000000003</v>
      </c>
      <c r="F764" s="53">
        <f t="shared" si="129"/>
        <v>23.210899940000001</v>
      </c>
      <c r="G764" s="54">
        <v>14.331045000000003</v>
      </c>
      <c r="H764" s="54">
        <v>0</v>
      </c>
      <c r="I764" s="54">
        <v>0</v>
      </c>
      <c r="J764" s="54">
        <v>23.210899940000001</v>
      </c>
      <c r="K764" s="54">
        <v>0</v>
      </c>
      <c r="L764" s="54">
        <v>0</v>
      </c>
      <c r="M764" s="54">
        <v>0</v>
      </c>
      <c r="N764" s="54">
        <v>0</v>
      </c>
      <c r="O764" s="54">
        <f t="shared" si="127"/>
        <v>-23.210899940000001</v>
      </c>
      <c r="P764" s="54">
        <f t="shared" si="128"/>
        <v>8.8798549399999978</v>
      </c>
      <c r="Q764" s="92">
        <f t="shared" si="116"/>
        <v>0.61962368689791947</v>
      </c>
      <c r="R764" s="54"/>
      <c r="S764" s="54"/>
      <c r="T764" s="54">
        <v>0</v>
      </c>
      <c r="U764" s="54">
        <v>0</v>
      </c>
      <c r="V764" s="54">
        <v>0</v>
      </c>
      <c r="W764" s="54">
        <v>0</v>
      </c>
      <c r="X764" s="55" t="s">
        <v>205</v>
      </c>
      <c r="Y764" s="56"/>
      <c r="Z764" s="56"/>
      <c r="AA764" s="56"/>
      <c r="AB764" s="56"/>
      <c r="AC764" s="56"/>
      <c r="AD764" s="56"/>
      <c r="AE764" s="56"/>
      <c r="AF764" s="56"/>
    </row>
    <row r="765" spans="1:32" s="57" customFormat="1" ht="173.25" x14ac:dyDescent="0.25">
      <c r="A765" s="134" t="s">
        <v>171</v>
      </c>
      <c r="B765" s="132"/>
      <c r="C765" s="51" t="s">
        <v>875</v>
      </c>
      <c r="D765" s="52">
        <v>0</v>
      </c>
      <c r="E765" s="53">
        <f t="shared" si="129"/>
        <v>40.14777475999999</v>
      </c>
      <c r="F765" s="53">
        <f t="shared" si="129"/>
        <v>9.0220410199999996</v>
      </c>
      <c r="G765" s="54">
        <v>40.14777475999999</v>
      </c>
      <c r="H765" s="54">
        <v>0</v>
      </c>
      <c r="I765" s="54">
        <v>0</v>
      </c>
      <c r="J765" s="54">
        <v>9.0220410199999996</v>
      </c>
      <c r="K765" s="54">
        <v>0</v>
      </c>
      <c r="L765" s="54">
        <v>0</v>
      </c>
      <c r="M765" s="54">
        <v>0</v>
      </c>
      <c r="N765" s="54">
        <v>0</v>
      </c>
      <c r="O765" s="54">
        <f t="shared" si="127"/>
        <v>-9.0220410199999996</v>
      </c>
      <c r="P765" s="54">
        <f t="shared" si="128"/>
        <v>-31.12573373999999</v>
      </c>
      <c r="Q765" s="92">
        <f t="shared" si="116"/>
        <v>-0.77527917614530317</v>
      </c>
      <c r="R765" s="54"/>
      <c r="S765" s="54"/>
      <c r="T765" s="54">
        <v>0</v>
      </c>
      <c r="U765" s="54">
        <v>0</v>
      </c>
      <c r="V765" s="54">
        <v>0</v>
      </c>
      <c r="W765" s="54">
        <v>0</v>
      </c>
      <c r="X765" s="55" t="s">
        <v>214</v>
      </c>
      <c r="Y765" s="56"/>
      <c r="Z765" s="56"/>
      <c r="AA765" s="56"/>
      <c r="AB765" s="56"/>
      <c r="AC765" s="56"/>
      <c r="AD765" s="56"/>
      <c r="AE765" s="56"/>
      <c r="AF765" s="56"/>
    </row>
    <row r="766" spans="1:32" s="57" customFormat="1" ht="173.25" x14ac:dyDescent="0.25">
      <c r="A766" s="134" t="s">
        <v>171</v>
      </c>
      <c r="B766" s="132"/>
      <c r="C766" s="51" t="s">
        <v>876</v>
      </c>
      <c r="D766" s="52">
        <v>0</v>
      </c>
      <c r="E766" s="53">
        <f t="shared" si="129"/>
        <v>16.848448580000003</v>
      </c>
      <c r="F766" s="53">
        <f t="shared" si="129"/>
        <v>5.6141514099999998</v>
      </c>
      <c r="G766" s="54">
        <v>16.848448580000003</v>
      </c>
      <c r="H766" s="54">
        <v>0</v>
      </c>
      <c r="I766" s="54">
        <v>0</v>
      </c>
      <c r="J766" s="54">
        <v>5.6141514099999998</v>
      </c>
      <c r="K766" s="54">
        <v>0</v>
      </c>
      <c r="L766" s="54">
        <v>0</v>
      </c>
      <c r="M766" s="54">
        <v>0</v>
      </c>
      <c r="N766" s="54">
        <v>0</v>
      </c>
      <c r="O766" s="54">
        <f t="shared" si="127"/>
        <v>-5.6141514099999998</v>
      </c>
      <c r="P766" s="54">
        <f t="shared" si="128"/>
        <v>-11.234297170000003</v>
      </c>
      <c r="Q766" s="92">
        <f t="shared" si="116"/>
        <v>-0.66678526017734985</v>
      </c>
      <c r="R766" s="54"/>
      <c r="S766" s="54"/>
      <c r="T766" s="54">
        <v>0</v>
      </c>
      <c r="U766" s="54">
        <v>0</v>
      </c>
      <c r="V766" s="54">
        <v>0</v>
      </c>
      <c r="W766" s="54">
        <v>0</v>
      </c>
      <c r="X766" s="55" t="s">
        <v>214</v>
      </c>
      <c r="Y766" s="56"/>
      <c r="Z766" s="56"/>
      <c r="AA766" s="56"/>
      <c r="AB766" s="56"/>
      <c r="AC766" s="56"/>
      <c r="AD766" s="56"/>
      <c r="AE766" s="56"/>
      <c r="AF766" s="56"/>
    </row>
    <row r="767" spans="1:32" s="57" customFormat="1" ht="94.5" x14ac:dyDescent="0.25">
      <c r="A767" s="134" t="s">
        <v>171</v>
      </c>
      <c r="B767" s="132"/>
      <c r="C767" s="51" t="s">
        <v>877</v>
      </c>
      <c r="D767" s="52">
        <v>0</v>
      </c>
      <c r="E767" s="53">
        <f t="shared" si="129"/>
        <v>2.4776500000000077</v>
      </c>
      <c r="F767" s="53">
        <f t="shared" si="129"/>
        <v>12.593347719999993</v>
      </c>
      <c r="G767" s="54">
        <v>2.4776500000000077</v>
      </c>
      <c r="H767" s="54">
        <v>0</v>
      </c>
      <c r="I767" s="54">
        <v>0</v>
      </c>
      <c r="J767" s="54">
        <v>3.9173477199999942</v>
      </c>
      <c r="K767" s="54">
        <v>0</v>
      </c>
      <c r="L767" s="54">
        <v>8.6760000000000002</v>
      </c>
      <c r="M767" s="54">
        <v>0</v>
      </c>
      <c r="N767" s="54">
        <v>0</v>
      </c>
      <c r="O767" s="54">
        <f t="shared" si="127"/>
        <v>-12.593347719999993</v>
      </c>
      <c r="P767" s="54">
        <f t="shared" si="128"/>
        <v>10.115697719999986</v>
      </c>
      <c r="Q767" s="92">
        <f t="shared" si="116"/>
        <v>4.0827791334530517</v>
      </c>
      <c r="R767" s="54"/>
      <c r="S767" s="54"/>
      <c r="T767" s="54">
        <v>0</v>
      </c>
      <c r="U767" s="54">
        <v>0</v>
      </c>
      <c r="V767" s="54">
        <v>0</v>
      </c>
      <c r="W767" s="54">
        <v>0</v>
      </c>
      <c r="X767" s="55" t="s">
        <v>205</v>
      </c>
      <c r="Y767" s="56"/>
      <c r="Z767" s="56"/>
      <c r="AA767" s="56"/>
      <c r="AB767" s="56"/>
      <c r="AC767" s="56"/>
      <c r="AD767" s="56"/>
      <c r="AE767" s="56"/>
      <c r="AF767" s="56"/>
    </row>
    <row r="768" spans="1:32" s="57" customFormat="1" ht="94.5" x14ac:dyDescent="0.25">
      <c r="A768" s="134" t="s">
        <v>171</v>
      </c>
      <c r="B768" s="132"/>
      <c r="C768" s="51" t="s">
        <v>878</v>
      </c>
      <c r="D768" s="52">
        <v>0</v>
      </c>
      <c r="E768" s="53">
        <f t="shared" si="129"/>
        <v>0</v>
      </c>
      <c r="F768" s="53">
        <f t="shared" si="129"/>
        <v>3.6249760000000002</v>
      </c>
      <c r="G768" s="54">
        <v>0</v>
      </c>
      <c r="H768" s="54">
        <v>3.6249760000000002</v>
      </c>
      <c r="I768" s="54">
        <v>0</v>
      </c>
      <c r="J768" s="54">
        <v>0</v>
      </c>
      <c r="K768" s="54">
        <v>0</v>
      </c>
      <c r="L768" s="54">
        <v>0</v>
      </c>
      <c r="M768" s="54">
        <v>0</v>
      </c>
      <c r="N768" s="54">
        <v>0</v>
      </c>
      <c r="O768" s="54">
        <f t="shared" si="127"/>
        <v>-3.6249760000000002</v>
      </c>
      <c r="P768" s="54">
        <f t="shared" si="128"/>
        <v>3.6249760000000002</v>
      </c>
      <c r="Q768" s="92"/>
      <c r="R768" s="54"/>
      <c r="S768" s="54"/>
      <c r="T768" s="54">
        <v>0</v>
      </c>
      <c r="U768" s="54">
        <v>0</v>
      </c>
      <c r="V768" s="54">
        <v>0</v>
      </c>
      <c r="W768" s="54">
        <v>0</v>
      </c>
      <c r="X768" s="55" t="s">
        <v>212</v>
      </c>
      <c r="Y768" s="56"/>
      <c r="Z768" s="56"/>
      <c r="AA768" s="56"/>
      <c r="AB768" s="56"/>
      <c r="AC768" s="56"/>
      <c r="AD768" s="56"/>
      <c r="AE768" s="56"/>
      <c r="AF768" s="56"/>
    </row>
    <row r="769" spans="1:32" s="57" customFormat="1" ht="78.75" x14ac:dyDescent="0.25">
      <c r="A769" s="134" t="s">
        <v>171</v>
      </c>
      <c r="B769" s="132"/>
      <c r="C769" s="51" t="s">
        <v>879</v>
      </c>
      <c r="D769" s="52">
        <v>0</v>
      </c>
      <c r="E769" s="53">
        <f t="shared" si="129"/>
        <v>0</v>
      </c>
      <c r="F769" s="53">
        <f t="shared" si="129"/>
        <v>9.0914135800000011</v>
      </c>
      <c r="G769" s="54">
        <v>0</v>
      </c>
      <c r="H769" s="54">
        <v>4.6440000000000001</v>
      </c>
      <c r="I769" s="54">
        <v>0</v>
      </c>
      <c r="J769" s="54">
        <v>2.81</v>
      </c>
      <c r="K769" s="54">
        <v>0</v>
      </c>
      <c r="L769" s="54">
        <v>1.63741358</v>
      </c>
      <c r="M769" s="54">
        <v>0</v>
      </c>
      <c r="N769" s="54">
        <v>0</v>
      </c>
      <c r="O769" s="54">
        <f t="shared" si="127"/>
        <v>-9.0914135800000011</v>
      </c>
      <c r="P769" s="54">
        <f t="shared" si="128"/>
        <v>9.0914135800000011</v>
      </c>
      <c r="Q769" s="92"/>
      <c r="R769" s="54"/>
      <c r="S769" s="54"/>
      <c r="T769" s="54">
        <v>0</v>
      </c>
      <c r="U769" s="54">
        <v>0</v>
      </c>
      <c r="V769" s="54">
        <v>0</v>
      </c>
      <c r="W769" s="54">
        <v>0</v>
      </c>
      <c r="X769" s="55" t="s">
        <v>212</v>
      </c>
      <c r="Y769" s="56"/>
      <c r="Z769" s="56"/>
      <c r="AA769" s="56"/>
      <c r="AB769" s="56"/>
      <c r="AC769" s="56"/>
      <c r="AD769" s="56"/>
      <c r="AE769" s="56"/>
      <c r="AF769" s="56"/>
    </row>
    <row r="770" spans="1:32" s="57" customFormat="1" ht="94.5" x14ac:dyDescent="0.25">
      <c r="A770" s="134" t="s">
        <v>171</v>
      </c>
      <c r="B770" s="132"/>
      <c r="C770" s="51" t="s">
        <v>880</v>
      </c>
      <c r="D770" s="52">
        <v>0</v>
      </c>
      <c r="E770" s="53">
        <f t="shared" si="129"/>
        <v>0</v>
      </c>
      <c r="F770" s="53">
        <f t="shared" si="129"/>
        <v>0</v>
      </c>
      <c r="G770" s="54">
        <v>0</v>
      </c>
      <c r="H770" s="54">
        <v>0</v>
      </c>
      <c r="I770" s="54">
        <v>0</v>
      </c>
      <c r="J770" s="54">
        <v>0</v>
      </c>
      <c r="K770" s="54">
        <v>0</v>
      </c>
      <c r="L770" s="54">
        <v>0</v>
      </c>
      <c r="M770" s="54">
        <v>0</v>
      </c>
      <c r="N770" s="54">
        <v>0</v>
      </c>
      <c r="O770" s="54">
        <f t="shared" si="127"/>
        <v>0</v>
      </c>
      <c r="P770" s="54">
        <f t="shared" si="128"/>
        <v>0</v>
      </c>
      <c r="Q770" s="92"/>
      <c r="R770" s="54"/>
      <c r="S770" s="54"/>
      <c r="T770" s="54">
        <v>0</v>
      </c>
      <c r="U770" s="54">
        <v>0</v>
      </c>
      <c r="V770" s="54">
        <v>0</v>
      </c>
      <c r="W770" s="54">
        <v>0</v>
      </c>
      <c r="X770" s="55"/>
      <c r="Y770" s="56"/>
      <c r="Z770" s="56"/>
      <c r="AA770" s="56"/>
      <c r="AB770" s="56"/>
      <c r="AC770" s="56"/>
      <c r="AD770" s="56"/>
      <c r="AE770" s="56"/>
      <c r="AF770" s="56"/>
    </row>
    <row r="771" spans="1:32" s="57" customFormat="1" ht="141.75" x14ac:dyDescent="0.25">
      <c r="A771" s="134" t="s">
        <v>171</v>
      </c>
      <c r="B771" s="132"/>
      <c r="C771" s="51" t="s">
        <v>881</v>
      </c>
      <c r="D771" s="52">
        <v>326.27410757999996</v>
      </c>
      <c r="E771" s="53">
        <f t="shared" si="129"/>
        <v>0</v>
      </c>
      <c r="F771" s="53">
        <f t="shared" si="129"/>
        <v>48.000039999999998</v>
      </c>
      <c r="G771" s="54">
        <v>0</v>
      </c>
      <c r="H771" s="54">
        <v>0</v>
      </c>
      <c r="I771" s="54">
        <v>0</v>
      </c>
      <c r="J771" s="54">
        <v>0</v>
      </c>
      <c r="K771" s="54">
        <v>0</v>
      </c>
      <c r="L771" s="54">
        <v>20</v>
      </c>
      <c r="M771" s="54">
        <v>0</v>
      </c>
      <c r="N771" s="54">
        <v>28.000039999999998</v>
      </c>
      <c r="O771" s="54">
        <f t="shared" si="127"/>
        <v>278.27406757999995</v>
      </c>
      <c r="P771" s="54">
        <f t="shared" si="128"/>
        <v>48.000039999999998</v>
      </c>
      <c r="Q771" s="92"/>
      <c r="R771" s="54"/>
      <c r="S771" s="54"/>
      <c r="T771" s="54">
        <v>0</v>
      </c>
      <c r="U771" s="54">
        <v>0</v>
      </c>
      <c r="V771" s="54">
        <v>0</v>
      </c>
      <c r="W771" s="54">
        <v>0</v>
      </c>
      <c r="X771" s="55" t="s">
        <v>200</v>
      </c>
      <c r="Y771" s="56"/>
      <c r="Z771" s="56"/>
      <c r="AA771" s="56"/>
      <c r="AB771" s="56"/>
      <c r="AC771" s="56"/>
      <c r="AD771" s="56"/>
      <c r="AE771" s="56"/>
      <c r="AF771" s="56"/>
    </row>
    <row r="772" spans="1:32" s="57" customFormat="1" ht="110.25" x14ac:dyDescent="0.25">
      <c r="A772" s="134" t="s">
        <v>171</v>
      </c>
      <c r="B772" s="132"/>
      <c r="C772" s="51" t="s">
        <v>882</v>
      </c>
      <c r="D772" s="52">
        <v>2.58138216</v>
      </c>
      <c r="E772" s="53">
        <f t="shared" si="129"/>
        <v>0</v>
      </c>
      <c r="F772" s="53">
        <f t="shared" si="129"/>
        <v>2.5818399999999997</v>
      </c>
      <c r="G772" s="54">
        <v>0</v>
      </c>
      <c r="H772" s="54">
        <v>0</v>
      </c>
      <c r="I772" s="54">
        <v>0</v>
      </c>
      <c r="J772" s="54">
        <v>0</v>
      </c>
      <c r="K772" s="54">
        <v>0</v>
      </c>
      <c r="L772" s="54">
        <v>1.63</v>
      </c>
      <c r="M772" s="54">
        <v>0</v>
      </c>
      <c r="N772" s="54">
        <v>0.95184000000000002</v>
      </c>
      <c r="O772" s="54">
        <f t="shared" si="127"/>
        <v>-4.5783999999970959E-4</v>
      </c>
      <c r="P772" s="54">
        <f t="shared" si="128"/>
        <v>2.5818399999999997</v>
      </c>
      <c r="Q772" s="92"/>
      <c r="R772" s="54"/>
      <c r="S772" s="54"/>
      <c r="T772" s="54">
        <v>0</v>
      </c>
      <c r="U772" s="54">
        <v>0</v>
      </c>
      <c r="V772" s="54">
        <v>0</v>
      </c>
      <c r="W772" s="54">
        <v>0</v>
      </c>
      <c r="X772" s="55" t="s">
        <v>200</v>
      </c>
      <c r="Y772" s="56"/>
      <c r="Z772" s="56"/>
      <c r="AA772" s="56"/>
      <c r="AB772" s="56"/>
      <c r="AC772" s="56"/>
      <c r="AD772" s="56"/>
      <c r="AE772" s="56"/>
      <c r="AF772" s="56"/>
    </row>
    <row r="773" spans="1:32" s="57" customFormat="1" ht="47.25" x14ac:dyDescent="0.25">
      <c r="A773" s="134" t="s">
        <v>171</v>
      </c>
      <c r="B773" s="132"/>
      <c r="C773" s="51" t="s">
        <v>883</v>
      </c>
      <c r="D773" s="52">
        <v>0</v>
      </c>
      <c r="E773" s="53">
        <f t="shared" si="129"/>
        <v>0</v>
      </c>
      <c r="F773" s="53">
        <f t="shared" si="129"/>
        <v>3.5076999999999998</v>
      </c>
      <c r="G773" s="54">
        <v>0</v>
      </c>
      <c r="H773" s="54">
        <v>3.5076999999999998</v>
      </c>
      <c r="I773" s="54">
        <v>0</v>
      </c>
      <c r="J773" s="54">
        <v>0</v>
      </c>
      <c r="K773" s="54">
        <v>0</v>
      </c>
      <c r="L773" s="54">
        <v>0</v>
      </c>
      <c r="M773" s="54">
        <v>0</v>
      </c>
      <c r="N773" s="54">
        <v>0</v>
      </c>
      <c r="O773" s="54">
        <f t="shared" si="127"/>
        <v>-3.5076999999999998</v>
      </c>
      <c r="P773" s="54">
        <f t="shared" si="128"/>
        <v>3.5076999999999998</v>
      </c>
      <c r="Q773" s="92"/>
      <c r="R773" s="54"/>
      <c r="S773" s="54"/>
      <c r="T773" s="54">
        <v>0</v>
      </c>
      <c r="U773" s="54">
        <v>0</v>
      </c>
      <c r="V773" s="54">
        <v>0</v>
      </c>
      <c r="W773" s="54">
        <v>0</v>
      </c>
      <c r="X773" s="55" t="s">
        <v>212</v>
      </c>
      <c r="Y773" s="56"/>
      <c r="Z773" s="56"/>
      <c r="AA773" s="56"/>
      <c r="AB773" s="56"/>
      <c r="AC773" s="56"/>
      <c r="AD773" s="56"/>
      <c r="AE773" s="56"/>
      <c r="AF773" s="56"/>
    </row>
    <row r="774" spans="1:32" s="57" customFormat="1" ht="157.5" x14ac:dyDescent="0.25">
      <c r="A774" s="134" t="s">
        <v>171</v>
      </c>
      <c r="B774" s="132"/>
      <c r="C774" s="51" t="s">
        <v>884</v>
      </c>
      <c r="D774" s="52">
        <v>0</v>
      </c>
      <c r="E774" s="53">
        <f t="shared" si="129"/>
        <v>0</v>
      </c>
      <c r="F774" s="53">
        <f t="shared" si="129"/>
        <v>2.16720486</v>
      </c>
      <c r="G774" s="54">
        <v>0</v>
      </c>
      <c r="H774" s="54">
        <v>2.16720486</v>
      </c>
      <c r="I774" s="54">
        <v>0</v>
      </c>
      <c r="J774" s="54">
        <v>0</v>
      </c>
      <c r="K774" s="54">
        <v>0</v>
      </c>
      <c r="L774" s="54">
        <v>0</v>
      </c>
      <c r="M774" s="54">
        <v>0</v>
      </c>
      <c r="N774" s="54">
        <v>0</v>
      </c>
      <c r="O774" s="54">
        <f t="shared" si="127"/>
        <v>-2.16720486</v>
      </c>
      <c r="P774" s="54">
        <f t="shared" si="128"/>
        <v>2.16720486</v>
      </c>
      <c r="Q774" s="92"/>
      <c r="R774" s="54"/>
      <c r="S774" s="54"/>
      <c r="T774" s="54">
        <v>0</v>
      </c>
      <c r="U774" s="54">
        <v>0</v>
      </c>
      <c r="V774" s="54">
        <v>0</v>
      </c>
      <c r="W774" s="54">
        <v>0</v>
      </c>
      <c r="X774" s="55" t="s">
        <v>212</v>
      </c>
      <c r="Y774" s="56"/>
      <c r="Z774" s="56"/>
      <c r="AA774" s="56"/>
      <c r="AB774" s="56"/>
      <c r="AC774" s="56"/>
      <c r="AD774" s="56"/>
      <c r="AE774" s="56"/>
      <c r="AF774" s="56"/>
    </row>
    <row r="775" spans="1:32" s="57" customFormat="1" ht="94.5" x14ac:dyDescent="0.25">
      <c r="A775" s="134" t="s">
        <v>171</v>
      </c>
      <c r="B775" s="132"/>
      <c r="C775" s="51" t="s">
        <v>885</v>
      </c>
      <c r="D775" s="52">
        <v>0</v>
      </c>
      <c r="E775" s="53">
        <f t="shared" si="129"/>
        <v>0</v>
      </c>
      <c r="F775" s="53">
        <f t="shared" si="129"/>
        <v>2.7413340000000001E-2</v>
      </c>
      <c r="G775" s="54">
        <v>0</v>
      </c>
      <c r="H775" s="54">
        <v>2.7413340000000001E-2</v>
      </c>
      <c r="I775" s="54">
        <v>0</v>
      </c>
      <c r="J775" s="54">
        <v>0</v>
      </c>
      <c r="K775" s="54">
        <v>0</v>
      </c>
      <c r="L775" s="54">
        <v>0</v>
      </c>
      <c r="M775" s="54">
        <v>0</v>
      </c>
      <c r="N775" s="54">
        <v>0</v>
      </c>
      <c r="O775" s="54">
        <f t="shared" si="127"/>
        <v>-2.7413340000000001E-2</v>
      </c>
      <c r="P775" s="54">
        <f t="shared" si="128"/>
        <v>2.7413340000000001E-2</v>
      </c>
      <c r="Q775" s="92"/>
      <c r="R775" s="54"/>
      <c r="S775" s="54"/>
      <c r="T775" s="54">
        <v>0</v>
      </c>
      <c r="U775" s="54">
        <v>0</v>
      </c>
      <c r="V775" s="54">
        <v>0</v>
      </c>
      <c r="W775" s="54">
        <v>0</v>
      </c>
      <c r="X775" s="55" t="s">
        <v>212</v>
      </c>
      <c r="Y775" s="56"/>
      <c r="Z775" s="56"/>
      <c r="AA775" s="56"/>
      <c r="AB775" s="56"/>
      <c r="AC775" s="56"/>
      <c r="AD775" s="56"/>
      <c r="AE775" s="56"/>
      <c r="AF775" s="56"/>
    </row>
    <row r="776" spans="1:32" s="57" customFormat="1" ht="110.25" x14ac:dyDescent="0.25">
      <c r="A776" s="134" t="s">
        <v>171</v>
      </c>
      <c r="B776" s="132"/>
      <c r="C776" s="51" t="s">
        <v>886</v>
      </c>
      <c r="D776" s="52">
        <v>0</v>
      </c>
      <c r="E776" s="53">
        <f t="shared" si="129"/>
        <v>0</v>
      </c>
      <c r="F776" s="53">
        <f t="shared" si="129"/>
        <v>3.3323940000000003E-2</v>
      </c>
      <c r="G776" s="54">
        <v>0</v>
      </c>
      <c r="H776" s="54">
        <v>3.3323940000000003E-2</v>
      </c>
      <c r="I776" s="54">
        <v>0</v>
      </c>
      <c r="J776" s="54">
        <v>0</v>
      </c>
      <c r="K776" s="54">
        <v>0</v>
      </c>
      <c r="L776" s="54">
        <v>0</v>
      </c>
      <c r="M776" s="54">
        <v>0</v>
      </c>
      <c r="N776" s="54">
        <v>0</v>
      </c>
      <c r="O776" s="54">
        <f t="shared" si="127"/>
        <v>-3.3323940000000003E-2</v>
      </c>
      <c r="P776" s="54">
        <f t="shared" si="128"/>
        <v>3.3323940000000003E-2</v>
      </c>
      <c r="Q776" s="92"/>
      <c r="R776" s="54"/>
      <c r="S776" s="54"/>
      <c r="T776" s="54">
        <v>0</v>
      </c>
      <c r="U776" s="54">
        <v>0</v>
      </c>
      <c r="V776" s="54">
        <v>0</v>
      </c>
      <c r="W776" s="54">
        <v>0</v>
      </c>
      <c r="X776" s="55" t="s">
        <v>212</v>
      </c>
      <c r="Y776" s="56"/>
      <c r="Z776" s="56"/>
      <c r="AA776" s="56"/>
      <c r="AB776" s="56"/>
      <c r="AC776" s="56"/>
      <c r="AD776" s="56"/>
      <c r="AE776" s="56"/>
      <c r="AF776" s="56"/>
    </row>
    <row r="777" spans="1:32" s="57" customFormat="1" ht="63" x14ac:dyDescent="0.25">
      <c r="A777" s="134" t="s">
        <v>171</v>
      </c>
      <c r="B777" s="132"/>
      <c r="C777" s="51" t="s">
        <v>887</v>
      </c>
      <c r="D777" s="52">
        <v>0</v>
      </c>
      <c r="E777" s="53">
        <f t="shared" si="129"/>
        <v>0</v>
      </c>
      <c r="F777" s="53">
        <f t="shared" si="129"/>
        <v>6.8964899999999996E-2</v>
      </c>
      <c r="G777" s="54">
        <v>0</v>
      </c>
      <c r="H777" s="54">
        <v>6.8964899999999996E-2</v>
      </c>
      <c r="I777" s="54">
        <v>0</v>
      </c>
      <c r="J777" s="54">
        <v>0</v>
      </c>
      <c r="K777" s="54">
        <v>0</v>
      </c>
      <c r="L777" s="54">
        <v>0</v>
      </c>
      <c r="M777" s="54">
        <v>0</v>
      </c>
      <c r="N777" s="54">
        <v>0</v>
      </c>
      <c r="O777" s="54">
        <f t="shared" si="127"/>
        <v>-6.8964899999999996E-2</v>
      </c>
      <c r="P777" s="54">
        <f t="shared" si="128"/>
        <v>6.8964899999999996E-2</v>
      </c>
      <c r="Q777" s="92"/>
      <c r="R777" s="54"/>
      <c r="S777" s="54"/>
      <c r="T777" s="54">
        <v>0</v>
      </c>
      <c r="U777" s="54">
        <v>0</v>
      </c>
      <c r="V777" s="54">
        <v>0</v>
      </c>
      <c r="W777" s="54">
        <v>2.1</v>
      </c>
      <c r="X777" s="55" t="s">
        <v>212</v>
      </c>
      <c r="Y777" s="56"/>
      <c r="Z777" s="56"/>
      <c r="AA777" s="56"/>
      <c r="AB777" s="56"/>
      <c r="AC777" s="56"/>
      <c r="AD777" s="56"/>
      <c r="AE777" s="56"/>
      <c r="AF777" s="56"/>
    </row>
    <row r="778" spans="1:32" s="57" customFormat="1" ht="78.75" x14ac:dyDescent="0.25">
      <c r="A778" s="134" t="s">
        <v>171</v>
      </c>
      <c r="B778" s="132"/>
      <c r="C778" s="51" t="s">
        <v>888</v>
      </c>
      <c r="D778" s="52">
        <v>3.0892612707999993</v>
      </c>
      <c r="E778" s="53">
        <f t="shared" ref="E778:F793" si="130">G778+I778+K778+M778</f>
        <v>0</v>
      </c>
      <c r="F778" s="53">
        <f t="shared" si="130"/>
        <v>3.0892659908</v>
      </c>
      <c r="G778" s="54">
        <v>0</v>
      </c>
      <c r="H778" s="54">
        <v>0</v>
      </c>
      <c r="I778" s="54">
        <v>0</v>
      </c>
      <c r="J778" s="54">
        <v>0</v>
      </c>
      <c r="K778" s="54">
        <v>0</v>
      </c>
      <c r="L778" s="54">
        <v>1.712</v>
      </c>
      <c r="M778" s="54">
        <v>0</v>
      </c>
      <c r="N778" s="54">
        <v>1.3772659908</v>
      </c>
      <c r="O778" s="54">
        <f t="shared" si="127"/>
        <v>-4.7200000006242249E-6</v>
      </c>
      <c r="P778" s="54">
        <f t="shared" si="128"/>
        <v>3.0892659908</v>
      </c>
      <c r="Q778" s="92"/>
      <c r="R778" s="54"/>
      <c r="S778" s="54"/>
      <c r="T778" s="54">
        <v>0</v>
      </c>
      <c r="U778" s="54">
        <v>0</v>
      </c>
      <c r="V778" s="54">
        <v>0</v>
      </c>
      <c r="W778" s="54">
        <v>4.03</v>
      </c>
      <c r="X778" s="55" t="s">
        <v>200</v>
      </c>
      <c r="Y778" s="56"/>
      <c r="Z778" s="56"/>
      <c r="AA778" s="56"/>
      <c r="AB778" s="56"/>
      <c r="AC778" s="56"/>
      <c r="AD778" s="56"/>
      <c r="AE778" s="56"/>
      <c r="AF778" s="56"/>
    </row>
    <row r="779" spans="1:32" s="57" customFormat="1" ht="78.75" x14ac:dyDescent="0.25">
      <c r="A779" s="134" t="s">
        <v>171</v>
      </c>
      <c r="B779" s="132"/>
      <c r="C779" s="51" t="s">
        <v>889</v>
      </c>
      <c r="D779" s="52">
        <v>1.7204399999999997</v>
      </c>
      <c r="E779" s="53">
        <f t="shared" si="130"/>
        <v>0</v>
      </c>
      <c r="F779" s="53">
        <f t="shared" si="130"/>
        <v>1.72044</v>
      </c>
      <c r="G779" s="54">
        <v>0</v>
      </c>
      <c r="H779" s="54">
        <v>0</v>
      </c>
      <c r="I779" s="54">
        <v>0</v>
      </c>
      <c r="J779" s="54">
        <v>0</v>
      </c>
      <c r="K779" s="54">
        <v>0</v>
      </c>
      <c r="L779" s="54">
        <v>1.08</v>
      </c>
      <c r="M779" s="54">
        <v>0</v>
      </c>
      <c r="N779" s="54">
        <v>0.64044000000000001</v>
      </c>
      <c r="O779" s="54">
        <f t="shared" si="127"/>
        <v>0</v>
      </c>
      <c r="P779" s="54">
        <f t="shared" si="128"/>
        <v>1.72044</v>
      </c>
      <c r="Q779" s="92"/>
      <c r="R779" s="54"/>
      <c r="S779" s="54"/>
      <c r="T779" s="54">
        <v>0</v>
      </c>
      <c r="U779" s="54">
        <v>0</v>
      </c>
      <c r="V779" s="54">
        <v>0</v>
      </c>
      <c r="W779" s="54">
        <v>1.2</v>
      </c>
      <c r="X779" s="55" t="s">
        <v>200</v>
      </c>
      <c r="Y779" s="56"/>
      <c r="Z779" s="56"/>
      <c r="AA779" s="56"/>
      <c r="AB779" s="56"/>
      <c r="AC779" s="56"/>
      <c r="AD779" s="56"/>
      <c r="AE779" s="56"/>
      <c r="AF779" s="56"/>
    </row>
    <row r="780" spans="1:32" s="57" customFormat="1" ht="94.5" x14ac:dyDescent="0.25">
      <c r="A780" s="134" t="s">
        <v>171</v>
      </c>
      <c r="B780" s="132"/>
      <c r="C780" s="51" t="s">
        <v>890</v>
      </c>
      <c r="D780" s="52">
        <v>0</v>
      </c>
      <c r="E780" s="53">
        <f t="shared" si="130"/>
        <v>0</v>
      </c>
      <c r="F780" s="53">
        <f t="shared" si="130"/>
        <v>0.20854617</v>
      </c>
      <c r="G780" s="54">
        <v>0</v>
      </c>
      <c r="H780" s="54">
        <v>0.20854617</v>
      </c>
      <c r="I780" s="54">
        <v>0</v>
      </c>
      <c r="J780" s="54">
        <v>0</v>
      </c>
      <c r="K780" s="54">
        <v>0</v>
      </c>
      <c r="L780" s="54">
        <v>0</v>
      </c>
      <c r="M780" s="54">
        <v>0</v>
      </c>
      <c r="N780" s="54">
        <v>0</v>
      </c>
      <c r="O780" s="54">
        <f t="shared" si="127"/>
        <v>-0.20854617</v>
      </c>
      <c r="P780" s="54">
        <f t="shared" si="128"/>
        <v>0.20854617</v>
      </c>
      <c r="Q780" s="92"/>
      <c r="R780" s="54"/>
      <c r="S780" s="54"/>
      <c r="T780" s="54">
        <v>0</v>
      </c>
      <c r="U780" s="54">
        <v>0</v>
      </c>
      <c r="V780" s="54">
        <v>0</v>
      </c>
      <c r="W780" s="54">
        <v>0</v>
      </c>
      <c r="X780" s="55" t="s">
        <v>212</v>
      </c>
      <c r="Y780" s="56"/>
      <c r="Z780" s="56"/>
      <c r="AA780" s="56"/>
      <c r="AB780" s="56"/>
      <c r="AC780" s="56"/>
      <c r="AD780" s="56"/>
      <c r="AE780" s="56"/>
      <c r="AF780" s="56"/>
    </row>
    <row r="781" spans="1:32" s="57" customFormat="1" ht="63" x14ac:dyDescent="0.25">
      <c r="A781" s="134" t="s">
        <v>171</v>
      </c>
      <c r="B781" s="132"/>
      <c r="C781" s="51" t="s">
        <v>891</v>
      </c>
      <c r="D781" s="52">
        <v>0</v>
      </c>
      <c r="E781" s="53">
        <f t="shared" si="130"/>
        <v>0</v>
      </c>
      <c r="F781" s="53">
        <f t="shared" si="130"/>
        <v>0.86111322000000001</v>
      </c>
      <c r="G781" s="54">
        <v>0</v>
      </c>
      <c r="H781" s="54">
        <v>0.86111322000000001</v>
      </c>
      <c r="I781" s="54">
        <v>0</v>
      </c>
      <c r="J781" s="54">
        <v>0</v>
      </c>
      <c r="K781" s="54">
        <v>0</v>
      </c>
      <c r="L781" s="54">
        <v>0</v>
      </c>
      <c r="M781" s="54">
        <v>0</v>
      </c>
      <c r="N781" s="54">
        <v>0</v>
      </c>
      <c r="O781" s="54">
        <f t="shared" si="127"/>
        <v>-0.86111322000000001</v>
      </c>
      <c r="P781" s="54">
        <f t="shared" si="128"/>
        <v>0.86111322000000001</v>
      </c>
      <c r="Q781" s="92"/>
      <c r="R781" s="54"/>
      <c r="S781" s="54"/>
      <c r="T781" s="54">
        <v>0</v>
      </c>
      <c r="U781" s="54">
        <v>0</v>
      </c>
      <c r="V781" s="54">
        <v>0</v>
      </c>
      <c r="W781" s="54">
        <v>0</v>
      </c>
      <c r="X781" s="55" t="s">
        <v>212</v>
      </c>
      <c r="Y781" s="56"/>
      <c r="Z781" s="56"/>
      <c r="AA781" s="56"/>
      <c r="AB781" s="56"/>
      <c r="AC781" s="56"/>
      <c r="AD781" s="56"/>
      <c r="AE781" s="56"/>
      <c r="AF781" s="56"/>
    </row>
    <row r="782" spans="1:32" s="57" customFormat="1" ht="110.25" x14ac:dyDescent="0.25">
      <c r="A782" s="134" t="s">
        <v>171</v>
      </c>
      <c r="B782" s="132"/>
      <c r="C782" s="51" t="s">
        <v>892</v>
      </c>
      <c r="D782" s="52">
        <v>0.98999993999999991</v>
      </c>
      <c r="E782" s="53">
        <f t="shared" si="130"/>
        <v>0</v>
      </c>
      <c r="F782" s="53">
        <f t="shared" si="130"/>
        <v>0.98999993999999991</v>
      </c>
      <c r="G782" s="54">
        <v>0</v>
      </c>
      <c r="H782" s="54">
        <v>0.09</v>
      </c>
      <c r="I782" s="54">
        <v>0</v>
      </c>
      <c r="J782" s="54">
        <v>0.89999993999999994</v>
      </c>
      <c r="K782" s="54">
        <v>0</v>
      </c>
      <c r="L782" s="54">
        <v>0</v>
      </c>
      <c r="M782" s="54">
        <v>0</v>
      </c>
      <c r="N782" s="54">
        <v>0</v>
      </c>
      <c r="O782" s="54">
        <f t="shared" si="127"/>
        <v>0</v>
      </c>
      <c r="P782" s="54">
        <f t="shared" si="128"/>
        <v>0.98999993999999991</v>
      </c>
      <c r="Q782" s="92"/>
      <c r="R782" s="54"/>
      <c r="S782" s="54"/>
      <c r="T782" s="54">
        <v>0</v>
      </c>
      <c r="U782" s="54">
        <v>0</v>
      </c>
      <c r="V782" s="54">
        <v>0.25</v>
      </c>
      <c r="W782" s="54">
        <v>0.2</v>
      </c>
      <c r="X782" s="55" t="s">
        <v>200</v>
      </c>
      <c r="Y782" s="56"/>
      <c r="Z782" s="56"/>
      <c r="AA782" s="56"/>
      <c r="AB782" s="56"/>
      <c r="AC782" s="56"/>
      <c r="AD782" s="56"/>
      <c r="AE782" s="56"/>
      <c r="AF782" s="56"/>
    </row>
    <row r="783" spans="1:32" s="57" customFormat="1" ht="94.5" x14ac:dyDescent="0.25">
      <c r="A783" s="134" t="s">
        <v>171</v>
      </c>
      <c r="B783" s="132"/>
      <c r="C783" s="51" t="s">
        <v>893</v>
      </c>
      <c r="D783" s="52">
        <v>0.56219419396800008</v>
      </c>
      <c r="E783" s="53">
        <f t="shared" si="130"/>
        <v>0</v>
      </c>
      <c r="F783" s="53">
        <f t="shared" si="130"/>
        <v>0.56219419396800008</v>
      </c>
      <c r="G783" s="54">
        <v>0</v>
      </c>
      <c r="H783" s="54">
        <v>0.02</v>
      </c>
      <c r="I783" s="54">
        <v>0</v>
      </c>
      <c r="J783" s="54">
        <v>0.01</v>
      </c>
      <c r="K783" s="54">
        <v>0</v>
      </c>
      <c r="L783" s="54">
        <v>0.53219419396800005</v>
      </c>
      <c r="M783" s="54">
        <v>0</v>
      </c>
      <c r="N783" s="54">
        <v>0</v>
      </c>
      <c r="O783" s="54">
        <f t="shared" si="127"/>
        <v>0</v>
      </c>
      <c r="P783" s="54">
        <f t="shared" si="128"/>
        <v>0.56219419396800008</v>
      </c>
      <c r="Q783" s="92"/>
      <c r="R783" s="54"/>
      <c r="S783" s="54"/>
      <c r="T783" s="54">
        <v>0</v>
      </c>
      <c r="U783" s="54">
        <v>0</v>
      </c>
      <c r="V783" s="54">
        <v>0</v>
      </c>
      <c r="W783" s="54">
        <v>0</v>
      </c>
      <c r="X783" s="55" t="s">
        <v>200</v>
      </c>
      <c r="Y783" s="56"/>
      <c r="Z783" s="56"/>
      <c r="AA783" s="56"/>
      <c r="AB783" s="56"/>
      <c r="AC783" s="56"/>
      <c r="AD783" s="56"/>
      <c r="AE783" s="56"/>
      <c r="AF783" s="56"/>
    </row>
    <row r="784" spans="1:32" s="57" customFormat="1" ht="126" x14ac:dyDescent="0.25">
      <c r="A784" s="134" t="s">
        <v>171</v>
      </c>
      <c r="B784" s="132"/>
      <c r="C784" s="51" t="s">
        <v>894</v>
      </c>
      <c r="D784" s="52">
        <v>1.715372608</v>
      </c>
      <c r="E784" s="53">
        <f t="shared" si="130"/>
        <v>0</v>
      </c>
      <c r="F784" s="53">
        <f t="shared" si="130"/>
        <v>1.715372608</v>
      </c>
      <c r="G784" s="54">
        <v>0</v>
      </c>
      <c r="H784" s="54">
        <v>0</v>
      </c>
      <c r="I784" s="54">
        <v>0</v>
      </c>
      <c r="J784" s="54">
        <v>0</v>
      </c>
      <c r="K784" s="54">
        <v>0</v>
      </c>
      <c r="L784" s="54">
        <v>0.71499999999999997</v>
      </c>
      <c r="M784" s="54">
        <v>0</v>
      </c>
      <c r="N784" s="54">
        <v>1.0003726079999999</v>
      </c>
      <c r="O784" s="54">
        <f t="shared" si="127"/>
        <v>0</v>
      </c>
      <c r="P784" s="54">
        <f t="shared" si="128"/>
        <v>1.715372608</v>
      </c>
      <c r="Q784" s="92"/>
      <c r="R784" s="54"/>
      <c r="S784" s="54"/>
      <c r="T784" s="54">
        <v>0</v>
      </c>
      <c r="U784" s="54">
        <v>0</v>
      </c>
      <c r="V784" s="54">
        <v>0</v>
      </c>
      <c r="W784" s="54">
        <v>0.6</v>
      </c>
      <c r="X784" s="55" t="s">
        <v>200</v>
      </c>
      <c r="Y784" s="56"/>
      <c r="Z784" s="56"/>
      <c r="AA784" s="56"/>
      <c r="AB784" s="56"/>
      <c r="AC784" s="56"/>
      <c r="AD784" s="56"/>
      <c r="AE784" s="56"/>
      <c r="AF784" s="56"/>
    </row>
    <row r="785" spans="1:32" s="57" customFormat="1" ht="141.75" x14ac:dyDescent="0.25">
      <c r="A785" s="134" t="s">
        <v>171</v>
      </c>
      <c r="B785" s="132"/>
      <c r="C785" s="51" t="s">
        <v>895</v>
      </c>
      <c r="D785" s="52">
        <v>2.6802697000000002</v>
      </c>
      <c r="E785" s="53">
        <f t="shared" si="130"/>
        <v>0</v>
      </c>
      <c r="F785" s="53">
        <f t="shared" si="130"/>
        <v>2.6802697000000002</v>
      </c>
      <c r="G785" s="54">
        <v>0</v>
      </c>
      <c r="H785" s="54">
        <v>0</v>
      </c>
      <c r="I785" s="54">
        <v>0</v>
      </c>
      <c r="J785" s="54">
        <v>0</v>
      </c>
      <c r="K785" s="54">
        <v>0</v>
      </c>
      <c r="L785" s="54">
        <v>1</v>
      </c>
      <c r="M785" s="54">
        <v>0</v>
      </c>
      <c r="N785" s="54">
        <v>1.6802697</v>
      </c>
      <c r="O785" s="54">
        <f t="shared" si="127"/>
        <v>0</v>
      </c>
      <c r="P785" s="54">
        <f t="shared" si="128"/>
        <v>2.6802697000000002</v>
      </c>
      <c r="Q785" s="92"/>
      <c r="R785" s="54"/>
      <c r="S785" s="54"/>
      <c r="T785" s="54">
        <v>0</v>
      </c>
      <c r="U785" s="54">
        <v>0</v>
      </c>
      <c r="V785" s="54">
        <v>0</v>
      </c>
      <c r="W785" s="54">
        <v>2</v>
      </c>
      <c r="X785" s="55" t="s">
        <v>200</v>
      </c>
      <c r="Y785" s="56"/>
      <c r="Z785" s="56"/>
      <c r="AA785" s="56"/>
      <c r="AB785" s="56"/>
      <c r="AC785" s="56"/>
      <c r="AD785" s="56"/>
      <c r="AE785" s="56"/>
      <c r="AF785" s="56"/>
    </row>
    <row r="786" spans="1:32" s="57" customFormat="1" ht="94.5" x14ac:dyDescent="0.25">
      <c r="A786" s="134" t="s">
        <v>171</v>
      </c>
      <c r="B786" s="132"/>
      <c r="C786" s="51" t="s">
        <v>896</v>
      </c>
      <c r="D786" s="52">
        <v>0.98999993999999991</v>
      </c>
      <c r="E786" s="53">
        <f t="shared" si="130"/>
        <v>0</v>
      </c>
      <c r="F786" s="53">
        <f t="shared" si="130"/>
        <v>0.98999993999999991</v>
      </c>
      <c r="G786" s="54">
        <v>0</v>
      </c>
      <c r="H786" s="54">
        <v>0.09</v>
      </c>
      <c r="I786" s="54">
        <v>0</v>
      </c>
      <c r="J786" s="54">
        <v>0.89999993999999994</v>
      </c>
      <c r="K786" s="54">
        <v>0</v>
      </c>
      <c r="L786" s="54">
        <v>0</v>
      </c>
      <c r="M786" s="54">
        <v>0</v>
      </c>
      <c r="N786" s="54">
        <v>0</v>
      </c>
      <c r="O786" s="54">
        <f t="shared" si="127"/>
        <v>0</v>
      </c>
      <c r="P786" s="54">
        <f t="shared" si="128"/>
        <v>0.98999993999999991</v>
      </c>
      <c r="Q786" s="92"/>
      <c r="R786" s="54"/>
      <c r="S786" s="54"/>
      <c r="T786" s="54">
        <v>0</v>
      </c>
      <c r="U786" s="54">
        <v>0</v>
      </c>
      <c r="V786" s="54">
        <v>0</v>
      </c>
      <c r="W786" s="54">
        <v>0.27</v>
      </c>
      <c r="X786" s="55" t="s">
        <v>200</v>
      </c>
      <c r="Y786" s="56"/>
      <c r="Z786" s="56"/>
      <c r="AA786" s="56"/>
      <c r="AB786" s="56"/>
      <c r="AC786" s="56"/>
      <c r="AD786" s="56"/>
      <c r="AE786" s="56"/>
      <c r="AF786" s="56"/>
    </row>
    <row r="787" spans="1:32" s="57" customFormat="1" ht="78.75" x14ac:dyDescent="0.25">
      <c r="A787" s="134" t="s">
        <v>171</v>
      </c>
      <c r="B787" s="132"/>
      <c r="C787" s="51" t="s">
        <v>897</v>
      </c>
      <c r="D787" s="52">
        <v>0</v>
      </c>
      <c r="E787" s="53">
        <f t="shared" si="130"/>
        <v>0</v>
      </c>
      <c r="F787" s="53">
        <f t="shared" si="130"/>
        <v>1.8873499942</v>
      </c>
      <c r="G787" s="54">
        <v>0</v>
      </c>
      <c r="H787" s="54">
        <v>1.76</v>
      </c>
      <c r="I787" s="54">
        <v>0</v>
      </c>
      <c r="J787" s="54">
        <v>0.12734999420000009</v>
      </c>
      <c r="K787" s="54">
        <v>0</v>
      </c>
      <c r="L787" s="54">
        <v>0</v>
      </c>
      <c r="M787" s="54">
        <v>0</v>
      </c>
      <c r="N787" s="54">
        <v>0</v>
      </c>
      <c r="O787" s="54">
        <f t="shared" si="127"/>
        <v>-1.8873499942</v>
      </c>
      <c r="P787" s="54">
        <f t="shared" si="128"/>
        <v>1.8873499942</v>
      </c>
      <c r="Q787" s="92"/>
      <c r="R787" s="54"/>
      <c r="S787" s="54"/>
      <c r="T787" s="54">
        <v>0</v>
      </c>
      <c r="U787" s="54">
        <v>0</v>
      </c>
      <c r="V787" s="54">
        <v>0</v>
      </c>
      <c r="W787" s="54">
        <v>0</v>
      </c>
      <c r="X787" s="55" t="s">
        <v>200</v>
      </c>
      <c r="Y787" s="56"/>
      <c r="Z787" s="56"/>
      <c r="AA787" s="56"/>
      <c r="AB787" s="56"/>
      <c r="AC787" s="56"/>
      <c r="AD787" s="56"/>
      <c r="AE787" s="56"/>
      <c r="AF787" s="56"/>
    </row>
    <row r="788" spans="1:32" s="57" customFormat="1" ht="78.75" x14ac:dyDescent="0.25">
      <c r="A788" s="134" t="s">
        <v>171</v>
      </c>
      <c r="B788" s="132"/>
      <c r="C788" s="51" t="s">
        <v>898</v>
      </c>
      <c r="D788" s="52">
        <v>0</v>
      </c>
      <c r="E788" s="53">
        <f t="shared" si="130"/>
        <v>0</v>
      </c>
      <c r="F788" s="53">
        <f t="shared" si="130"/>
        <v>0.13300000000000001</v>
      </c>
      <c r="G788" s="54">
        <v>0</v>
      </c>
      <c r="H788" s="54">
        <v>0.13300000000000001</v>
      </c>
      <c r="I788" s="54">
        <v>0</v>
      </c>
      <c r="J788" s="54">
        <v>0</v>
      </c>
      <c r="K788" s="54">
        <v>0</v>
      </c>
      <c r="L788" s="54">
        <v>0</v>
      </c>
      <c r="M788" s="54">
        <v>0</v>
      </c>
      <c r="N788" s="54">
        <v>0</v>
      </c>
      <c r="O788" s="54">
        <f t="shared" si="127"/>
        <v>-0.13300000000000001</v>
      </c>
      <c r="P788" s="54">
        <f t="shared" si="128"/>
        <v>0.13300000000000001</v>
      </c>
      <c r="Q788" s="92"/>
      <c r="R788" s="54"/>
      <c r="S788" s="54"/>
      <c r="T788" s="54">
        <v>0</v>
      </c>
      <c r="U788" s="54">
        <v>0</v>
      </c>
      <c r="V788" s="54">
        <v>0</v>
      </c>
      <c r="W788" s="54">
        <v>0</v>
      </c>
      <c r="X788" s="55" t="s">
        <v>212</v>
      </c>
      <c r="Y788" s="56"/>
      <c r="Z788" s="56"/>
      <c r="AA788" s="56"/>
      <c r="AB788" s="56"/>
      <c r="AC788" s="56"/>
      <c r="AD788" s="56"/>
      <c r="AE788" s="56"/>
      <c r="AF788" s="56"/>
    </row>
    <row r="789" spans="1:32" s="57" customFormat="1" ht="63" x14ac:dyDescent="0.25">
      <c r="A789" s="134" t="s">
        <v>171</v>
      </c>
      <c r="B789" s="132"/>
      <c r="C789" s="51" t="s">
        <v>899</v>
      </c>
      <c r="D789" s="52">
        <v>0.33920819799999996</v>
      </c>
      <c r="E789" s="53">
        <f t="shared" si="130"/>
        <v>0</v>
      </c>
      <c r="F789" s="53">
        <f t="shared" si="130"/>
        <v>0.33920999799999996</v>
      </c>
      <c r="G789" s="54">
        <v>0</v>
      </c>
      <c r="H789" s="54">
        <v>0</v>
      </c>
      <c r="I789" s="54">
        <v>0</v>
      </c>
      <c r="J789" s="54">
        <v>0.33920999799999996</v>
      </c>
      <c r="K789" s="54">
        <v>0</v>
      </c>
      <c r="L789" s="54">
        <v>0</v>
      </c>
      <c r="M789" s="54">
        <v>0</v>
      </c>
      <c r="N789" s="54">
        <v>0</v>
      </c>
      <c r="O789" s="54">
        <f t="shared" si="127"/>
        <v>-1.799999999996249E-6</v>
      </c>
      <c r="P789" s="54">
        <f t="shared" si="128"/>
        <v>0.33920999799999996</v>
      </c>
      <c r="Q789" s="92"/>
      <c r="R789" s="54"/>
      <c r="S789" s="54"/>
      <c r="T789" s="54">
        <v>0</v>
      </c>
      <c r="U789" s="54">
        <v>0</v>
      </c>
      <c r="V789" s="54">
        <v>0</v>
      </c>
      <c r="W789" s="54">
        <v>7.0000000000000007E-2</v>
      </c>
      <c r="X789" s="55" t="s">
        <v>200</v>
      </c>
      <c r="Y789" s="56"/>
      <c r="Z789" s="56"/>
      <c r="AA789" s="56"/>
      <c r="AB789" s="56"/>
      <c r="AC789" s="56"/>
      <c r="AD789" s="56"/>
      <c r="AE789" s="56"/>
      <c r="AF789" s="56"/>
    </row>
    <row r="790" spans="1:32" s="57" customFormat="1" ht="94.5" x14ac:dyDescent="0.25">
      <c r="A790" s="134" t="s">
        <v>171</v>
      </c>
      <c r="B790" s="132"/>
      <c r="C790" s="51" t="s">
        <v>900</v>
      </c>
      <c r="D790" s="52">
        <v>0</v>
      </c>
      <c r="E790" s="53">
        <f t="shared" si="130"/>
        <v>0</v>
      </c>
      <c r="F790" s="53">
        <f t="shared" si="130"/>
        <v>2.1072500000000001E-2</v>
      </c>
      <c r="G790" s="54">
        <v>0</v>
      </c>
      <c r="H790" s="54">
        <v>2.1072500000000001E-2</v>
      </c>
      <c r="I790" s="54">
        <v>0</v>
      </c>
      <c r="J790" s="54">
        <v>0</v>
      </c>
      <c r="K790" s="54">
        <v>0</v>
      </c>
      <c r="L790" s="54">
        <v>0</v>
      </c>
      <c r="M790" s="54">
        <v>0</v>
      </c>
      <c r="N790" s="54">
        <v>0</v>
      </c>
      <c r="O790" s="54">
        <f t="shared" si="127"/>
        <v>-2.1072500000000001E-2</v>
      </c>
      <c r="P790" s="54">
        <f t="shared" si="128"/>
        <v>2.1072500000000001E-2</v>
      </c>
      <c r="Q790" s="92"/>
      <c r="R790" s="54"/>
      <c r="S790" s="54"/>
      <c r="T790" s="54">
        <v>0</v>
      </c>
      <c r="U790" s="54">
        <v>0</v>
      </c>
      <c r="V790" s="54">
        <v>0</v>
      </c>
      <c r="W790" s="54">
        <v>0</v>
      </c>
      <c r="X790" s="55" t="s">
        <v>212</v>
      </c>
      <c r="Y790" s="56"/>
      <c r="Z790" s="56"/>
      <c r="AA790" s="56"/>
      <c r="AB790" s="56"/>
      <c r="AC790" s="56"/>
      <c r="AD790" s="56"/>
      <c r="AE790" s="56"/>
      <c r="AF790" s="56"/>
    </row>
    <row r="791" spans="1:32" s="57" customFormat="1" ht="94.5" x14ac:dyDescent="0.25">
      <c r="A791" s="134" t="s">
        <v>171</v>
      </c>
      <c r="B791" s="132"/>
      <c r="C791" s="51" t="s">
        <v>901</v>
      </c>
      <c r="D791" s="52">
        <v>0</v>
      </c>
      <c r="E791" s="53">
        <f t="shared" si="130"/>
        <v>0</v>
      </c>
      <c r="F791" s="53">
        <f t="shared" si="130"/>
        <v>3.510278E-2</v>
      </c>
      <c r="G791" s="54">
        <v>0</v>
      </c>
      <c r="H791" s="54">
        <v>3.510278E-2</v>
      </c>
      <c r="I791" s="54">
        <v>0</v>
      </c>
      <c r="J791" s="54">
        <v>0</v>
      </c>
      <c r="K791" s="54">
        <v>0</v>
      </c>
      <c r="L791" s="54">
        <v>0</v>
      </c>
      <c r="M791" s="54">
        <v>0</v>
      </c>
      <c r="N791" s="54">
        <v>0</v>
      </c>
      <c r="O791" s="54">
        <f t="shared" si="127"/>
        <v>-3.510278E-2</v>
      </c>
      <c r="P791" s="54">
        <f t="shared" si="128"/>
        <v>3.510278E-2</v>
      </c>
      <c r="Q791" s="92"/>
      <c r="R791" s="54"/>
      <c r="S791" s="54"/>
      <c r="T791" s="54">
        <v>0</v>
      </c>
      <c r="U791" s="54">
        <v>0</v>
      </c>
      <c r="V791" s="54">
        <v>0</v>
      </c>
      <c r="W791" s="54">
        <v>0</v>
      </c>
      <c r="X791" s="55" t="s">
        <v>212</v>
      </c>
      <c r="Y791" s="56"/>
      <c r="Z791" s="56"/>
      <c r="AA791" s="56"/>
      <c r="AB791" s="56"/>
      <c r="AC791" s="56"/>
      <c r="AD791" s="56"/>
      <c r="AE791" s="56"/>
      <c r="AF791" s="56"/>
    </row>
    <row r="792" spans="1:32" s="57" customFormat="1" ht="126" x14ac:dyDescent="0.25">
      <c r="A792" s="134" t="s">
        <v>171</v>
      </c>
      <c r="B792" s="132"/>
      <c r="C792" s="51" t="s">
        <v>902</v>
      </c>
      <c r="D792" s="52">
        <v>0.29000438599999995</v>
      </c>
      <c r="E792" s="53">
        <f t="shared" si="130"/>
        <v>0</v>
      </c>
      <c r="F792" s="53">
        <f t="shared" si="130"/>
        <v>0.28999998599999999</v>
      </c>
      <c r="G792" s="54">
        <v>0</v>
      </c>
      <c r="H792" s="54">
        <v>0</v>
      </c>
      <c r="I792" s="54">
        <v>0</v>
      </c>
      <c r="J792" s="54">
        <v>0.28999998599999999</v>
      </c>
      <c r="K792" s="54">
        <v>0</v>
      </c>
      <c r="L792" s="54">
        <v>0</v>
      </c>
      <c r="M792" s="54">
        <v>0</v>
      </c>
      <c r="N792" s="54">
        <v>0</v>
      </c>
      <c r="O792" s="54">
        <f t="shared" si="127"/>
        <v>4.3999999999599915E-6</v>
      </c>
      <c r="P792" s="54">
        <f t="shared" si="128"/>
        <v>0.28999998599999999</v>
      </c>
      <c r="Q792" s="92"/>
      <c r="R792" s="54"/>
      <c r="S792" s="54"/>
      <c r="T792" s="54">
        <v>0</v>
      </c>
      <c r="U792" s="54">
        <v>0</v>
      </c>
      <c r="V792" s="54">
        <v>0</v>
      </c>
      <c r="W792" s="54">
        <v>2.5000000000000001E-2</v>
      </c>
      <c r="X792" s="55" t="s">
        <v>200</v>
      </c>
      <c r="Y792" s="56"/>
      <c r="Z792" s="56"/>
      <c r="AA792" s="56"/>
      <c r="AB792" s="56"/>
      <c r="AC792" s="56"/>
      <c r="AD792" s="56"/>
      <c r="AE792" s="56"/>
      <c r="AF792" s="56"/>
    </row>
    <row r="793" spans="1:32" s="57" customFormat="1" ht="110.25" x14ac:dyDescent="0.25">
      <c r="A793" s="134" t="s">
        <v>171</v>
      </c>
      <c r="B793" s="132"/>
      <c r="C793" s="51" t="s">
        <v>903</v>
      </c>
      <c r="D793" s="52">
        <v>0.66000302799999988</v>
      </c>
      <c r="E793" s="53">
        <f t="shared" si="130"/>
        <v>0</v>
      </c>
      <c r="F793" s="53">
        <f t="shared" si="130"/>
        <v>0.66000002800000002</v>
      </c>
      <c r="G793" s="54">
        <v>0</v>
      </c>
      <c r="H793" s="54">
        <v>0.06</v>
      </c>
      <c r="I793" s="54">
        <v>0</v>
      </c>
      <c r="J793" s="54">
        <v>0.60000002799999996</v>
      </c>
      <c r="K793" s="54">
        <v>0</v>
      </c>
      <c r="L793" s="54">
        <v>0</v>
      </c>
      <c r="M793" s="54">
        <v>0</v>
      </c>
      <c r="N793" s="54">
        <v>0</v>
      </c>
      <c r="O793" s="54">
        <f t="shared" si="127"/>
        <v>2.9999999998642224E-6</v>
      </c>
      <c r="P793" s="54">
        <f t="shared" si="128"/>
        <v>0.66000002800000002</v>
      </c>
      <c r="Q793" s="92"/>
      <c r="R793" s="54"/>
      <c r="S793" s="54"/>
      <c r="T793" s="54">
        <v>0</v>
      </c>
      <c r="U793" s="54">
        <v>0</v>
      </c>
      <c r="V793" s="54">
        <v>0</v>
      </c>
      <c r="W793" s="54">
        <v>0.6</v>
      </c>
      <c r="X793" s="55" t="s">
        <v>200</v>
      </c>
      <c r="Y793" s="56"/>
      <c r="Z793" s="56"/>
      <c r="AA793" s="56"/>
      <c r="AB793" s="56"/>
      <c r="AC793" s="56"/>
      <c r="AD793" s="56"/>
      <c r="AE793" s="56"/>
      <c r="AF793" s="56"/>
    </row>
    <row r="794" spans="1:32" s="57" customFormat="1" ht="173.25" x14ac:dyDescent="0.25">
      <c r="A794" s="134" t="s">
        <v>171</v>
      </c>
      <c r="B794" s="132"/>
      <c r="C794" s="51" t="s">
        <v>904</v>
      </c>
      <c r="D794" s="52">
        <v>3.2968609999999994</v>
      </c>
      <c r="E794" s="53">
        <f t="shared" ref="E794:F809" si="131">G794+I794+K794+M794</f>
        <v>0</v>
      </c>
      <c r="F794" s="53">
        <f t="shared" si="131"/>
        <v>2.9747799999999995</v>
      </c>
      <c r="G794" s="54">
        <v>0</v>
      </c>
      <c r="H794" s="54">
        <v>0</v>
      </c>
      <c r="I794" s="54">
        <v>0</v>
      </c>
      <c r="J794" s="54">
        <v>0</v>
      </c>
      <c r="K794" s="54">
        <v>0</v>
      </c>
      <c r="L794" s="54">
        <v>0.29381999999999964</v>
      </c>
      <c r="M794" s="54">
        <v>0</v>
      </c>
      <c r="N794" s="54">
        <v>2.6809599999999998</v>
      </c>
      <c r="O794" s="54">
        <f t="shared" si="127"/>
        <v>0.32208099999999984</v>
      </c>
      <c r="P794" s="54">
        <f t="shared" si="128"/>
        <v>2.9747799999999995</v>
      </c>
      <c r="Q794" s="92"/>
      <c r="R794" s="54"/>
      <c r="S794" s="54"/>
      <c r="T794" s="54">
        <v>0</v>
      </c>
      <c r="U794" s="54">
        <v>0</v>
      </c>
      <c r="V794" s="54">
        <v>0.5</v>
      </c>
      <c r="W794" s="54">
        <v>1.27</v>
      </c>
      <c r="X794" s="55" t="s">
        <v>200</v>
      </c>
      <c r="Y794" s="56"/>
      <c r="Z794" s="56"/>
      <c r="AA794" s="56"/>
      <c r="AB794" s="56"/>
      <c r="AC794" s="56"/>
      <c r="AD794" s="56"/>
      <c r="AE794" s="56"/>
      <c r="AF794" s="56"/>
    </row>
    <row r="795" spans="1:32" s="57" customFormat="1" ht="78.75" x14ac:dyDescent="0.25">
      <c r="A795" s="134" t="s">
        <v>171</v>
      </c>
      <c r="B795" s="132"/>
      <c r="C795" s="51" t="s">
        <v>905</v>
      </c>
      <c r="D795" s="52">
        <v>0</v>
      </c>
      <c r="E795" s="53">
        <f t="shared" si="131"/>
        <v>0</v>
      </c>
      <c r="F795" s="53">
        <f t="shared" si="131"/>
        <v>9.5262150000000004E-2</v>
      </c>
      <c r="G795" s="54">
        <v>0</v>
      </c>
      <c r="H795" s="54">
        <v>9.5262150000000004E-2</v>
      </c>
      <c r="I795" s="54">
        <v>0</v>
      </c>
      <c r="J795" s="54">
        <v>0</v>
      </c>
      <c r="K795" s="54">
        <v>0</v>
      </c>
      <c r="L795" s="54">
        <v>0</v>
      </c>
      <c r="M795" s="54">
        <v>0</v>
      </c>
      <c r="N795" s="54">
        <v>0</v>
      </c>
      <c r="O795" s="54">
        <f t="shared" si="127"/>
        <v>-9.5262150000000004E-2</v>
      </c>
      <c r="P795" s="54">
        <f t="shared" si="128"/>
        <v>9.5262150000000004E-2</v>
      </c>
      <c r="Q795" s="92"/>
      <c r="R795" s="54"/>
      <c r="S795" s="54"/>
      <c r="T795" s="54">
        <v>0</v>
      </c>
      <c r="U795" s="54">
        <v>0</v>
      </c>
      <c r="V795" s="54">
        <v>0</v>
      </c>
      <c r="W795" s="54">
        <v>0</v>
      </c>
      <c r="X795" s="55" t="s">
        <v>212</v>
      </c>
      <c r="Y795" s="56"/>
      <c r="Z795" s="56"/>
      <c r="AA795" s="56"/>
      <c r="AB795" s="56"/>
      <c r="AC795" s="56"/>
      <c r="AD795" s="56"/>
      <c r="AE795" s="56"/>
      <c r="AF795" s="56"/>
    </row>
    <row r="796" spans="1:32" s="57" customFormat="1" ht="94.5" x14ac:dyDescent="0.25">
      <c r="A796" s="134" t="s">
        <v>171</v>
      </c>
      <c r="B796" s="132"/>
      <c r="C796" s="51" t="s">
        <v>906</v>
      </c>
      <c r="D796" s="52">
        <v>0</v>
      </c>
      <c r="E796" s="53">
        <f t="shared" si="131"/>
        <v>0</v>
      </c>
      <c r="F796" s="53">
        <f t="shared" si="131"/>
        <v>3.02084E-2</v>
      </c>
      <c r="G796" s="54">
        <v>0</v>
      </c>
      <c r="H796" s="54">
        <v>3.02084E-2</v>
      </c>
      <c r="I796" s="54">
        <v>0</v>
      </c>
      <c r="J796" s="54">
        <v>0</v>
      </c>
      <c r="K796" s="54">
        <v>0</v>
      </c>
      <c r="L796" s="54">
        <v>0</v>
      </c>
      <c r="M796" s="54">
        <v>0</v>
      </c>
      <c r="N796" s="54">
        <v>0</v>
      </c>
      <c r="O796" s="54">
        <f t="shared" si="127"/>
        <v>-3.02084E-2</v>
      </c>
      <c r="P796" s="54">
        <f t="shared" si="128"/>
        <v>3.02084E-2</v>
      </c>
      <c r="Q796" s="92"/>
      <c r="R796" s="54"/>
      <c r="S796" s="54"/>
      <c r="T796" s="54">
        <v>0</v>
      </c>
      <c r="U796" s="54">
        <v>0</v>
      </c>
      <c r="V796" s="54">
        <v>0</v>
      </c>
      <c r="W796" s="54">
        <v>0</v>
      </c>
      <c r="X796" s="55" t="s">
        <v>212</v>
      </c>
      <c r="Y796" s="56"/>
      <c r="Z796" s="56"/>
      <c r="AA796" s="56"/>
      <c r="AB796" s="56"/>
      <c r="AC796" s="56"/>
      <c r="AD796" s="56"/>
      <c r="AE796" s="56"/>
      <c r="AF796" s="56"/>
    </row>
    <row r="797" spans="1:32" s="57" customFormat="1" ht="94.5" x14ac:dyDescent="0.25">
      <c r="A797" s="134" t="s">
        <v>171</v>
      </c>
      <c r="B797" s="132"/>
      <c r="C797" s="51" t="s">
        <v>907</v>
      </c>
      <c r="D797" s="52">
        <v>0.29499999999999998</v>
      </c>
      <c r="E797" s="53">
        <f t="shared" si="131"/>
        <v>0</v>
      </c>
      <c r="F797" s="53">
        <f t="shared" si="131"/>
        <v>0.29499999999999998</v>
      </c>
      <c r="G797" s="54">
        <v>0</v>
      </c>
      <c r="H797" s="54">
        <v>0</v>
      </c>
      <c r="I797" s="54">
        <v>0</v>
      </c>
      <c r="J797" s="54">
        <v>0</v>
      </c>
      <c r="K797" s="54">
        <v>0</v>
      </c>
      <c r="L797" s="54">
        <v>0</v>
      </c>
      <c r="M797" s="54">
        <v>0</v>
      </c>
      <c r="N797" s="54">
        <v>0.29499999999999998</v>
      </c>
      <c r="O797" s="54">
        <f t="shared" si="127"/>
        <v>0</v>
      </c>
      <c r="P797" s="54">
        <f t="shared" si="128"/>
        <v>0.29499999999999998</v>
      </c>
      <c r="Q797" s="92"/>
      <c r="R797" s="54"/>
      <c r="S797" s="54"/>
      <c r="T797" s="54">
        <v>0</v>
      </c>
      <c r="U797" s="54">
        <v>0</v>
      </c>
      <c r="V797" s="54">
        <v>0</v>
      </c>
      <c r="W797" s="54">
        <v>0.35</v>
      </c>
      <c r="X797" s="55" t="s">
        <v>200</v>
      </c>
      <c r="Y797" s="56"/>
      <c r="Z797" s="56"/>
      <c r="AA797" s="56"/>
      <c r="AB797" s="56"/>
      <c r="AC797" s="56"/>
      <c r="AD797" s="56"/>
      <c r="AE797" s="56"/>
      <c r="AF797" s="56"/>
    </row>
    <row r="798" spans="1:32" s="57" customFormat="1" ht="78.75" x14ac:dyDescent="0.25">
      <c r="A798" s="134" t="s">
        <v>171</v>
      </c>
      <c r="B798" s="132"/>
      <c r="C798" s="51" t="s">
        <v>908</v>
      </c>
      <c r="D798" s="52">
        <v>0.30680000000000002</v>
      </c>
      <c r="E798" s="53">
        <f t="shared" si="131"/>
        <v>0</v>
      </c>
      <c r="F798" s="53">
        <f t="shared" si="131"/>
        <v>0.30680000000000002</v>
      </c>
      <c r="G798" s="54">
        <v>0</v>
      </c>
      <c r="H798" s="54">
        <v>0</v>
      </c>
      <c r="I798" s="54">
        <v>0</v>
      </c>
      <c r="J798" s="54">
        <v>0</v>
      </c>
      <c r="K798" s="54">
        <v>0</v>
      </c>
      <c r="L798" s="54">
        <v>0</v>
      </c>
      <c r="M798" s="54">
        <v>0</v>
      </c>
      <c r="N798" s="54">
        <v>0.30680000000000002</v>
      </c>
      <c r="O798" s="54">
        <f t="shared" si="127"/>
        <v>0</v>
      </c>
      <c r="P798" s="54">
        <f t="shared" si="128"/>
        <v>0.30680000000000002</v>
      </c>
      <c r="Q798" s="92"/>
      <c r="R798" s="54"/>
      <c r="S798" s="54"/>
      <c r="T798" s="54">
        <v>0</v>
      </c>
      <c r="U798" s="54">
        <v>0</v>
      </c>
      <c r="V798" s="54">
        <v>0</v>
      </c>
      <c r="W798" s="54">
        <v>0.39</v>
      </c>
      <c r="X798" s="55" t="s">
        <v>200</v>
      </c>
      <c r="Y798" s="56"/>
      <c r="Z798" s="56"/>
      <c r="AA798" s="56"/>
      <c r="AB798" s="56"/>
      <c r="AC798" s="56"/>
      <c r="AD798" s="56"/>
      <c r="AE798" s="56"/>
      <c r="AF798" s="56"/>
    </row>
    <row r="799" spans="1:32" s="57" customFormat="1" ht="63" x14ac:dyDescent="0.25">
      <c r="A799" s="134" t="s">
        <v>171</v>
      </c>
      <c r="B799" s="132"/>
      <c r="C799" s="51" t="s">
        <v>909</v>
      </c>
      <c r="D799" s="52">
        <v>0</v>
      </c>
      <c r="E799" s="53">
        <f t="shared" si="131"/>
        <v>0</v>
      </c>
      <c r="F799" s="53">
        <f t="shared" si="131"/>
        <v>0.57713524999999999</v>
      </c>
      <c r="G799" s="54">
        <v>0</v>
      </c>
      <c r="H799" s="54">
        <v>0.57713524999999999</v>
      </c>
      <c r="I799" s="54">
        <v>0</v>
      </c>
      <c r="J799" s="54">
        <v>0</v>
      </c>
      <c r="K799" s="54">
        <v>0</v>
      </c>
      <c r="L799" s="54">
        <v>0</v>
      </c>
      <c r="M799" s="54">
        <v>0</v>
      </c>
      <c r="N799" s="54">
        <v>0</v>
      </c>
      <c r="O799" s="54">
        <f t="shared" si="127"/>
        <v>-0.57713524999999999</v>
      </c>
      <c r="P799" s="54">
        <f t="shared" si="128"/>
        <v>0.57713524999999999</v>
      </c>
      <c r="Q799" s="92"/>
      <c r="R799" s="54"/>
      <c r="S799" s="54"/>
      <c r="T799" s="54">
        <v>0</v>
      </c>
      <c r="U799" s="54">
        <v>0</v>
      </c>
      <c r="V799" s="54">
        <v>0</v>
      </c>
      <c r="W799" s="54">
        <v>0</v>
      </c>
      <c r="X799" s="55" t="s">
        <v>200</v>
      </c>
      <c r="Y799" s="56"/>
      <c r="Z799" s="56"/>
      <c r="AA799" s="56"/>
      <c r="AB799" s="56"/>
      <c r="AC799" s="56"/>
      <c r="AD799" s="56"/>
      <c r="AE799" s="56"/>
      <c r="AF799" s="56"/>
    </row>
    <row r="800" spans="1:32" s="57" customFormat="1" ht="126" x14ac:dyDescent="0.25">
      <c r="A800" s="134" t="s">
        <v>171</v>
      </c>
      <c r="B800" s="132"/>
      <c r="C800" s="51" t="s">
        <v>910</v>
      </c>
      <c r="D800" s="52">
        <v>0.56219419396800008</v>
      </c>
      <c r="E800" s="53">
        <f t="shared" si="131"/>
        <v>0</v>
      </c>
      <c r="F800" s="53">
        <f t="shared" si="131"/>
        <v>0.56219419396800008</v>
      </c>
      <c r="G800" s="54">
        <v>0</v>
      </c>
      <c r="H800" s="54">
        <v>5.0596110917999995E-2</v>
      </c>
      <c r="I800" s="54">
        <v>0</v>
      </c>
      <c r="J800" s="54">
        <v>0.5115980830500001</v>
      </c>
      <c r="K800" s="54">
        <v>0</v>
      </c>
      <c r="L800" s="54">
        <v>0</v>
      </c>
      <c r="M800" s="54">
        <v>0</v>
      </c>
      <c r="N800" s="54">
        <v>0</v>
      </c>
      <c r="O800" s="54">
        <f t="shared" si="127"/>
        <v>0</v>
      </c>
      <c r="P800" s="54">
        <f t="shared" si="128"/>
        <v>0.56219419396800008</v>
      </c>
      <c r="Q800" s="92"/>
      <c r="R800" s="54"/>
      <c r="S800" s="54"/>
      <c r="T800" s="54">
        <v>0</v>
      </c>
      <c r="U800" s="54">
        <v>0</v>
      </c>
      <c r="V800" s="54">
        <v>0</v>
      </c>
      <c r="W800" s="54">
        <v>0.35</v>
      </c>
      <c r="X800" s="55" t="s">
        <v>200</v>
      </c>
      <c r="Y800" s="56"/>
      <c r="Z800" s="56"/>
      <c r="AA800" s="56"/>
      <c r="AB800" s="56"/>
      <c r="AC800" s="56"/>
      <c r="AD800" s="56"/>
      <c r="AE800" s="56"/>
      <c r="AF800" s="56"/>
    </row>
    <row r="801" spans="1:32" s="57" customFormat="1" ht="141.75" x14ac:dyDescent="0.25">
      <c r="A801" s="134" t="s">
        <v>171</v>
      </c>
      <c r="B801" s="132"/>
      <c r="C801" s="51" t="s">
        <v>911</v>
      </c>
      <c r="D801" s="52">
        <v>1.0620000000000001</v>
      </c>
      <c r="E801" s="53">
        <f t="shared" si="131"/>
        <v>0</v>
      </c>
      <c r="F801" s="53">
        <f t="shared" si="131"/>
        <v>1.0620000000000001</v>
      </c>
      <c r="G801" s="54">
        <v>0</v>
      </c>
      <c r="H801" s="54">
        <v>0</v>
      </c>
      <c r="I801" s="54">
        <v>0</v>
      </c>
      <c r="J801" s="54">
        <v>0</v>
      </c>
      <c r="K801" s="54">
        <v>0</v>
      </c>
      <c r="L801" s="54">
        <v>0.56200000000000006</v>
      </c>
      <c r="M801" s="54">
        <v>0</v>
      </c>
      <c r="N801" s="54">
        <v>0.5</v>
      </c>
      <c r="O801" s="54">
        <f t="shared" si="127"/>
        <v>0</v>
      </c>
      <c r="P801" s="54">
        <f t="shared" si="128"/>
        <v>1.0620000000000001</v>
      </c>
      <c r="Q801" s="92"/>
      <c r="R801" s="54"/>
      <c r="S801" s="54"/>
      <c r="T801" s="54">
        <v>0</v>
      </c>
      <c r="U801" s="54">
        <v>0</v>
      </c>
      <c r="V801" s="54">
        <v>2.5000000000000001E-2</v>
      </c>
      <c r="W801" s="54">
        <v>0.4</v>
      </c>
      <c r="X801" s="55" t="s">
        <v>200</v>
      </c>
      <c r="Y801" s="56"/>
      <c r="Z801" s="56"/>
      <c r="AA801" s="56"/>
      <c r="AB801" s="56"/>
      <c r="AC801" s="56"/>
      <c r="AD801" s="56"/>
      <c r="AE801" s="56"/>
      <c r="AF801" s="56"/>
    </row>
    <row r="802" spans="1:32" s="57" customFormat="1" ht="63" x14ac:dyDescent="0.25">
      <c r="A802" s="134" t="s">
        <v>171</v>
      </c>
      <c r="B802" s="132"/>
      <c r="C802" s="51" t="s">
        <v>912</v>
      </c>
      <c r="D802" s="52">
        <v>5.8999999999999995</v>
      </c>
      <c r="E802" s="53">
        <f t="shared" si="131"/>
        <v>0</v>
      </c>
      <c r="F802" s="53">
        <f t="shared" si="131"/>
        <v>5.8999999999999995</v>
      </c>
      <c r="G802" s="54">
        <v>0</v>
      </c>
      <c r="H802" s="54">
        <v>0</v>
      </c>
      <c r="I802" s="54">
        <v>0</v>
      </c>
      <c r="J802" s="54">
        <v>0</v>
      </c>
      <c r="K802" s="54">
        <v>0</v>
      </c>
      <c r="L802" s="54">
        <v>0</v>
      </c>
      <c r="M802" s="54">
        <v>0</v>
      </c>
      <c r="N802" s="54">
        <v>5.8999999999999995</v>
      </c>
      <c r="O802" s="54">
        <f t="shared" si="127"/>
        <v>0</v>
      </c>
      <c r="P802" s="54">
        <f t="shared" si="128"/>
        <v>5.8999999999999995</v>
      </c>
      <c r="Q802" s="92"/>
      <c r="R802" s="54"/>
      <c r="S802" s="54"/>
      <c r="T802" s="54">
        <v>0</v>
      </c>
      <c r="U802" s="54">
        <v>0</v>
      </c>
      <c r="V802" s="54">
        <v>0</v>
      </c>
      <c r="W802" s="54">
        <v>0</v>
      </c>
      <c r="X802" s="55" t="s">
        <v>200</v>
      </c>
      <c r="Y802" s="56"/>
      <c r="Z802" s="56"/>
      <c r="AA802" s="56"/>
      <c r="AB802" s="56"/>
      <c r="AC802" s="56"/>
      <c r="AD802" s="56"/>
      <c r="AE802" s="56"/>
      <c r="AF802" s="56"/>
    </row>
    <row r="803" spans="1:32" s="57" customFormat="1" ht="78.75" x14ac:dyDescent="0.25">
      <c r="A803" s="134" t="s">
        <v>171</v>
      </c>
      <c r="B803" s="132"/>
      <c r="C803" s="51" t="s">
        <v>913</v>
      </c>
      <c r="D803" s="52">
        <v>0.20060120000000001</v>
      </c>
      <c r="E803" s="53">
        <f t="shared" si="131"/>
        <v>0</v>
      </c>
      <c r="F803" s="53">
        <f t="shared" si="131"/>
        <v>0.2006</v>
      </c>
      <c r="G803" s="54">
        <v>0</v>
      </c>
      <c r="H803" s="54">
        <v>0</v>
      </c>
      <c r="I803" s="54">
        <v>0</v>
      </c>
      <c r="J803" s="54">
        <v>0.12</v>
      </c>
      <c r="K803" s="54">
        <v>0</v>
      </c>
      <c r="L803" s="54">
        <v>8.0600000000000005E-2</v>
      </c>
      <c r="M803" s="54">
        <v>0</v>
      </c>
      <c r="N803" s="54">
        <v>0</v>
      </c>
      <c r="O803" s="54">
        <f t="shared" si="127"/>
        <v>1.2000000000067512E-6</v>
      </c>
      <c r="P803" s="54">
        <f t="shared" si="128"/>
        <v>0.2006</v>
      </c>
      <c r="Q803" s="92"/>
      <c r="R803" s="54"/>
      <c r="S803" s="54"/>
      <c r="T803" s="54">
        <v>0</v>
      </c>
      <c r="U803" s="54">
        <v>0</v>
      </c>
      <c r="V803" s="54">
        <v>0</v>
      </c>
      <c r="W803" s="54">
        <v>0.13</v>
      </c>
      <c r="X803" s="55" t="s">
        <v>200</v>
      </c>
      <c r="Y803" s="56"/>
      <c r="Z803" s="56"/>
      <c r="AA803" s="56"/>
      <c r="AB803" s="56"/>
      <c r="AC803" s="56"/>
      <c r="AD803" s="56"/>
      <c r="AE803" s="56"/>
      <c r="AF803" s="56"/>
    </row>
    <row r="804" spans="1:32" s="57" customFormat="1" ht="110.25" x14ac:dyDescent="0.25">
      <c r="A804" s="134" t="s">
        <v>171</v>
      </c>
      <c r="B804" s="132"/>
      <c r="C804" s="51" t="s">
        <v>914</v>
      </c>
      <c r="D804" s="52">
        <v>0.20328539999999998</v>
      </c>
      <c r="E804" s="53">
        <f t="shared" si="131"/>
        <v>0</v>
      </c>
      <c r="F804" s="53">
        <f t="shared" si="131"/>
        <v>0.20329040000000001</v>
      </c>
      <c r="G804" s="54">
        <v>0</v>
      </c>
      <c r="H804" s="54">
        <v>0</v>
      </c>
      <c r="I804" s="54">
        <v>0</v>
      </c>
      <c r="J804" s="54">
        <v>0.12</v>
      </c>
      <c r="K804" s="54">
        <v>0</v>
      </c>
      <c r="L804" s="54">
        <v>8.3290400000000014E-2</v>
      </c>
      <c r="M804" s="54">
        <v>0</v>
      </c>
      <c r="N804" s="54">
        <v>0</v>
      </c>
      <c r="O804" s="54">
        <f t="shared" si="127"/>
        <v>-5.000000000032756E-6</v>
      </c>
      <c r="P804" s="54">
        <f t="shared" si="128"/>
        <v>0.20329040000000001</v>
      </c>
      <c r="Q804" s="92"/>
      <c r="R804" s="54"/>
      <c r="S804" s="54"/>
      <c r="T804" s="54">
        <v>0</v>
      </c>
      <c r="U804" s="54">
        <v>0</v>
      </c>
      <c r="V804" s="54">
        <v>0</v>
      </c>
      <c r="W804" s="54">
        <v>0.25</v>
      </c>
      <c r="X804" s="55" t="s">
        <v>200</v>
      </c>
      <c r="Y804" s="56"/>
      <c r="Z804" s="56"/>
      <c r="AA804" s="56"/>
      <c r="AB804" s="56"/>
      <c r="AC804" s="56"/>
      <c r="AD804" s="56"/>
      <c r="AE804" s="56"/>
      <c r="AF804" s="56"/>
    </row>
    <row r="805" spans="1:32" s="57" customFormat="1" ht="110.25" x14ac:dyDescent="0.25">
      <c r="A805" s="134" t="s">
        <v>171</v>
      </c>
      <c r="B805" s="132"/>
      <c r="C805" s="51" t="s">
        <v>915</v>
      </c>
      <c r="D805" s="52">
        <v>0.22420119999999999</v>
      </c>
      <c r="E805" s="53">
        <f t="shared" si="131"/>
        <v>0</v>
      </c>
      <c r="F805" s="53">
        <f t="shared" si="131"/>
        <v>0.22420000000000001</v>
      </c>
      <c r="G805" s="54">
        <v>0</v>
      </c>
      <c r="H805" s="54">
        <v>0</v>
      </c>
      <c r="I805" s="54">
        <v>0</v>
      </c>
      <c r="J805" s="54">
        <v>0.14000000000000001</v>
      </c>
      <c r="K805" s="54">
        <v>0</v>
      </c>
      <c r="L805" s="54">
        <v>8.4200000000000011E-2</v>
      </c>
      <c r="M805" s="54">
        <v>0</v>
      </c>
      <c r="N805" s="54">
        <v>0</v>
      </c>
      <c r="O805" s="54">
        <f t="shared" si="127"/>
        <v>1.1999999999789956E-6</v>
      </c>
      <c r="P805" s="54">
        <f t="shared" si="128"/>
        <v>0.22420000000000001</v>
      </c>
      <c r="Q805" s="92"/>
      <c r="R805" s="54"/>
      <c r="S805" s="54"/>
      <c r="T805" s="54">
        <v>0</v>
      </c>
      <c r="U805" s="54">
        <v>0</v>
      </c>
      <c r="V805" s="54">
        <v>0</v>
      </c>
      <c r="W805" s="54">
        <v>0.13</v>
      </c>
      <c r="X805" s="55" t="s">
        <v>200</v>
      </c>
      <c r="Y805" s="56"/>
      <c r="Z805" s="56"/>
      <c r="AA805" s="56"/>
      <c r="AB805" s="56"/>
      <c r="AC805" s="56"/>
      <c r="AD805" s="56"/>
      <c r="AE805" s="56"/>
      <c r="AF805" s="56"/>
    </row>
    <row r="806" spans="1:32" s="57" customFormat="1" ht="78.75" x14ac:dyDescent="0.25">
      <c r="A806" s="134" t="s">
        <v>171</v>
      </c>
      <c r="B806" s="132"/>
      <c r="C806" s="51" t="s">
        <v>916</v>
      </c>
      <c r="D806" s="52">
        <v>0.69619999999999993</v>
      </c>
      <c r="E806" s="53">
        <f t="shared" si="131"/>
        <v>0</v>
      </c>
      <c r="F806" s="53">
        <f t="shared" si="131"/>
        <v>0.69619999999999993</v>
      </c>
      <c r="G806" s="54">
        <v>0</v>
      </c>
      <c r="H806" s="54">
        <v>0</v>
      </c>
      <c r="I806" s="54">
        <v>0</v>
      </c>
      <c r="J806" s="54">
        <v>0</v>
      </c>
      <c r="K806" s="54">
        <v>0</v>
      </c>
      <c r="L806" s="54">
        <v>0.69619999999999993</v>
      </c>
      <c r="M806" s="54">
        <v>0</v>
      </c>
      <c r="N806" s="54">
        <v>0</v>
      </c>
      <c r="O806" s="54">
        <f t="shared" si="127"/>
        <v>0</v>
      </c>
      <c r="P806" s="54">
        <f t="shared" si="128"/>
        <v>0.69619999999999993</v>
      </c>
      <c r="Q806" s="92"/>
      <c r="R806" s="54"/>
      <c r="S806" s="54"/>
      <c r="T806" s="54">
        <v>0</v>
      </c>
      <c r="U806" s="54">
        <v>0</v>
      </c>
      <c r="V806" s="54">
        <v>0.16</v>
      </c>
      <c r="W806" s="54">
        <v>6.0000000000000001E-3</v>
      </c>
      <c r="X806" s="55" t="s">
        <v>200</v>
      </c>
      <c r="Y806" s="56"/>
      <c r="Z806" s="56"/>
      <c r="AA806" s="56"/>
      <c r="AB806" s="56"/>
      <c r="AC806" s="56"/>
      <c r="AD806" s="56"/>
      <c r="AE806" s="56"/>
      <c r="AF806" s="56"/>
    </row>
    <row r="807" spans="1:32" s="57" customFormat="1" ht="110.25" x14ac:dyDescent="0.25">
      <c r="A807" s="134" t="s">
        <v>171</v>
      </c>
      <c r="B807" s="132"/>
      <c r="C807" s="51" t="s">
        <v>917</v>
      </c>
      <c r="D807" s="52">
        <v>1.2383233249999999</v>
      </c>
      <c r="E807" s="53">
        <f t="shared" si="131"/>
        <v>0</v>
      </c>
      <c r="F807" s="53">
        <f t="shared" si="131"/>
        <v>0.97325072499999987</v>
      </c>
      <c r="G807" s="54">
        <v>0</v>
      </c>
      <c r="H807" s="54">
        <v>0</v>
      </c>
      <c r="I807" s="54">
        <v>0</v>
      </c>
      <c r="J807" s="54">
        <v>0.96</v>
      </c>
      <c r="K807" s="54">
        <v>0</v>
      </c>
      <c r="L807" s="54">
        <v>1.3250724999999908E-2</v>
      </c>
      <c r="M807" s="54">
        <v>0</v>
      </c>
      <c r="N807" s="54">
        <v>0</v>
      </c>
      <c r="O807" s="54">
        <f t="shared" si="127"/>
        <v>0.26507259999999999</v>
      </c>
      <c r="P807" s="54">
        <f t="shared" si="128"/>
        <v>0.97325072499999987</v>
      </c>
      <c r="Q807" s="92"/>
      <c r="R807" s="54"/>
      <c r="S807" s="54"/>
      <c r="T807" s="54">
        <v>0</v>
      </c>
      <c r="U807" s="54">
        <v>0</v>
      </c>
      <c r="V807" s="54">
        <v>0</v>
      </c>
      <c r="W807" s="54">
        <v>0.31</v>
      </c>
      <c r="X807" s="55" t="s">
        <v>200</v>
      </c>
      <c r="Y807" s="56"/>
      <c r="Z807" s="56"/>
      <c r="AA807" s="56"/>
      <c r="AB807" s="56"/>
      <c r="AC807" s="56"/>
      <c r="AD807" s="56"/>
      <c r="AE807" s="56"/>
      <c r="AF807" s="56"/>
    </row>
    <row r="808" spans="1:32" s="57" customFormat="1" ht="110.25" x14ac:dyDescent="0.25">
      <c r="A808" s="134" t="s">
        <v>171</v>
      </c>
      <c r="B808" s="132"/>
      <c r="C808" s="51" t="s">
        <v>918</v>
      </c>
      <c r="D808" s="52">
        <v>0</v>
      </c>
      <c r="E808" s="53">
        <f t="shared" si="131"/>
        <v>0</v>
      </c>
      <c r="F808" s="53">
        <f t="shared" si="131"/>
        <v>3.4781079999999985E-2</v>
      </c>
      <c r="G808" s="54">
        <v>0</v>
      </c>
      <c r="H808" s="54">
        <v>3.4781079999999985E-2</v>
      </c>
      <c r="I808" s="54">
        <v>0</v>
      </c>
      <c r="J808" s="54">
        <v>0</v>
      </c>
      <c r="K808" s="54">
        <v>0</v>
      </c>
      <c r="L808" s="54">
        <v>0</v>
      </c>
      <c r="M808" s="54">
        <v>0</v>
      </c>
      <c r="N808" s="54">
        <v>0</v>
      </c>
      <c r="O808" s="54">
        <f t="shared" si="127"/>
        <v>-3.4781079999999985E-2</v>
      </c>
      <c r="P808" s="54">
        <f t="shared" si="128"/>
        <v>3.4781079999999985E-2</v>
      </c>
      <c r="Q808" s="92"/>
      <c r="R808" s="54"/>
      <c r="S808" s="54"/>
      <c r="T808" s="54">
        <v>0</v>
      </c>
      <c r="U808" s="54">
        <v>0</v>
      </c>
      <c r="V808" s="54">
        <v>0</v>
      </c>
      <c r="W808" s="54">
        <v>0</v>
      </c>
      <c r="X808" s="55" t="s">
        <v>212</v>
      </c>
      <c r="Y808" s="56"/>
      <c r="Z808" s="56"/>
      <c r="AA808" s="56"/>
      <c r="AB808" s="56"/>
      <c r="AC808" s="56"/>
      <c r="AD808" s="56"/>
      <c r="AE808" s="56"/>
      <c r="AF808" s="56"/>
    </row>
    <row r="809" spans="1:32" s="57" customFormat="1" ht="78.75" x14ac:dyDescent="0.25">
      <c r="A809" s="134" t="s">
        <v>171</v>
      </c>
      <c r="B809" s="132"/>
      <c r="C809" s="51" t="s">
        <v>919</v>
      </c>
      <c r="D809" s="52">
        <v>0</v>
      </c>
      <c r="E809" s="53">
        <f t="shared" si="131"/>
        <v>0</v>
      </c>
      <c r="F809" s="53">
        <f t="shared" si="131"/>
        <v>2.7825260000000008E-2</v>
      </c>
      <c r="G809" s="54">
        <v>0</v>
      </c>
      <c r="H809" s="54">
        <v>2.7825260000000008E-2</v>
      </c>
      <c r="I809" s="54">
        <v>0</v>
      </c>
      <c r="J809" s="54">
        <v>0</v>
      </c>
      <c r="K809" s="54">
        <v>0</v>
      </c>
      <c r="L809" s="54">
        <v>0</v>
      </c>
      <c r="M809" s="54">
        <v>0</v>
      </c>
      <c r="N809" s="54">
        <v>0</v>
      </c>
      <c r="O809" s="54">
        <f t="shared" si="127"/>
        <v>-2.7825260000000008E-2</v>
      </c>
      <c r="P809" s="54">
        <f t="shared" si="128"/>
        <v>2.7825260000000008E-2</v>
      </c>
      <c r="Q809" s="92"/>
      <c r="R809" s="54"/>
      <c r="S809" s="54"/>
      <c r="T809" s="54">
        <v>0</v>
      </c>
      <c r="U809" s="54">
        <v>0</v>
      </c>
      <c r="V809" s="54">
        <v>0</v>
      </c>
      <c r="W809" s="54">
        <v>0</v>
      </c>
      <c r="X809" s="55" t="s">
        <v>212</v>
      </c>
      <c r="Y809" s="56"/>
      <c r="Z809" s="56"/>
      <c r="AA809" s="56"/>
      <c r="AB809" s="56"/>
      <c r="AC809" s="56"/>
      <c r="AD809" s="56"/>
      <c r="AE809" s="56"/>
      <c r="AF809" s="56"/>
    </row>
    <row r="810" spans="1:32" s="57" customFormat="1" ht="126" x14ac:dyDescent="0.25">
      <c r="A810" s="134" t="s">
        <v>171</v>
      </c>
      <c r="B810" s="132"/>
      <c r="C810" s="51" t="s">
        <v>920</v>
      </c>
      <c r="D810" s="52">
        <v>0</v>
      </c>
      <c r="E810" s="53">
        <f t="shared" ref="E810:F825" si="132">G810+I810+K810+M810</f>
        <v>0</v>
      </c>
      <c r="F810" s="53">
        <f t="shared" si="132"/>
        <v>3.2104250000000001E-2</v>
      </c>
      <c r="G810" s="54">
        <v>0</v>
      </c>
      <c r="H810" s="54">
        <v>3.2104250000000001E-2</v>
      </c>
      <c r="I810" s="54">
        <v>0</v>
      </c>
      <c r="J810" s="54">
        <v>0</v>
      </c>
      <c r="K810" s="54">
        <v>0</v>
      </c>
      <c r="L810" s="54">
        <v>0</v>
      </c>
      <c r="M810" s="54">
        <v>0</v>
      </c>
      <c r="N810" s="54">
        <v>0</v>
      </c>
      <c r="O810" s="54">
        <f t="shared" ref="O810:O873" si="133">D810-F810</f>
        <v>-3.2104250000000001E-2</v>
      </c>
      <c r="P810" s="54">
        <f t="shared" ref="P810:P873" si="134">F810-E810</f>
        <v>3.2104250000000001E-2</v>
      </c>
      <c r="Q810" s="92"/>
      <c r="R810" s="54"/>
      <c r="S810" s="54"/>
      <c r="T810" s="54">
        <v>0</v>
      </c>
      <c r="U810" s="54">
        <v>0</v>
      </c>
      <c r="V810" s="54">
        <v>0</v>
      </c>
      <c r="W810" s="54">
        <v>0</v>
      </c>
      <c r="X810" s="55" t="s">
        <v>212</v>
      </c>
      <c r="Y810" s="56"/>
      <c r="Z810" s="56"/>
      <c r="AA810" s="56"/>
      <c r="AB810" s="56"/>
      <c r="AC810" s="56"/>
      <c r="AD810" s="56"/>
      <c r="AE810" s="56"/>
      <c r="AF810" s="56"/>
    </row>
    <row r="811" spans="1:32" s="57" customFormat="1" ht="110.25" x14ac:dyDescent="0.25">
      <c r="A811" s="134" t="s">
        <v>171</v>
      </c>
      <c r="B811" s="132"/>
      <c r="C811" s="51" t="s">
        <v>921</v>
      </c>
      <c r="D811" s="52">
        <v>0</v>
      </c>
      <c r="E811" s="53">
        <f t="shared" si="132"/>
        <v>0</v>
      </c>
      <c r="F811" s="53">
        <f t="shared" si="132"/>
        <v>1.9989119999999999E-2</v>
      </c>
      <c r="G811" s="54">
        <v>0</v>
      </c>
      <c r="H811" s="54">
        <v>1.9989119999999999E-2</v>
      </c>
      <c r="I811" s="54">
        <v>0</v>
      </c>
      <c r="J811" s="54">
        <v>0</v>
      </c>
      <c r="K811" s="54">
        <v>0</v>
      </c>
      <c r="L811" s="54">
        <v>0</v>
      </c>
      <c r="M811" s="54">
        <v>0</v>
      </c>
      <c r="N811" s="54">
        <v>0</v>
      </c>
      <c r="O811" s="54">
        <f t="shared" si="133"/>
        <v>-1.9989119999999999E-2</v>
      </c>
      <c r="P811" s="54">
        <f t="shared" si="134"/>
        <v>1.9989119999999999E-2</v>
      </c>
      <c r="Q811" s="92"/>
      <c r="R811" s="54"/>
      <c r="S811" s="54"/>
      <c r="T811" s="54">
        <v>0</v>
      </c>
      <c r="U811" s="54">
        <v>0</v>
      </c>
      <c r="V811" s="54">
        <v>0</v>
      </c>
      <c r="W811" s="54">
        <v>0</v>
      </c>
      <c r="X811" s="55" t="s">
        <v>212</v>
      </c>
      <c r="Y811" s="56"/>
      <c r="Z811" s="56"/>
      <c r="AA811" s="56"/>
      <c r="AB811" s="56"/>
      <c r="AC811" s="56"/>
      <c r="AD811" s="56"/>
      <c r="AE811" s="56"/>
      <c r="AF811" s="56"/>
    </row>
    <row r="812" spans="1:32" s="57" customFormat="1" ht="94.5" x14ac:dyDescent="0.25">
      <c r="A812" s="134" t="s">
        <v>171</v>
      </c>
      <c r="B812" s="132"/>
      <c r="C812" s="51" t="s">
        <v>922</v>
      </c>
      <c r="D812" s="52">
        <v>0.81040324946400011</v>
      </c>
      <c r="E812" s="53">
        <f t="shared" si="132"/>
        <v>0</v>
      </c>
      <c r="F812" s="53">
        <f t="shared" si="132"/>
        <v>0.81040324946400011</v>
      </c>
      <c r="G812" s="54">
        <v>0</v>
      </c>
      <c r="H812" s="54">
        <v>0</v>
      </c>
      <c r="I812" s="54">
        <v>0</v>
      </c>
      <c r="J812" s="54">
        <v>0.51</v>
      </c>
      <c r="K812" s="54">
        <v>0</v>
      </c>
      <c r="L812" s="54">
        <v>0.3004032494640001</v>
      </c>
      <c r="M812" s="54">
        <v>0</v>
      </c>
      <c r="N812" s="54">
        <v>0</v>
      </c>
      <c r="O812" s="54">
        <f t="shared" si="133"/>
        <v>0</v>
      </c>
      <c r="P812" s="54">
        <f t="shared" si="134"/>
        <v>0.81040324946400011</v>
      </c>
      <c r="Q812" s="92"/>
      <c r="R812" s="54"/>
      <c r="S812" s="54"/>
      <c r="T812" s="54">
        <v>0</v>
      </c>
      <c r="U812" s="54">
        <v>0</v>
      </c>
      <c r="V812" s="54">
        <v>0</v>
      </c>
      <c r="W812" s="54">
        <v>0.41499999999999998</v>
      </c>
      <c r="X812" s="55" t="s">
        <v>200</v>
      </c>
      <c r="Y812" s="56"/>
      <c r="Z812" s="56"/>
      <c r="AA812" s="56"/>
      <c r="AB812" s="56"/>
      <c r="AC812" s="56"/>
      <c r="AD812" s="56"/>
      <c r="AE812" s="56"/>
      <c r="AF812" s="56"/>
    </row>
    <row r="813" spans="1:32" s="57" customFormat="1" ht="110.25" x14ac:dyDescent="0.25">
      <c r="A813" s="134" t="s">
        <v>171</v>
      </c>
      <c r="B813" s="132"/>
      <c r="C813" s="51" t="s">
        <v>923</v>
      </c>
      <c r="D813" s="52">
        <v>0.25776996000000002</v>
      </c>
      <c r="E813" s="53">
        <f t="shared" si="132"/>
        <v>0</v>
      </c>
      <c r="F813" s="53">
        <f t="shared" si="132"/>
        <v>0.25776999540000001</v>
      </c>
      <c r="G813" s="54">
        <v>0</v>
      </c>
      <c r="H813" s="54">
        <v>0.08</v>
      </c>
      <c r="I813" s="54">
        <v>0</v>
      </c>
      <c r="J813" s="54">
        <v>0.17776999539999999</v>
      </c>
      <c r="K813" s="54">
        <v>0</v>
      </c>
      <c r="L813" s="54">
        <v>0</v>
      </c>
      <c r="M813" s="54">
        <v>0</v>
      </c>
      <c r="N813" s="54">
        <v>0</v>
      </c>
      <c r="O813" s="54">
        <f t="shared" si="133"/>
        <v>-3.5399999986918118E-8</v>
      </c>
      <c r="P813" s="54">
        <f t="shared" si="134"/>
        <v>0.25776999540000001</v>
      </c>
      <c r="Q813" s="92"/>
      <c r="R813" s="54"/>
      <c r="S813" s="54"/>
      <c r="T813" s="54">
        <v>0</v>
      </c>
      <c r="U813" s="54">
        <v>0</v>
      </c>
      <c r="V813" s="54">
        <v>0.25</v>
      </c>
      <c r="W813" s="54">
        <v>0.26</v>
      </c>
      <c r="X813" s="55" t="s">
        <v>200</v>
      </c>
      <c r="Y813" s="56"/>
      <c r="Z813" s="56"/>
      <c r="AA813" s="56"/>
      <c r="AB813" s="56"/>
      <c r="AC813" s="56"/>
      <c r="AD813" s="56"/>
      <c r="AE813" s="56"/>
      <c r="AF813" s="56"/>
    </row>
    <row r="814" spans="1:32" s="57" customFormat="1" ht="126" x14ac:dyDescent="0.25">
      <c r="A814" s="134" t="s">
        <v>171</v>
      </c>
      <c r="B814" s="132"/>
      <c r="C814" s="51" t="s">
        <v>924</v>
      </c>
      <c r="D814" s="52">
        <v>0.12212985999999992</v>
      </c>
      <c r="E814" s="53">
        <f t="shared" si="132"/>
        <v>0</v>
      </c>
      <c r="F814" s="53">
        <f t="shared" si="132"/>
        <v>0.12213000159999998</v>
      </c>
      <c r="G814" s="54">
        <v>0</v>
      </c>
      <c r="H814" s="54">
        <v>0.09</v>
      </c>
      <c r="I814" s="54">
        <v>0</v>
      </c>
      <c r="J814" s="54">
        <v>3.2130001599999986E-2</v>
      </c>
      <c r="K814" s="54">
        <v>0</v>
      </c>
      <c r="L814" s="54">
        <v>0</v>
      </c>
      <c r="M814" s="54">
        <v>0</v>
      </c>
      <c r="N814" s="54">
        <v>0</v>
      </c>
      <c r="O814" s="54">
        <f t="shared" si="133"/>
        <v>-1.4160000005869477E-7</v>
      </c>
      <c r="P814" s="54">
        <f t="shared" si="134"/>
        <v>0.12213000159999998</v>
      </c>
      <c r="Q814" s="92"/>
      <c r="R814" s="54"/>
      <c r="S814" s="54"/>
      <c r="T814" s="54">
        <v>0</v>
      </c>
      <c r="U814" s="54">
        <v>0</v>
      </c>
      <c r="V814" s="54">
        <v>0</v>
      </c>
      <c r="W814" s="54">
        <v>0.22</v>
      </c>
      <c r="X814" s="55" t="s">
        <v>200</v>
      </c>
      <c r="Y814" s="56"/>
      <c r="Z814" s="56"/>
      <c r="AA814" s="56"/>
      <c r="AB814" s="56"/>
      <c r="AC814" s="56"/>
      <c r="AD814" s="56"/>
      <c r="AE814" s="56"/>
      <c r="AF814" s="56"/>
    </row>
    <row r="815" spans="1:32" s="57" customFormat="1" ht="126" x14ac:dyDescent="0.25">
      <c r="A815" s="134" t="s">
        <v>171</v>
      </c>
      <c r="B815" s="132"/>
      <c r="C815" s="51" t="s">
        <v>925</v>
      </c>
      <c r="D815" s="52">
        <v>0.35399999999999998</v>
      </c>
      <c r="E815" s="53">
        <f t="shared" si="132"/>
        <v>0</v>
      </c>
      <c r="F815" s="53">
        <f t="shared" si="132"/>
        <v>0.35399999999999998</v>
      </c>
      <c r="G815" s="54">
        <v>0</v>
      </c>
      <c r="H815" s="54">
        <v>0</v>
      </c>
      <c r="I815" s="54">
        <v>0</v>
      </c>
      <c r="J815" s="54">
        <v>0</v>
      </c>
      <c r="K815" s="54">
        <v>0</v>
      </c>
      <c r="L815" s="54">
        <v>0</v>
      </c>
      <c r="M815" s="54">
        <v>0</v>
      </c>
      <c r="N815" s="54">
        <v>0.35399999999999998</v>
      </c>
      <c r="O815" s="54">
        <f t="shared" si="133"/>
        <v>0</v>
      </c>
      <c r="P815" s="54">
        <f t="shared" si="134"/>
        <v>0.35399999999999998</v>
      </c>
      <c r="Q815" s="92"/>
      <c r="R815" s="54"/>
      <c r="S815" s="54"/>
      <c r="T815" s="54">
        <v>0</v>
      </c>
      <c r="U815" s="54">
        <v>0</v>
      </c>
      <c r="V815" s="54">
        <v>2.5000000000000001E-2</v>
      </c>
      <c r="W815" s="54">
        <v>7.0000000000000007E-2</v>
      </c>
      <c r="X815" s="55" t="s">
        <v>200</v>
      </c>
      <c r="Y815" s="56"/>
      <c r="Z815" s="56"/>
      <c r="AA815" s="56"/>
      <c r="AB815" s="56"/>
      <c r="AC815" s="56"/>
      <c r="AD815" s="56"/>
      <c r="AE815" s="56"/>
      <c r="AF815" s="56"/>
    </row>
    <row r="816" spans="1:32" s="57" customFormat="1" ht="110.25" x14ac:dyDescent="0.25">
      <c r="A816" s="134" t="s">
        <v>171</v>
      </c>
      <c r="B816" s="132"/>
      <c r="C816" s="51" t="s">
        <v>926</v>
      </c>
      <c r="D816" s="52">
        <v>0.2006</v>
      </c>
      <c r="E816" s="53">
        <f t="shared" si="132"/>
        <v>0</v>
      </c>
      <c r="F816" s="53">
        <f t="shared" si="132"/>
        <v>0.2006</v>
      </c>
      <c r="G816" s="54">
        <v>0</v>
      </c>
      <c r="H816" s="54">
        <v>0</v>
      </c>
      <c r="I816" s="54">
        <v>0</v>
      </c>
      <c r="J816" s="54">
        <v>0</v>
      </c>
      <c r="K816" s="54">
        <v>0</v>
      </c>
      <c r="L816" s="54">
        <v>0</v>
      </c>
      <c r="M816" s="54">
        <v>0</v>
      </c>
      <c r="N816" s="54">
        <v>0.2006</v>
      </c>
      <c r="O816" s="54">
        <f t="shared" si="133"/>
        <v>0</v>
      </c>
      <c r="P816" s="54">
        <f t="shared" si="134"/>
        <v>0.2006</v>
      </c>
      <c r="Q816" s="92"/>
      <c r="R816" s="54"/>
      <c r="S816" s="54"/>
      <c r="T816" s="54">
        <v>0</v>
      </c>
      <c r="U816" s="54">
        <v>0</v>
      </c>
      <c r="V816" s="54">
        <v>0</v>
      </c>
      <c r="W816" s="54">
        <v>0.45</v>
      </c>
      <c r="X816" s="55" t="s">
        <v>200</v>
      </c>
      <c r="Y816" s="56"/>
      <c r="Z816" s="56"/>
      <c r="AA816" s="56"/>
      <c r="AB816" s="56"/>
      <c r="AC816" s="56"/>
      <c r="AD816" s="56"/>
      <c r="AE816" s="56"/>
      <c r="AF816" s="56"/>
    </row>
    <row r="817" spans="1:32" s="57" customFormat="1" ht="110.25" x14ac:dyDescent="0.25">
      <c r="A817" s="134" t="s">
        <v>171</v>
      </c>
      <c r="B817" s="132"/>
      <c r="C817" s="51" t="s">
        <v>927</v>
      </c>
      <c r="D817" s="52">
        <v>7.0799999999999988E-2</v>
      </c>
      <c r="E817" s="53">
        <f t="shared" si="132"/>
        <v>0</v>
      </c>
      <c r="F817" s="53">
        <f t="shared" si="132"/>
        <v>7.0799999999999988E-2</v>
      </c>
      <c r="G817" s="54">
        <v>0</v>
      </c>
      <c r="H817" s="54">
        <v>0</v>
      </c>
      <c r="I817" s="54">
        <v>0</v>
      </c>
      <c r="J817" s="54">
        <v>0</v>
      </c>
      <c r="K817" s="54">
        <v>0</v>
      </c>
      <c r="L817" s="54">
        <v>0</v>
      </c>
      <c r="M817" s="54">
        <v>0</v>
      </c>
      <c r="N817" s="54">
        <v>7.0799999999999988E-2</v>
      </c>
      <c r="O817" s="54">
        <f t="shared" si="133"/>
        <v>0</v>
      </c>
      <c r="P817" s="54">
        <f t="shared" si="134"/>
        <v>7.0799999999999988E-2</v>
      </c>
      <c r="Q817" s="92"/>
      <c r="R817" s="54"/>
      <c r="S817" s="54"/>
      <c r="T817" s="54">
        <v>0</v>
      </c>
      <c r="U817" s="54">
        <v>0</v>
      </c>
      <c r="V817" s="54">
        <v>0</v>
      </c>
      <c r="W817" s="54">
        <v>7.0000000000000007E-2</v>
      </c>
      <c r="X817" s="55" t="s">
        <v>200</v>
      </c>
      <c r="Y817" s="56"/>
      <c r="Z817" s="56"/>
      <c r="AA817" s="56"/>
      <c r="AB817" s="56"/>
      <c r="AC817" s="56"/>
      <c r="AD817" s="56"/>
      <c r="AE817" s="56"/>
      <c r="AF817" s="56"/>
    </row>
    <row r="818" spans="1:32" s="57" customFormat="1" ht="189" x14ac:dyDescent="0.25">
      <c r="A818" s="134" t="s">
        <v>171</v>
      </c>
      <c r="B818" s="132"/>
      <c r="C818" s="51" t="s">
        <v>928</v>
      </c>
      <c r="D818" s="52">
        <v>2.9499999999999997</v>
      </c>
      <c r="E818" s="53">
        <f t="shared" si="132"/>
        <v>0</v>
      </c>
      <c r="F818" s="53">
        <f t="shared" si="132"/>
        <v>2.9499999999999997</v>
      </c>
      <c r="G818" s="54">
        <v>0</v>
      </c>
      <c r="H818" s="54">
        <v>0</v>
      </c>
      <c r="I818" s="54">
        <v>0</v>
      </c>
      <c r="J818" s="54">
        <v>0</v>
      </c>
      <c r="K818" s="54">
        <v>0</v>
      </c>
      <c r="L818" s="54">
        <v>0</v>
      </c>
      <c r="M818" s="54">
        <v>0</v>
      </c>
      <c r="N818" s="54">
        <v>2.9499999999999997</v>
      </c>
      <c r="O818" s="54">
        <f t="shared" si="133"/>
        <v>0</v>
      </c>
      <c r="P818" s="54">
        <f t="shared" si="134"/>
        <v>2.9499999999999997</v>
      </c>
      <c r="Q818" s="92"/>
      <c r="R818" s="54"/>
      <c r="S818" s="54"/>
      <c r="T818" s="54">
        <v>0</v>
      </c>
      <c r="U818" s="54">
        <v>0</v>
      </c>
      <c r="V818" s="54">
        <v>0.63</v>
      </c>
      <c r="W818" s="54">
        <v>0.15</v>
      </c>
      <c r="X818" s="55" t="s">
        <v>200</v>
      </c>
      <c r="Y818" s="56"/>
      <c r="Z818" s="56"/>
      <c r="AA818" s="56"/>
      <c r="AB818" s="56"/>
      <c r="AC818" s="56"/>
      <c r="AD818" s="56"/>
      <c r="AE818" s="56"/>
      <c r="AF818" s="56"/>
    </row>
    <row r="819" spans="1:32" s="57" customFormat="1" ht="110.25" x14ac:dyDescent="0.25">
      <c r="A819" s="134" t="s">
        <v>171</v>
      </c>
      <c r="B819" s="132"/>
      <c r="C819" s="51" t="s">
        <v>929</v>
      </c>
      <c r="D819" s="52">
        <v>0.25369560000000002</v>
      </c>
      <c r="E819" s="53">
        <f t="shared" si="132"/>
        <v>0</v>
      </c>
      <c r="F819" s="53">
        <f t="shared" si="132"/>
        <v>0.25370000000000004</v>
      </c>
      <c r="G819" s="54">
        <v>0</v>
      </c>
      <c r="H819" s="54">
        <v>0</v>
      </c>
      <c r="I819" s="54">
        <v>0</v>
      </c>
      <c r="J819" s="54">
        <v>0.16</v>
      </c>
      <c r="K819" s="54">
        <v>0</v>
      </c>
      <c r="L819" s="54">
        <v>9.3700000000000006E-2</v>
      </c>
      <c r="M819" s="54">
        <v>0</v>
      </c>
      <c r="N819" s="54">
        <v>0</v>
      </c>
      <c r="O819" s="54">
        <f t="shared" si="133"/>
        <v>-4.4000000000155026E-6</v>
      </c>
      <c r="P819" s="54">
        <f t="shared" si="134"/>
        <v>0.25370000000000004</v>
      </c>
      <c r="Q819" s="92"/>
      <c r="R819" s="54"/>
      <c r="S819" s="54"/>
      <c r="T819" s="54">
        <v>0</v>
      </c>
      <c r="U819" s="54">
        <v>0</v>
      </c>
      <c r="V819" s="54">
        <v>0</v>
      </c>
      <c r="W819" s="54">
        <v>0.18</v>
      </c>
      <c r="X819" s="55" t="s">
        <v>200</v>
      </c>
      <c r="Y819" s="56"/>
      <c r="Z819" s="56"/>
      <c r="AA819" s="56"/>
      <c r="AB819" s="56"/>
      <c r="AC819" s="56"/>
      <c r="AD819" s="56"/>
      <c r="AE819" s="56"/>
      <c r="AF819" s="56"/>
    </row>
    <row r="820" spans="1:32" s="57" customFormat="1" ht="31.5" x14ac:dyDescent="0.25">
      <c r="A820" s="134" t="s">
        <v>100</v>
      </c>
      <c r="B820" s="132"/>
      <c r="C820" s="51" t="s">
        <v>930</v>
      </c>
      <c r="D820" s="52">
        <v>13.420720399999999</v>
      </c>
      <c r="E820" s="53">
        <f t="shared" si="132"/>
        <v>9.44</v>
      </c>
      <c r="F820" s="58">
        <f t="shared" si="132"/>
        <v>0</v>
      </c>
      <c r="G820" s="54">
        <v>0</v>
      </c>
      <c r="H820" s="54">
        <v>0</v>
      </c>
      <c r="I820" s="54">
        <v>0</v>
      </c>
      <c r="J820" s="54">
        <v>0</v>
      </c>
      <c r="K820" s="54">
        <v>0</v>
      </c>
      <c r="L820" s="54">
        <v>0</v>
      </c>
      <c r="M820" s="54">
        <v>9.44</v>
      </c>
      <c r="N820" s="54">
        <v>0</v>
      </c>
      <c r="O820" s="54">
        <f t="shared" si="133"/>
        <v>13.420720399999999</v>
      </c>
      <c r="P820" s="54">
        <f t="shared" si="134"/>
        <v>-9.44</v>
      </c>
      <c r="Q820" s="92">
        <f t="shared" ref="Q820:Q850" si="135">F820/E820-1</f>
        <v>-1</v>
      </c>
      <c r="R820" s="54"/>
      <c r="S820" s="54"/>
      <c r="T820" s="54">
        <v>0</v>
      </c>
      <c r="U820" s="54">
        <v>2.5</v>
      </c>
      <c r="V820" s="54">
        <v>0</v>
      </c>
      <c r="W820" s="54">
        <v>0</v>
      </c>
      <c r="X820" s="55"/>
      <c r="Y820" s="56"/>
      <c r="Z820" s="56"/>
      <c r="AA820" s="56"/>
      <c r="AB820" s="56"/>
      <c r="AC820" s="56"/>
      <c r="AD820" s="56"/>
      <c r="AE820" s="56"/>
      <c r="AF820" s="56"/>
    </row>
    <row r="821" spans="1:32" s="57" customFormat="1" ht="63" x14ac:dyDescent="0.25">
      <c r="A821" s="134" t="s">
        <v>100</v>
      </c>
      <c r="B821" s="132"/>
      <c r="C821" s="51" t="s">
        <v>931</v>
      </c>
      <c r="D821" s="52">
        <v>0.29186119999999999</v>
      </c>
      <c r="E821" s="53">
        <f t="shared" si="132"/>
        <v>0</v>
      </c>
      <c r="F821" s="58">
        <f t="shared" si="132"/>
        <v>0.29186119999999999</v>
      </c>
      <c r="G821" s="54">
        <v>0</v>
      </c>
      <c r="H821" s="54">
        <v>0</v>
      </c>
      <c r="I821" s="54">
        <v>0</v>
      </c>
      <c r="J821" s="54">
        <v>0</v>
      </c>
      <c r="K821" s="54">
        <v>0</v>
      </c>
      <c r="L821" s="54">
        <v>0</v>
      </c>
      <c r="M821" s="54">
        <v>0</v>
      </c>
      <c r="N821" s="54">
        <v>0.29186119999999999</v>
      </c>
      <c r="O821" s="54">
        <f t="shared" si="133"/>
        <v>0</v>
      </c>
      <c r="P821" s="54">
        <f t="shared" si="134"/>
        <v>0.29186119999999999</v>
      </c>
      <c r="Q821" s="92"/>
      <c r="R821" s="54"/>
      <c r="S821" s="54"/>
      <c r="T821" s="54">
        <v>0</v>
      </c>
      <c r="U821" s="54">
        <v>0</v>
      </c>
      <c r="V821" s="54">
        <v>0</v>
      </c>
      <c r="W821" s="54">
        <v>0</v>
      </c>
      <c r="X821" s="55" t="s">
        <v>200</v>
      </c>
      <c r="Y821" s="56"/>
      <c r="Z821" s="56"/>
      <c r="AA821" s="56"/>
      <c r="AB821" s="56"/>
      <c r="AC821" s="56"/>
      <c r="AD821" s="56"/>
      <c r="AE821" s="56"/>
      <c r="AF821" s="56"/>
    </row>
    <row r="822" spans="1:32" s="57" customFormat="1" ht="63" x14ac:dyDescent="0.25">
      <c r="A822" s="134" t="s">
        <v>100</v>
      </c>
      <c r="B822" s="132"/>
      <c r="C822" s="51" t="s">
        <v>932</v>
      </c>
      <c r="D822" s="52">
        <v>0.32643519999999998</v>
      </c>
      <c r="E822" s="53">
        <f t="shared" si="132"/>
        <v>0</v>
      </c>
      <c r="F822" s="58">
        <f t="shared" si="132"/>
        <v>0.32643519999999998</v>
      </c>
      <c r="G822" s="54">
        <v>0</v>
      </c>
      <c r="H822" s="54">
        <v>0</v>
      </c>
      <c r="I822" s="54">
        <v>0</v>
      </c>
      <c r="J822" s="54">
        <v>0</v>
      </c>
      <c r="K822" s="54">
        <v>0</v>
      </c>
      <c r="L822" s="54">
        <v>0</v>
      </c>
      <c r="M822" s="54">
        <v>0</v>
      </c>
      <c r="N822" s="54">
        <v>0.32643519999999998</v>
      </c>
      <c r="O822" s="54">
        <f t="shared" si="133"/>
        <v>0</v>
      </c>
      <c r="P822" s="54">
        <f t="shared" si="134"/>
        <v>0.32643519999999998</v>
      </c>
      <c r="Q822" s="92"/>
      <c r="R822" s="54"/>
      <c r="S822" s="54"/>
      <c r="T822" s="54">
        <v>0</v>
      </c>
      <c r="U822" s="54">
        <v>0</v>
      </c>
      <c r="V822" s="54">
        <v>0</v>
      </c>
      <c r="W822" s="54">
        <v>0</v>
      </c>
      <c r="X822" s="55" t="s">
        <v>200</v>
      </c>
      <c r="Y822" s="56"/>
      <c r="Z822" s="56"/>
      <c r="AA822" s="56"/>
      <c r="AB822" s="56"/>
      <c r="AC822" s="56"/>
      <c r="AD822" s="56"/>
      <c r="AE822" s="56"/>
      <c r="AF822" s="56"/>
    </row>
    <row r="823" spans="1:32" s="57" customFormat="1" ht="63" x14ac:dyDescent="0.25">
      <c r="A823" s="134" t="s">
        <v>100</v>
      </c>
      <c r="B823" s="132"/>
      <c r="C823" s="51" t="s">
        <v>933</v>
      </c>
      <c r="D823" s="52">
        <v>0.29186119999999999</v>
      </c>
      <c r="E823" s="53">
        <f t="shared" si="132"/>
        <v>0</v>
      </c>
      <c r="F823" s="58">
        <f t="shared" si="132"/>
        <v>0.29186119999999999</v>
      </c>
      <c r="G823" s="54">
        <v>0</v>
      </c>
      <c r="H823" s="54">
        <v>0</v>
      </c>
      <c r="I823" s="54">
        <v>0</v>
      </c>
      <c r="J823" s="54">
        <v>0</v>
      </c>
      <c r="K823" s="54">
        <v>0</v>
      </c>
      <c r="L823" s="54">
        <v>0</v>
      </c>
      <c r="M823" s="54">
        <v>0</v>
      </c>
      <c r="N823" s="54">
        <v>0.29186119999999999</v>
      </c>
      <c r="O823" s="54">
        <f t="shared" si="133"/>
        <v>0</v>
      </c>
      <c r="P823" s="54">
        <f t="shared" si="134"/>
        <v>0.29186119999999999</v>
      </c>
      <c r="Q823" s="92"/>
      <c r="R823" s="54"/>
      <c r="S823" s="54"/>
      <c r="T823" s="54">
        <v>0</v>
      </c>
      <c r="U823" s="54">
        <v>0</v>
      </c>
      <c r="V823" s="54">
        <v>0</v>
      </c>
      <c r="W823" s="54">
        <v>0</v>
      </c>
      <c r="X823" s="55" t="s">
        <v>200</v>
      </c>
      <c r="Y823" s="56"/>
      <c r="Z823" s="56"/>
      <c r="AA823" s="56"/>
      <c r="AB823" s="56"/>
      <c r="AC823" s="56"/>
      <c r="AD823" s="56"/>
      <c r="AE823" s="56"/>
      <c r="AF823" s="56"/>
    </row>
    <row r="824" spans="1:32" s="57" customFormat="1" ht="63" x14ac:dyDescent="0.25">
      <c r="A824" s="134" t="s">
        <v>100</v>
      </c>
      <c r="B824" s="132"/>
      <c r="C824" s="51" t="s">
        <v>934</v>
      </c>
      <c r="D824" s="52">
        <v>0.29000859999999995</v>
      </c>
      <c r="E824" s="53">
        <f t="shared" si="132"/>
        <v>0</v>
      </c>
      <c r="F824" s="58">
        <f t="shared" si="132"/>
        <v>0.29000859999999995</v>
      </c>
      <c r="G824" s="54">
        <v>0</v>
      </c>
      <c r="H824" s="54">
        <v>0</v>
      </c>
      <c r="I824" s="54">
        <v>0</v>
      </c>
      <c r="J824" s="54">
        <v>0</v>
      </c>
      <c r="K824" s="54">
        <v>0</v>
      </c>
      <c r="L824" s="54">
        <v>0</v>
      </c>
      <c r="M824" s="54">
        <v>0</v>
      </c>
      <c r="N824" s="54">
        <v>0.29000859999999995</v>
      </c>
      <c r="O824" s="54">
        <f t="shared" si="133"/>
        <v>0</v>
      </c>
      <c r="P824" s="54">
        <f t="shared" si="134"/>
        <v>0.29000859999999995</v>
      </c>
      <c r="Q824" s="92"/>
      <c r="R824" s="54"/>
      <c r="S824" s="54"/>
      <c r="T824" s="54">
        <v>0</v>
      </c>
      <c r="U824" s="54">
        <v>0</v>
      </c>
      <c r="V824" s="54">
        <v>0</v>
      </c>
      <c r="W824" s="54">
        <v>0</v>
      </c>
      <c r="X824" s="55" t="s">
        <v>200</v>
      </c>
      <c r="Y824" s="56"/>
      <c r="Z824" s="56"/>
      <c r="AA824" s="56"/>
      <c r="AB824" s="56"/>
      <c r="AC824" s="56"/>
      <c r="AD824" s="56"/>
      <c r="AE824" s="56"/>
      <c r="AF824" s="56"/>
    </row>
    <row r="825" spans="1:32" s="57" customFormat="1" ht="63" x14ac:dyDescent="0.25">
      <c r="A825" s="134" t="s">
        <v>100</v>
      </c>
      <c r="B825" s="132"/>
      <c r="C825" s="51" t="s">
        <v>935</v>
      </c>
      <c r="D825" s="52">
        <v>0.29186119999999999</v>
      </c>
      <c r="E825" s="53">
        <f t="shared" si="132"/>
        <v>0</v>
      </c>
      <c r="F825" s="58">
        <f t="shared" si="132"/>
        <v>0.29186119999999999</v>
      </c>
      <c r="G825" s="54">
        <v>0</v>
      </c>
      <c r="H825" s="54">
        <v>0</v>
      </c>
      <c r="I825" s="54">
        <v>0</v>
      </c>
      <c r="J825" s="54">
        <v>0</v>
      </c>
      <c r="K825" s="54">
        <v>0</v>
      </c>
      <c r="L825" s="54">
        <v>0</v>
      </c>
      <c r="M825" s="54">
        <v>0</v>
      </c>
      <c r="N825" s="54">
        <v>0.29186119999999999</v>
      </c>
      <c r="O825" s="54">
        <f t="shared" si="133"/>
        <v>0</v>
      </c>
      <c r="P825" s="54">
        <f t="shared" si="134"/>
        <v>0.29186119999999999</v>
      </c>
      <c r="Q825" s="92"/>
      <c r="R825" s="54"/>
      <c r="S825" s="54"/>
      <c r="T825" s="54">
        <v>0</v>
      </c>
      <c r="U825" s="54">
        <v>0</v>
      </c>
      <c r="V825" s="54">
        <v>0</v>
      </c>
      <c r="W825" s="54">
        <v>0</v>
      </c>
      <c r="X825" s="55" t="s">
        <v>200</v>
      </c>
      <c r="Y825" s="56"/>
      <c r="Z825" s="56"/>
      <c r="AA825" s="56"/>
      <c r="AB825" s="56"/>
      <c r="AC825" s="56"/>
      <c r="AD825" s="56"/>
      <c r="AE825" s="56"/>
      <c r="AF825" s="56"/>
    </row>
    <row r="826" spans="1:32" s="57" customFormat="1" ht="63" x14ac:dyDescent="0.25">
      <c r="A826" s="134" t="s">
        <v>100</v>
      </c>
      <c r="B826" s="132"/>
      <c r="C826" s="51" t="s">
        <v>936</v>
      </c>
      <c r="D826" s="52">
        <v>0.29186119999999999</v>
      </c>
      <c r="E826" s="53">
        <f t="shared" ref="E826:F841" si="136">G826+I826+K826+M826</f>
        <v>0</v>
      </c>
      <c r="F826" s="58">
        <f t="shared" si="136"/>
        <v>0.29186119999999999</v>
      </c>
      <c r="G826" s="54">
        <v>0</v>
      </c>
      <c r="H826" s="54">
        <v>0</v>
      </c>
      <c r="I826" s="54">
        <v>0</v>
      </c>
      <c r="J826" s="54">
        <v>0</v>
      </c>
      <c r="K826" s="54">
        <v>0</v>
      </c>
      <c r="L826" s="54">
        <v>0</v>
      </c>
      <c r="M826" s="54">
        <v>0</v>
      </c>
      <c r="N826" s="54">
        <v>0.29186119999999999</v>
      </c>
      <c r="O826" s="54">
        <f t="shared" si="133"/>
        <v>0</v>
      </c>
      <c r="P826" s="54">
        <f t="shared" si="134"/>
        <v>0.29186119999999999</v>
      </c>
      <c r="Q826" s="92"/>
      <c r="R826" s="54"/>
      <c r="S826" s="54"/>
      <c r="T826" s="54">
        <v>0</v>
      </c>
      <c r="U826" s="54">
        <v>0</v>
      </c>
      <c r="V826" s="54">
        <v>0</v>
      </c>
      <c r="W826" s="54">
        <v>0</v>
      </c>
      <c r="X826" s="55" t="s">
        <v>200</v>
      </c>
      <c r="Y826" s="56"/>
      <c r="Z826" s="56"/>
      <c r="AA826" s="56"/>
      <c r="AB826" s="56"/>
      <c r="AC826" s="56"/>
      <c r="AD826" s="56"/>
      <c r="AE826" s="56"/>
      <c r="AF826" s="56"/>
    </row>
    <row r="827" spans="1:32" s="57" customFormat="1" ht="63" x14ac:dyDescent="0.25">
      <c r="A827" s="134" t="s">
        <v>100</v>
      </c>
      <c r="B827" s="132"/>
      <c r="C827" s="51" t="s">
        <v>937</v>
      </c>
      <c r="D827" s="52">
        <v>0.29186119999999999</v>
      </c>
      <c r="E827" s="53">
        <f t="shared" si="136"/>
        <v>0</v>
      </c>
      <c r="F827" s="58">
        <f t="shared" si="136"/>
        <v>0.29186119999999999</v>
      </c>
      <c r="G827" s="54">
        <v>0</v>
      </c>
      <c r="H827" s="54">
        <v>0</v>
      </c>
      <c r="I827" s="54">
        <v>0</v>
      </c>
      <c r="J827" s="54">
        <v>0</v>
      </c>
      <c r="K827" s="54">
        <v>0</v>
      </c>
      <c r="L827" s="54">
        <v>0</v>
      </c>
      <c r="M827" s="54">
        <v>0</v>
      </c>
      <c r="N827" s="54">
        <v>0.29186119999999999</v>
      </c>
      <c r="O827" s="54">
        <f t="shared" si="133"/>
        <v>0</v>
      </c>
      <c r="P827" s="54">
        <f t="shared" si="134"/>
        <v>0.29186119999999999</v>
      </c>
      <c r="Q827" s="92"/>
      <c r="R827" s="54"/>
      <c r="S827" s="54"/>
      <c r="T827" s="54">
        <v>0</v>
      </c>
      <c r="U827" s="54">
        <v>0</v>
      </c>
      <c r="V827" s="54">
        <v>0</v>
      </c>
      <c r="W827" s="54">
        <v>0</v>
      </c>
      <c r="X827" s="55" t="s">
        <v>200</v>
      </c>
      <c r="Y827" s="56"/>
      <c r="Z827" s="56"/>
      <c r="AA827" s="56"/>
      <c r="AB827" s="56"/>
      <c r="AC827" s="56"/>
      <c r="AD827" s="56"/>
      <c r="AE827" s="56"/>
      <c r="AF827" s="56"/>
    </row>
    <row r="828" spans="1:32" s="57" customFormat="1" ht="63" x14ac:dyDescent="0.25">
      <c r="A828" s="134" t="s">
        <v>100</v>
      </c>
      <c r="B828" s="132"/>
      <c r="C828" s="51" t="s">
        <v>938</v>
      </c>
      <c r="D828" s="52">
        <v>0.29186119999999999</v>
      </c>
      <c r="E828" s="53">
        <f t="shared" si="136"/>
        <v>0</v>
      </c>
      <c r="F828" s="58">
        <f t="shared" si="136"/>
        <v>0.29186119999999999</v>
      </c>
      <c r="G828" s="54">
        <v>0</v>
      </c>
      <c r="H828" s="54">
        <v>0</v>
      </c>
      <c r="I828" s="54">
        <v>0</v>
      </c>
      <c r="J828" s="54">
        <v>0</v>
      </c>
      <c r="K828" s="54">
        <v>0</v>
      </c>
      <c r="L828" s="54">
        <v>0</v>
      </c>
      <c r="M828" s="54">
        <v>0</v>
      </c>
      <c r="N828" s="54">
        <v>0.29186119999999999</v>
      </c>
      <c r="O828" s="54">
        <f t="shared" si="133"/>
        <v>0</v>
      </c>
      <c r="P828" s="54">
        <f t="shared" si="134"/>
        <v>0.29186119999999999</v>
      </c>
      <c r="Q828" s="92"/>
      <c r="R828" s="54"/>
      <c r="S828" s="54"/>
      <c r="T828" s="54">
        <v>0</v>
      </c>
      <c r="U828" s="54">
        <v>0</v>
      </c>
      <c r="V828" s="54">
        <v>0</v>
      </c>
      <c r="W828" s="54">
        <v>0</v>
      </c>
      <c r="X828" s="55" t="s">
        <v>200</v>
      </c>
      <c r="Y828" s="56"/>
      <c r="Z828" s="56"/>
      <c r="AA828" s="56"/>
      <c r="AB828" s="56"/>
      <c r="AC828" s="56"/>
      <c r="AD828" s="56"/>
      <c r="AE828" s="56"/>
      <c r="AF828" s="56"/>
    </row>
    <row r="829" spans="1:32" s="57" customFormat="1" ht="63" x14ac:dyDescent="0.25">
      <c r="A829" s="134" t="s">
        <v>100</v>
      </c>
      <c r="B829" s="132"/>
      <c r="C829" s="51" t="s">
        <v>939</v>
      </c>
      <c r="D829" s="52">
        <v>0.29186119999999999</v>
      </c>
      <c r="E829" s="53">
        <f t="shared" si="136"/>
        <v>0</v>
      </c>
      <c r="F829" s="58">
        <f t="shared" si="136"/>
        <v>0.29186119999999999</v>
      </c>
      <c r="G829" s="54">
        <v>0</v>
      </c>
      <c r="H829" s="54">
        <v>0</v>
      </c>
      <c r="I829" s="54">
        <v>0</v>
      </c>
      <c r="J829" s="54">
        <v>0</v>
      </c>
      <c r="K829" s="54">
        <v>0</v>
      </c>
      <c r="L829" s="54">
        <v>0</v>
      </c>
      <c r="M829" s="54">
        <v>0</v>
      </c>
      <c r="N829" s="54">
        <v>0.29186119999999999</v>
      </c>
      <c r="O829" s="54">
        <f t="shared" si="133"/>
        <v>0</v>
      </c>
      <c r="P829" s="54">
        <f t="shared" si="134"/>
        <v>0.29186119999999999</v>
      </c>
      <c r="Q829" s="92"/>
      <c r="R829" s="54"/>
      <c r="S829" s="54"/>
      <c r="T829" s="54">
        <v>0</v>
      </c>
      <c r="U829" s="54">
        <v>0</v>
      </c>
      <c r="V829" s="54">
        <v>0</v>
      </c>
      <c r="W829" s="54">
        <v>0</v>
      </c>
      <c r="X829" s="55" t="s">
        <v>200</v>
      </c>
      <c r="Y829" s="56"/>
      <c r="Z829" s="56"/>
      <c r="AA829" s="56"/>
      <c r="AB829" s="56"/>
      <c r="AC829" s="56"/>
      <c r="AD829" s="56"/>
      <c r="AE829" s="56"/>
      <c r="AF829" s="56"/>
    </row>
    <row r="830" spans="1:32" s="57" customFormat="1" ht="63" x14ac:dyDescent="0.25">
      <c r="A830" s="134" t="s">
        <v>100</v>
      </c>
      <c r="B830" s="132"/>
      <c r="C830" s="51" t="s">
        <v>940</v>
      </c>
      <c r="D830" s="52">
        <v>0.30995060000000002</v>
      </c>
      <c r="E830" s="53">
        <f t="shared" si="136"/>
        <v>0</v>
      </c>
      <c r="F830" s="58">
        <f t="shared" si="136"/>
        <v>0.30995060000000002</v>
      </c>
      <c r="G830" s="54">
        <v>0</v>
      </c>
      <c r="H830" s="54">
        <v>0</v>
      </c>
      <c r="I830" s="54">
        <v>0</v>
      </c>
      <c r="J830" s="54">
        <v>0</v>
      </c>
      <c r="K830" s="54">
        <v>0</v>
      </c>
      <c r="L830" s="54">
        <v>0.30995060000000002</v>
      </c>
      <c r="M830" s="54">
        <v>0</v>
      </c>
      <c r="N830" s="54">
        <v>0</v>
      </c>
      <c r="O830" s="54">
        <f t="shared" si="133"/>
        <v>0</v>
      </c>
      <c r="P830" s="54">
        <f t="shared" si="134"/>
        <v>0.30995060000000002</v>
      </c>
      <c r="Q830" s="92"/>
      <c r="R830" s="54"/>
      <c r="S830" s="54"/>
      <c r="T830" s="54">
        <v>0</v>
      </c>
      <c r="U830" s="54">
        <v>0</v>
      </c>
      <c r="V830" s="54">
        <v>0</v>
      </c>
      <c r="W830" s="54">
        <v>0</v>
      </c>
      <c r="X830" s="55" t="s">
        <v>200</v>
      </c>
      <c r="Y830" s="56"/>
      <c r="Z830" s="56"/>
      <c r="AA830" s="56"/>
      <c r="AB830" s="56"/>
      <c r="AC830" s="56"/>
      <c r="AD830" s="56"/>
      <c r="AE830" s="56"/>
      <c r="AF830" s="56"/>
    </row>
    <row r="831" spans="1:32" s="57" customFormat="1" ht="63" x14ac:dyDescent="0.25">
      <c r="A831" s="134" t="s">
        <v>100</v>
      </c>
      <c r="B831" s="132"/>
      <c r="C831" s="51" t="s">
        <v>941</v>
      </c>
      <c r="D831" s="52">
        <v>5.3517719999999998E-2</v>
      </c>
      <c r="E831" s="53">
        <f t="shared" si="136"/>
        <v>0</v>
      </c>
      <c r="F831" s="58">
        <f t="shared" si="136"/>
        <v>5.3517719999999998E-2</v>
      </c>
      <c r="G831" s="54">
        <v>0</v>
      </c>
      <c r="H831" s="54">
        <v>0</v>
      </c>
      <c r="I831" s="54">
        <v>0</v>
      </c>
      <c r="J831" s="54">
        <v>0</v>
      </c>
      <c r="K831" s="54">
        <v>0</v>
      </c>
      <c r="L831" s="54">
        <v>0</v>
      </c>
      <c r="M831" s="54">
        <v>0</v>
      </c>
      <c r="N831" s="54">
        <v>5.3517719999999998E-2</v>
      </c>
      <c r="O831" s="54">
        <f t="shared" si="133"/>
        <v>0</v>
      </c>
      <c r="P831" s="54">
        <f t="shared" si="134"/>
        <v>5.3517719999999998E-2</v>
      </c>
      <c r="Q831" s="92"/>
      <c r="R831" s="54"/>
      <c r="S831" s="54"/>
      <c r="T831" s="54">
        <v>0</v>
      </c>
      <c r="U831" s="54">
        <v>0</v>
      </c>
      <c r="V831" s="54">
        <v>0</v>
      </c>
      <c r="W831" s="54">
        <v>0</v>
      </c>
      <c r="X831" s="55" t="s">
        <v>200</v>
      </c>
      <c r="Y831" s="56"/>
      <c r="Z831" s="56"/>
      <c r="AA831" s="56"/>
      <c r="AB831" s="56"/>
      <c r="AC831" s="56"/>
      <c r="AD831" s="56"/>
      <c r="AE831" s="56"/>
      <c r="AF831" s="56"/>
    </row>
    <row r="832" spans="1:32" s="57" customFormat="1" ht="78.75" x14ac:dyDescent="0.25">
      <c r="A832" s="134" t="s">
        <v>100</v>
      </c>
      <c r="B832" s="132"/>
      <c r="C832" s="51" t="s">
        <v>942</v>
      </c>
      <c r="D832" s="52">
        <v>9.1089629999999993</v>
      </c>
      <c r="E832" s="53">
        <f t="shared" si="136"/>
        <v>0</v>
      </c>
      <c r="F832" s="58">
        <f t="shared" si="136"/>
        <v>11.799999999999999</v>
      </c>
      <c r="G832" s="54">
        <v>0</v>
      </c>
      <c r="H832" s="54">
        <v>0</v>
      </c>
      <c r="I832" s="54">
        <v>0</v>
      </c>
      <c r="J832" s="54">
        <v>0</v>
      </c>
      <c r="K832" s="54">
        <v>0</v>
      </c>
      <c r="L832" s="54">
        <v>0</v>
      </c>
      <c r="M832" s="54">
        <v>0</v>
      </c>
      <c r="N832" s="54">
        <v>11.799999999999999</v>
      </c>
      <c r="O832" s="54">
        <f t="shared" si="133"/>
        <v>-2.6910369999999997</v>
      </c>
      <c r="P832" s="54">
        <f t="shared" si="134"/>
        <v>11.799999999999999</v>
      </c>
      <c r="Q832" s="92"/>
      <c r="R832" s="54"/>
      <c r="S832" s="54"/>
      <c r="T832" s="54">
        <v>0</v>
      </c>
      <c r="U832" s="54">
        <v>0</v>
      </c>
      <c r="V832" s="54">
        <v>0</v>
      </c>
      <c r="W832" s="54">
        <v>0</v>
      </c>
      <c r="X832" s="55" t="s">
        <v>200</v>
      </c>
      <c r="Y832" s="56"/>
      <c r="Z832" s="56"/>
      <c r="AA832" s="56"/>
      <c r="AB832" s="56"/>
      <c r="AC832" s="56"/>
      <c r="AD832" s="56"/>
      <c r="AE832" s="56"/>
      <c r="AF832" s="56"/>
    </row>
    <row r="833" spans="1:32" s="57" customFormat="1" ht="63" x14ac:dyDescent="0.25">
      <c r="A833" s="134" t="s">
        <v>100</v>
      </c>
      <c r="B833" s="132"/>
      <c r="C833" s="51" t="s">
        <v>943</v>
      </c>
      <c r="D833" s="52">
        <v>0.27706399999999998</v>
      </c>
      <c r="E833" s="53">
        <f t="shared" si="136"/>
        <v>0</v>
      </c>
      <c r="F833" s="58">
        <f t="shared" si="136"/>
        <v>0.27706399999999998</v>
      </c>
      <c r="G833" s="54">
        <v>0</v>
      </c>
      <c r="H833" s="54">
        <v>0</v>
      </c>
      <c r="I833" s="54">
        <v>0</v>
      </c>
      <c r="J833" s="54">
        <v>0</v>
      </c>
      <c r="K833" s="54">
        <v>0</v>
      </c>
      <c r="L833" s="54">
        <v>0.26321079999999997</v>
      </c>
      <c r="M833" s="54">
        <v>0</v>
      </c>
      <c r="N833" s="54">
        <v>1.385320000000001E-2</v>
      </c>
      <c r="O833" s="54">
        <f t="shared" si="133"/>
        <v>0</v>
      </c>
      <c r="P833" s="54">
        <f t="shared" si="134"/>
        <v>0.27706399999999998</v>
      </c>
      <c r="Q833" s="92"/>
      <c r="R833" s="54"/>
      <c r="S833" s="54"/>
      <c r="T833" s="54">
        <v>0</v>
      </c>
      <c r="U833" s="54">
        <v>0</v>
      </c>
      <c r="V833" s="54">
        <v>0</v>
      </c>
      <c r="W833" s="54">
        <v>0</v>
      </c>
      <c r="X833" s="55" t="s">
        <v>200</v>
      </c>
      <c r="Y833" s="56"/>
      <c r="Z833" s="56"/>
      <c r="AA833" s="56"/>
      <c r="AB833" s="56"/>
      <c r="AC833" s="56"/>
      <c r="AD833" s="56"/>
      <c r="AE833" s="56"/>
      <c r="AF833" s="56"/>
    </row>
    <row r="834" spans="1:32" s="57" customFormat="1" ht="47.25" x14ac:dyDescent="0.25">
      <c r="A834" s="134" t="s">
        <v>100</v>
      </c>
      <c r="B834" s="132"/>
      <c r="C834" s="51" t="s">
        <v>944</v>
      </c>
      <c r="D834" s="52">
        <v>0</v>
      </c>
      <c r="E834" s="53">
        <f t="shared" si="136"/>
        <v>0</v>
      </c>
      <c r="F834" s="58">
        <f t="shared" si="136"/>
        <v>0</v>
      </c>
      <c r="G834" s="54">
        <v>0</v>
      </c>
      <c r="H834" s="54">
        <v>0</v>
      </c>
      <c r="I834" s="54">
        <v>0</v>
      </c>
      <c r="J834" s="54">
        <v>0</v>
      </c>
      <c r="K834" s="54">
        <v>0</v>
      </c>
      <c r="L834" s="54">
        <v>0</v>
      </c>
      <c r="M834" s="54">
        <v>0</v>
      </c>
      <c r="N834" s="54">
        <v>0</v>
      </c>
      <c r="O834" s="54">
        <f t="shared" si="133"/>
        <v>0</v>
      </c>
      <c r="P834" s="54">
        <f t="shared" si="134"/>
        <v>0</v>
      </c>
      <c r="Q834" s="92"/>
      <c r="R834" s="54"/>
      <c r="S834" s="54"/>
      <c r="T834" s="54">
        <v>0</v>
      </c>
      <c r="U834" s="54">
        <v>0</v>
      </c>
      <c r="V834" s="54">
        <v>0</v>
      </c>
      <c r="W834" s="54">
        <v>0</v>
      </c>
      <c r="X834" s="55"/>
      <c r="Y834" s="56"/>
      <c r="Z834" s="56"/>
      <c r="AA834" s="56"/>
      <c r="AB834" s="56"/>
      <c r="AC834" s="56"/>
      <c r="AD834" s="56"/>
      <c r="AE834" s="56"/>
      <c r="AF834" s="56"/>
    </row>
    <row r="835" spans="1:32" s="57" customFormat="1" ht="63" x14ac:dyDescent="0.25">
      <c r="A835" s="134" t="s">
        <v>100</v>
      </c>
      <c r="B835" s="132"/>
      <c r="C835" s="51" t="s">
        <v>945</v>
      </c>
      <c r="D835" s="52">
        <v>0</v>
      </c>
      <c r="E835" s="53">
        <f t="shared" si="136"/>
        <v>0.94399999999999995</v>
      </c>
      <c r="F835" s="58">
        <f t="shared" si="136"/>
        <v>0</v>
      </c>
      <c r="G835" s="54">
        <v>0</v>
      </c>
      <c r="H835" s="54">
        <v>0</v>
      </c>
      <c r="I835" s="54">
        <v>0</v>
      </c>
      <c r="J835" s="54">
        <v>0</v>
      </c>
      <c r="K835" s="54">
        <v>0</v>
      </c>
      <c r="L835" s="54">
        <v>0</v>
      </c>
      <c r="M835" s="54">
        <v>0.94399999999999995</v>
      </c>
      <c r="N835" s="54">
        <v>0</v>
      </c>
      <c r="O835" s="54">
        <f t="shared" si="133"/>
        <v>0</v>
      </c>
      <c r="P835" s="54">
        <f t="shared" si="134"/>
        <v>-0.94399999999999995</v>
      </c>
      <c r="Q835" s="92">
        <f t="shared" si="135"/>
        <v>-1</v>
      </c>
      <c r="R835" s="54"/>
      <c r="S835" s="54"/>
      <c r="T835" s="54">
        <v>0</v>
      </c>
      <c r="U835" s="54">
        <v>0.7</v>
      </c>
      <c r="V835" s="54">
        <v>0</v>
      </c>
      <c r="W835" s="54">
        <v>0</v>
      </c>
      <c r="X835" s="55" t="s">
        <v>207</v>
      </c>
      <c r="Y835" s="56"/>
      <c r="Z835" s="56"/>
      <c r="AA835" s="56"/>
      <c r="AB835" s="56"/>
      <c r="AC835" s="56"/>
      <c r="AD835" s="56"/>
      <c r="AE835" s="56"/>
      <c r="AF835" s="56"/>
    </row>
    <row r="836" spans="1:32" s="57" customFormat="1" ht="63" x14ac:dyDescent="0.25">
      <c r="A836" s="134" t="s">
        <v>100</v>
      </c>
      <c r="B836" s="132"/>
      <c r="C836" s="51" t="s">
        <v>946</v>
      </c>
      <c r="D836" s="52">
        <v>0</v>
      </c>
      <c r="E836" s="53">
        <f t="shared" si="136"/>
        <v>0.82599999999999996</v>
      </c>
      <c r="F836" s="58">
        <f t="shared" si="136"/>
        <v>0</v>
      </c>
      <c r="G836" s="54">
        <v>0</v>
      </c>
      <c r="H836" s="54">
        <v>0</v>
      </c>
      <c r="I836" s="54">
        <v>0</v>
      </c>
      <c r="J836" s="54">
        <v>0</v>
      </c>
      <c r="K836" s="54">
        <v>0</v>
      </c>
      <c r="L836" s="54">
        <v>0</v>
      </c>
      <c r="M836" s="54">
        <v>0.82599999999999996</v>
      </c>
      <c r="N836" s="54">
        <v>0</v>
      </c>
      <c r="O836" s="54">
        <f t="shared" si="133"/>
        <v>0</v>
      </c>
      <c r="P836" s="54">
        <f t="shared" si="134"/>
        <v>-0.82599999999999996</v>
      </c>
      <c r="Q836" s="92">
        <f t="shared" si="135"/>
        <v>-1</v>
      </c>
      <c r="R836" s="54"/>
      <c r="S836" s="54"/>
      <c r="T836" s="54">
        <v>0</v>
      </c>
      <c r="U836" s="54">
        <v>1.2</v>
      </c>
      <c r="V836" s="54">
        <v>0</v>
      </c>
      <c r="W836" s="54">
        <v>0</v>
      </c>
      <c r="X836" s="55" t="s">
        <v>207</v>
      </c>
      <c r="Y836" s="56"/>
      <c r="Z836" s="56"/>
      <c r="AA836" s="56"/>
      <c r="AB836" s="56"/>
      <c r="AC836" s="56"/>
      <c r="AD836" s="56"/>
      <c r="AE836" s="56"/>
      <c r="AF836" s="56"/>
    </row>
    <row r="837" spans="1:32" s="57" customFormat="1" ht="78.75" x14ac:dyDescent="0.25">
      <c r="A837" s="134" t="s">
        <v>100</v>
      </c>
      <c r="B837" s="132"/>
      <c r="C837" s="51" t="s">
        <v>947</v>
      </c>
      <c r="D837" s="52">
        <v>1.71789904</v>
      </c>
      <c r="E837" s="53">
        <f t="shared" si="136"/>
        <v>0</v>
      </c>
      <c r="F837" s="58">
        <f t="shared" si="136"/>
        <v>1.6310549999999999</v>
      </c>
      <c r="G837" s="54">
        <v>0</v>
      </c>
      <c r="H837" s="54">
        <v>0</v>
      </c>
      <c r="I837" s="54">
        <v>0</v>
      </c>
      <c r="J837" s="54">
        <v>0</v>
      </c>
      <c r="K837" s="54">
        <v>0</v>
      </c>
      <c r="L837" s="54">
        <v>1.6310549999999999</v>
      </c>
      <c r="M837" s="54">
        <v>0</v>
      </c>
      <c r="N837" s="54">
        <v>0</v>
      </c>
      <c r="O837" s="54">
        <f t="shared" si="133"/>
        <v>8.6844040000000122E-2</v>
      </c>
      <c r="P837" s="54">
        <f t="shared" si="134"/>
        <v>1.6310549999999999</v>
      </c>
      <c r="Q837" s="92"/>
      <c r="R837" s="54"/>
      <c r="S837" s="54"/>
      <c r="T837" s="54">
        <v>0</v>
      </c>
      <c r="U837" s="54">
        <v>0</v>
      </c>
      <c r="V837" s="54">
        <v>0</v>
      </c>
      <c r="W837" s="54">
        <v>1.2</v>
      </c>
      <c r="X837" s="55" t="s">
        <v>200</v>
      </c>
      <c r="Y837" s="56"/>
      <c r="Z837" s="56"/>
      <c r="AA837" s="56"/>
      <c r="AB837" s="56"/>
      <c r="AC837" s="56"/>
      <c r="AD837" s="56"/>
      <c r="AE837" s="56"/>
      <c r="AF837" s="56"/>
    </row>
    <row r="838" spans="1:32" s="57" customFormat="1" ht="63" x14ac:dyDescent="0.25">
      <c r="A838" s="134" t="s">
        <v>100</v>
      </c>
      <c r="B838" s="132"/>
      <c r="C838" s="51" t="s">
        <v>948</v>
      </c>
      <c r="D838" s="52">
        <v>0</v>
      </c>
      <c r="E838" s="53">
        <f t="shared" si="136"/>
        <v>2.4779999999999998</v>
      </c>
      <c r="F838" s="58">
        <f t="shared" si="136"/>
        <v>0</v>
      </c>
      <c r="G838" s="54">
        <v>0</v>
      </c>
      <c r="H838" s="54">
        <v>0</v>
      </c>
      <c r="I838" s="54">
        <v>0</v>
      </c>
      <c r="J838" s="54">
        <v>0</v>
      </c>
      <c r="K838" s="54">
        <v>0</v>
      </c>
      <c r="L838" s="54">
        <v>0</v>
      </c>
      <c r="M838" s="54">
        <v>2.4779999999999998</v>
      </c>
      <c r="N838" s="54">
        <v>0</v>
      </c>
      <c r="O838" s="54">
        <f t="shared" si="133"/>
        <v>0</v>
      </c>
      <c r="P838" s="54">
        <f t="shared" si="134"/>
        <v>-2.4779999999999998</v>
      </c>
      <c r="Q838" s="92">
        <f t="shared" si="135"/>
        <v>-1</v>
      </c>
      <c r="R838" s="54"/>
      <c r="S838" s="54"/>
      <c r="T838" s="54">
        <v>0</v>
      </c>
      <c r="U838" s="54">
        <v>2.3199999999999998</v>
      </c>
      <c r="V838" s="54">
        <v>0</v>
      </c>
      <c r="W838" s="54">
        <v>0</v>
      </c>
      <c r="X838" s="55" t="s">
        <v>207</v>
      </c>
      <c r="Y838" s="56"/>
      <c r="Z838" s="56"/>
      <c r="AA838" s="56"/>
      <c r="AB838" s="56"/>
      <c r="AC838" s="56"/>
      <c r="AD838" s="56"/>
      <c r="AE838" s="56"/>
      <c r="AF838" s="56"/>
    </row>
    <row r="839" spans="1:32" s="57" customFormat="1" ht="63" x14ac:dyDescent="0.25">
      <c r="A839" s="134" t="s">
        <v>100</v>
      </c>
      <c r="B839" s="132"/>
      <c r="C839" s="51" t="s">
        <v>949</v>
      </c>
      <c r="D839" s="52">
        <v>0</v>
      </c>
      <c r="E839" s="53">
        <f t="shared" si="136"/>
        <v>1.77</v>
      </c>
      <c r="F839" s="58">
        <f t="shared" si="136"/>
        <v>0</v>
      </c>
      <c r="G839" s="54">
        <v>0</v>
      </c>
      <c r="H839" s="54">
        <v>0</v>
      </c>
      <c r="I839" s="54">
        <v>0</v>
      </c>
      <c r="J839" s="54">
        <v>0</v>
      </c>
      <c r="K839" s="54">
        <v>0</v>
      </c>
      <c r="L839" s="54">
        <v>0</v>
      </c>
      <c r="M839" s="54">
        <v>1.77</v>
      </c>
      <c r="N839" s="54">
        <v>0</v>
      </c>
      <c r="O839" s="54">
        <f t="shared" si="133"/>
        <v>0</v>
      </c>
      <c r="P839" s="54">
        <f t="shared" si="134"/>
        <v>-1.77</v>
      </c>
      <c r="Q839" s="92">
        <f t="shared" si="135"/>
        <v>-1</v>
      </c>
      <c r="R839" s="54"/>
      <c r="S839" s="54"/>
      <c r="T839" s="54">
        <v>0</v>
      </c>
      <c r="U839" s="54">
        <v>1.8</v>
      </c>
      <c r="V839" s="54">
        <v>0</v>
      </c>
      <c r="W839" s="54">
        <v>0</v>
      </c>
      <c r="X839" s="55" t="s">
        <v>207</v>
      </c>
      <c r="Y839" s="56"/>
      <c r="Z839" s="56"/>
      <c r="AA839" s="56"/>
      <c r="AB839" s="56"/>
      <c r="AC839" s="56"/>
      <c r="AD839" s="56"/>
      <c r="AE839" s="56"/>
      <c r="AF839" s="56"/>
    </row>
    <row r="840" spans="1:32" s="57" customFormat="1" ht="63" x14ac:dyDescent="0.25">
      <c r="A840" s="134" t="s">
        <v>100</v>
      </c>
      <c r="B840" s="132"/>
      <c r="C840" s="51" t="s">
        <v>950</v>
      </c>
      <c r="D840" s="52">
        <v>0</v>
      </c>
      <c r="E840" s="53">
        <f t="shared" si="136"/>
        <v>1.77</v>
      </c>
      <c r="F840" s="58">
        <f t="shared" si="136"/>
        <v>0</v>
      </c>
      <c r="G840" s="54">
        <v>0</v>
      </c>
      <c r="H840" s="54">
        <v>0</v>
      </c>
      <c r="I840" s="54">
        <v>0</v>
      </c>
      <c r="J840" s="54">
        <v>0</v>
      </c>
      <c r="K840" s="54">
        <v>0</v>
      </c>
      <c r="L840" s="54">
        <v>0</v>
      </c>
      <c r="M840" s="54">
        <v>1.77</v>
      </c>
      <c r="N840" s="54">
        <v>0</v>
      </c>
      <c r="O840" s="54">
        <f t="shared" si="133"/>
        <v>0</v>
      </c>
      <c r="P840" s="54">
        <f t="shared" si="134"/>
        <v>-1.77</v>
      </c>
      <c r="Q840" s="92">
        <f t="shared" si="135"/>
        <v>-1</v>
      </c>
      <c r="R840" s="54"/>
      <c r="S840" s="54"/>
      <c r="T840" s="54">
        <v>0</v>
      </c>
      <c r="U840" s="54">
        <v>2.1</v>
      </c>
      <c r="V840" s="54">
        <v>0</v>
      </c>
      <c r="W840" s="54">
        <v>0</v>
      </c>
      <c r="X840" s="55" t="s">
        <v>207</v>
      </c>
      <c r="Y840" s="56"/>
      <c r="Z840" s="56"/>
      <c r="AA840" s="56"/>
      <c r="AB840" s="56"/>
      <c r="AC840" s="56"/>
      <c r="AD840" s="56"/>
      <c r="AE840" s="56"/>
      <c r="AF840" s="56"/>
    </row>
    <row r="841" spans="1:32" s="57" customFormat="1" ht="63" x14ac:dyDescent="0.25">
      <c r="A841" s="134" t="s">
        <v>100</v>
      </c>
      <c r="B841" s="132"/>
      <c r="C841" s="51" t="s">
        <v>951</v>
      </c>
      <c r="D841" s="52">
        <v>0</v>
      </c>
      <c r="E841" s="53">
        <f t="shared" si="136"/>
        <v>3.0680000000000001</v>
      </c>
      <c r="F841" s="58">
        <f t="shared" si="136"/>
        <v>0</v>
      </c>
      <c r="G841" s="54">
        <v>0</v>
      </c>
      <c r="H841" s="54">
        <v>0</v>
      </c>
      <c r="I841" s="54">
        <v>0</v>
      </c>
      <c r="J841" s="54">
        <v>0</v>
      </c>
      <c r="K841" s="54">
        <v>0</v>
      </c>
      <c r="L841" s="54">
        <v>0</v>
      </c>
      <c r="M841" s="54">
        <v>3.0680000000000001</v>
      </c>
      <c r="N841" s="54">
        <v>0</v>
      </c>
      <c r="O841" s="54">
        <f t="shared" si="133"/>
        <v>0</v>
      </c>
      <c r="P841" s="54">
        <f t="shared" si="134"/>
        <v>-3.0680000000000001</v>
      </c>
      <c r="Q841" s="92">
        <f t="shared" si="135"/>
        <v>-1</v>
      </c>
      <c r="R841" s="54"/>
      <c r="S841" s="54"/>
      <c r="T841" s="54">
        <v>0</v>
      </c>
      <c r="U841" s="54">
        <v>2.9</v>
      </c>
      <c r="V841" s="54">
        <v>0</v>
      </c>
      <c r="W841" s="54">
        <v>0</v>
      </c>
      <c r="X841" s="55" t="s">
        <v>207</v>
      </c>
      <c r="Y841" s="56"/>
      <c r="Z841" s="56"/>
      <c r="AA841" s="56"/>
      <c r="AB841" s="56"/>
      <c r="AC841" s="56"/>
      <c r="AD841" s="56"/>
      <c r="AE841" s="56"/>
      <c r="AF841" s="56"/>
    </row>
    <row r="842" spans="1:32" s="57" customFormat="1" ht="63" x14ac:dyDescent="0.25">
      <c r="A842" s="134" t="s">
        <v>100</v>
      </c>
      <c r="B842" s="132"/>
      <c r="C842" s="51" t="s">
        <v>952</v>
      </c>
      <c r="D842" s="52">
        <v>0</v>
      </c>
      <c r="E842" s="53">
        <f t="shared" ref="E842:F857" si="137">G842+I842+K842+M842</f>
        <v>1.4160000000000001</v>
      </c>
      <c r="F842" s="58">
        <f t="shared" si="137"/>
        <v>0</v>
      </c>
      <c r="G842" s="54">
        <v>0</v>
      </c>
      <c r="H842" s="54">
        <v>0</v>
      </c>
      <c r="I842" s="54">
        <v>0</v>
      </c>
      <c r="J842" s="54">
        <v>0</v>
      </c>
      <c r="K842" s="54">
        <v>0</v>
      </c>
      <c r="L842" s="54">
        <v>0</v>
      </c>
      <c r="M842" s="54">
        <v>1.4160000000000001</v>
      </c>
      <c r="N842" s="54">
        <v>0</v>
      </c>
      <c r="O842" s="54">
        <f t="shared" si="133"/>
        <v>0</v>
      </c>
      <c r="P842" s="54">
        <f t="shared" si="134"/>
        <v>-1.4160000000000001</v>
      </c>
      <c r="Q842" s="92">
        <f t="shared" si="135"/>
        <v>-1</v>
      </c>
      <c r="R842" s="54"/>
      <c r="S842" s="54"/>
      <c r="T842" s="54">
        <v>0</v>
      </c>
      <c r="U842" s="54">
        <v>1.7</v>
      </c>
      <c r="V842" s="54">
        <v>0</v>
      </c>
      <c r="W842" s="54">
        <v>0</v>
      </c>
      <c r="X842" s="55" t="s">
        <v>207</v>
      </c>
      <c r="Y842" s="56"/>
      <c r="Z842" s="56"/>
      <c r="AA842" s="56"/>
      <c r="AB842" s="56"/>
      <c r="AC842" s="56"/>
      <c r="AD842" s="56"/>
      <c r="AE842" s="56"/>
      <c r="AF842" s="56"/>
    </row>
    <row r="843" spans="1:32" s="57" customFormat="1" ht="63" x14ac:dyDescent="0.25">
      <c r="A843" s="134" t="s">
        <v>100</v>
      </c>
      <c r="B843" s="132"/>
      <c r="C843" s="51" t="s">
        <v>953</v>
      </c>
      <c r="D843" s="52">
        <v>0</v>
      </c>
      <c r="E843" s="53">
        <f t="shared" si="137"/>
        <v>4.72</v>
      </c>
      <c r="F843" s="58">
        <f t="shared" si="137"/>
        <v>0</v>
      </c>
      <c r="G843" s="54">
        <v>0</v>
      </c>
      <c r="H843" s="54">
        <v>0</v>
      </c>
      <c r="I843" s="54">
        <v>0</v>
      </c>
      <c r="J843" s="54">
        <v>0</v>
      </c>
      <c r="K843" s="54">
        <v>0</v>
      </c>
      <c r="L843" s="54">
        <v>0</v>
      </c>
      <c r="M843" s="54">
        <v>4.72</v>
      </c>
      <c r="N843" s="54">
        <v>0</v>
      </c>
      <c r="O843" s="54">
        <f t="shared" si="133"/>
        <v>0</v>
      </c>
      <c r="P843" s="54">
        <f t="shared" si="134"/>
        <v>-4.72</v>
      </c>
      <c r="Q843" s="92">
        <f t="shared" si="135"/>
        <v>-1</v>
      </c>
      <c r="R843" s="54"/>
      <c r="S843" s="54"/>
      <c r="T843" s="54">
        <v>0</v>
      </c>
      <c r="U843" s="54">
        <v>3.9</v>
      </c>
      <c r="V843" s="54">
        <v>0</v>
      </c>
      <c r="W843" s="54">
        <v>0</v>
      </c>
      <c r="X843" s="55" t="s">
        <v>207</v>
      </c>
      <c r="Y843" s="56"/>
      <c r="Z843" s="56"/>
      <c r="AA843" s="56"/>
      <c r="AB843" s="56"/>
      <c r="AC843" s="56"/>
      <c r="AD843" s="56"/>
      <c r="AE843" s="56"/>
      <c r="AF843" s="56"/>
    </row>
    <row r="844" spans="1:32" s="57" customFormat="1" ht="63" x14ac:dyDescent="0.25">
      <c r="A844" s="134" t="s">
        <v>100</v>
      </c>
      <c r="B844" s="132"/>
      <c r="C844" s="51" t="s">
        <v>954</v>
      </c>
      <c r="D844" s="52">
        <v>0</v>
      </c>
      <c r="E844" s="53">
        <f t="shared" si="137"/>
        <v>3.1859999999999999</v>
      </c>
      <c r="F844" s="58">
        <f t="shared" si="137"/>
        <v>0</v>
      </c>
      <c r="G844" s="54">
        <v>0</v>
      </c>
      <c r="H844" s="54">
        <v>0</v>
      </c>
      <c r="I844" s="54">
        <v>0</v>
      </c>
      <c r="J844" s="54">
        <v>0</v>
      </c>
      <c r="K844" s="54">
        <v>0</v>
      </c>
      <c r="L844" s="54">
        <v>0</v>
      </c>
      <c r="M844" s="54">
        <v>3.1859999999999999</v>
      </c>
      <c r="N844" s="54">
        <v>0</v>
      </c>
      <c r="O844" s="54">
        <f t="shared" si="133"/>
        <v>0</v>
      </c>
      <c r="P844" s="54">
        <f t="shared" si="134"/>
        <v>-3.1859999999999999</v>
      </c>
      <c r="Q844" s="92">
        <f t="shared" si="135"/>
        <v>-1</v>
      </c>
      <c r="R844" s="54"/>
      <c r="S844" s="54"/>
      <c r="T844" s="54">
        <v>0</v>
      </c>
      <c r="U844" s="54">
        <v>2.8</v>
      </c>
      <c r="V844" s="54">
        <v>0</v>
      </c>
      <c r="W844" s="54">
        <v>0</v>
      </c>
      <c r="X844" s="55" t="s">
        <v>207</v>
      </c>
      <c r="Y844" s="56"/>
      <c r="Z844" s="56"/>
      <c r="AA844" s="56"/>
      <c r="AB844" s="56"/>
      <c r="AC844" s="56"/>
      <c r="AD844" s="56"/>
      <c r="AE844" s="56"/>
      <c r="AF844" s="56"/>
    </row>
    <row r="845" spans="1:32" s="57" customFormat="1" ht="63" x14ac:dyDescent="0.25">
      <c r="A845" s="134" t="s">
        <v>100</v>
      </c>
      <c r="B845" s="132"/>
      <c r="C845" s="51" t="s">
        <v>955</v>
      </c>
      <c r="D845" s="52">
        <v>0</v>
      </c>
      <c r="E845" s="53">
        <f t="shared" si="137"/>
        <v>3.54</v>
      </c>
      <c r="F845" s="58">
        <f t="shared" si="137"/>
        <v>0</v>
      </c>
      <c r="G845" s="54">
        <v>0</v>
      </c>
      <c r="H845" s="54">
        <v>0</v>
      </c>
      <c r="I845" s="54">
        <v>0</v>
      </c>
      <c r="J845" s="54">
        <v>0</v>
      </c>
      <c r="K845" s="54">
        <v>0</v>
      </c>
      <c r="L845" s="54">
        <v>0</v>
      </c>
      <c r="M845" s="54">
        <v>3.54</v>
      </c>
      <c r="N845" s="54">
        <v>0</v>
      </c>
      <c r="O845" s="54">
        <f t="shared" si="133"/>
        <v>0</v>
      </c>
      <c r="P845" s="54">
        <f t="shared" si="134"/>
        <v>-3.54</v>
      </c>
      <c r="Q845" s="92">
        <f t="shared" si="135"/>
        <v>-1</v>
      </c>
      <c r="R845" s="54"/>
      <c r="S845" s="54"/>
      <c r="T845" s="54">
        <v>0</v>
      </c>
      <c r="U845" s="54">
        <v>3.4</v>
      </c>
      <c r="V845" s="54">
        <v>0</v>
      </c>
      <c r="W845" s="54">
        <v>0</v>
      </c>
      <c r="X845" s="55" t="s">
        <v>207</v>
      </c>
      <c r="Y845" s="56"/>
      <c r="Z845" s="56"/>
      <c r="AA845" s="56"/>
      <c r="AB845" s="56"/>
      <c r="AC845" s="56"/>
      <c r="AD845" s="56"/>
      <c r="AE845" s="56"/>
      <c r="AF845" s="56"/>
    </row>
    <row r="846" spans="1:32" s="57" customFormat="1" ht="63" x14ac:dyDescent="0.25">
      <c r="A846" s="134" t="s">
        <v>100</v>
      </c>
      <c r="B846" s="132"/>
      <c r="C846" s="51" t="s">
        <v>956</v>
      </c>
      <c r="D846" s="52">
        <v>0</v>
      </c>
      <c r="E846" s="53">
        <f t="shared" si="137"/>
        <v>2.3918599999999999</v>
      </c>
      <c r="F846" s="58">
        <f t="shared" si="137"/>
        <v>0</v>
      </c>
      <c r="G846" s="54">
        <v>0</v>
      </c>
      <c r="H846" s="54">
        <v>0</v>
      </c>
      <c r="I846" s="54">
        <v>0</v>
      </c>
      <c r="J846" s="54">
        <v>0</v>
      </c>
      <c r="K846" s="54">
        <v>0</v>
      </c>
      <c r="L846" s="54">
        <v>0</v>
      </c>
      <c r="M846" s="54">
        <v>2.3918599999999999</v>
      </c>
      <c r="N846" s="54">
        <v>0</v>
      </c>
      <c r="O846" s="54">
        <f t="shared" si="133"/>
        <v>0</v>
      </c>
      <c r="P846" s="54">
        <f t="shared" si="134"/>
        <v>-2.3918599999999999</v>
      </c>
      <c r="Q846" s="92">
        <f t="shared" si="135"/>
        <v>-1</v>
      </c>
      <c r="R846" s="54"/>
      <c r="S846" s="54"/>
      <c r="T846" s="54">
        <v>0</v>
      </c>
      <c r="U846" s="54">
        <v>2.2000000000000002</v>
      </c>
      <c r="V846" s="54">
        <v>0</v>
      </c>
      <c r="W846" s="54">
        <v>0</v>
      </c>
      <c r="X846" s="55" t="s">
        <v>207</v>
      </c>
      <c r="Y846" s="56"/>
      <c r="Z846" s="56"/>
      <c r="AA846" s="56"/>
      <c r="AB846" s="56"/>
      <c r="AC846" s="56"/>
      <c r="AD846" s="56"/>
      <c r="AE846" s="56"/>
      <c r="AF846" s="56"/>
    </row>
    <row r="847" spans="1:32" s="57" customFormat="1" ht="63" x14ac:dyDescent="0.25">
      <c r="A847" s="134" t="s">
        <v>100</v>
      </c>
      <c r="B847" s="132"/>
      <c r="C847" s="51" t="s">
        <v>957</v>
      </c>
      <c r="D847" s="52">
        <v>1.2741794</v>
      </c>
      <c r="E847" s="53">
        <f t="shared" si="137"/>
        <v>0</v>
      </c>
      <c r="F847" s="58">
        <f t="shared" si="137"/>
        <v>1.2744</v>
      </c>
      <c r="G847" s="54">
        <v>0</v>
      </c>
      <c r="H847" s="54">
        <v>0</v>
      </c>
      <c r="I847" s="54">
        <v>0</v>
      </c>
      <c r="J847" s="54">
        <v>0.19116</v>
      </c>
      <c r="K847" s="54">
        <v>0</v>
      </c>
      <c r="L847" s="54">
        <v>0.96854399999999996</v>
      </c>
      <c r="M847" s="54">
        <v>0</v>
      </c>
      <c r="N847" s="54">
        <v>0.11469599999999991</v>
      </c>
      <c r="O847" s="54">
        <f t="shared" si="133"/>
        <v>-2.2060000000001523E-4</v>
      </c>
      <c r="P847" s="54">
        <f t="shared" si="134"/>
        <v>1.2744</v>
      </c>
      <c r="Q847" s="92"/>
      <c r="R847" s="54"/>
      <c r="S847" s="54"/>
      <c r="T847" s="54">
        <v>0</v>
      </c>
      <c r="U847" s="54">
        <v>0</v>
      </c>
      <c r="V847" s="54">
        <v>0</v>
      </c>
      <c r="W847" s="54">
        <v>1.3</v>
      </c>
      <c r="X847" s="55" t="s">
        <v>200</v>
      </c>
      <c r="Y847" s="56"/>
      <c r="Z847" s="56"/>
      <c r="AA847" s="56"/>
      <c r="AB847" s="56"/>
      <c r="AC847" s="56"/>
      <c r="AD847" s="56"/>
      <c r="AE847" s="56"/>
      <c r="AF847" s="56"/>
    </row>
    <row r="848" spans="1:32" s="57" customFormat="1" ht="63" x14ac:dyDescent="0.25">
      <c r="A848" s="134" t="s">
        <v>100</v>
      </c>
      <c r="B848" s="132"/>
      <c r="C848" s="51" t="s">
        <v>958</v>
      </c>
      <c r="D848" s="52">
        <v>0</v>
      </c>
      <c r="E848" s="53">
        <f t="shared" si="137"/>
        <v>0.35400000000000004</v>
      </c>
      <c r="F848" s="58">
        <f t="shared" si="137"/>
        <v>0</v>
      </c>
      <c r="G848" s="54">
        <v>0</v>
      </c>
      <c r="H848" s="54">
        <v>0</v>
      </c>
      <c r="I848" s="54">
        <v>0</v>
      </c>
      <c r="J848" s="54">
        <v>0</v>
      </c>
      <c r="K848" s="54">
        <v>0</v>
      </c>
      <c r="L848" s="54">
        <v>0</v>
      </c>
      <c r="M848" s="54">
        <v>0.35400000000000004</v>
      </c>
      <c r="N848" s="54">
        <v>0</v>
      </c>
      <c r="O848" s="54">
        <f t="shared" si="133"/>
        <v>0</v>
      </c>
      <c r="P848" s="54">
        <f t="shared" si="134"/>
        <v>-0.35400000000000004</v>
      </c>
      <c r="Q848" s="92">
        <f t="shared" si="135"/>
        <v>-1</v>
      </c>
      <c r="R848" s="54"/>
      <c r="S848" s="54"/>
      <c r="T848" s="54">
        <v>0</v>
      </c>
      <c r="U848" s="54">
        <v>0</v>
      </c>
      <c r="V848" s="54">
        <v>0</v>
      </c>
      <c r="W848" s="54">
        <v>0</v>
      </c>
      <c r="X848" s="55" t="s">
        <v>207</v>
      </c>
      <c r="Y848" s="56"/>
      <c r="Z848" s="56"/>
      <c r="AA848" s="56"/>
      <c r="AB848" s="56"/>
      <c r="AC848" s="56"/>
      <c r="AD848" s="56"/>
      <c r="AE848" s="56"/>
      <c r="AF848" s="56"/>
    </row>
    <row r="849" spans="1:32" s="57" customFormat="1" ht="63" x14ac:dyDescent="0.25">
      <c r="A849" s="134" t="s">
        <v>100</v>
      </c>
      <c r="B849" s="132"/>
      <c r="C849" s="51" t="s">
        <v>959</v>
      </c>
      <c r="D849" s="52">
        <v>0</v>
      </c>
      <c r="E849" s="53">
        <f t="shared" si="137"/>
        <v>0.35400000000000004</v>
      </c>
      <c r="F849" s="58">
        <f t="shared" si="137"/>
        <v>0</v>
      </c>
      <c r="G849" s="54">
        <v>0</v>
      </c>
      <c r="H849" s="54">
        <v>0</v>
      </c>
      <c r="I849" s="54">
        <v>0</v>
      </c>
      <c r="J849" s="54">
        <v>0</v>
      </c>
      <c r="K849" s="54">
        <v>0</v>
      </c>
      <c r="L849" s="54">
        <v>0</v>
      </c>
      <c r="M849" s="54">
        <v>0.35400000000000004</v>
      </c>
      <c r="N849" s="54">
        <v>0</v>
      </c>
      <c r="O849" s="54">
        <f t="shared" si="133"/>
        <v>0</v>
      </c>
      <c r="P849" s="54">
        <f t="shared" si="134"/>
        <v>-0.35400000000000004</v>
      </c>
      <c r="Q849" s="92">
        <f t="shared" si="135"/>
        <v>-1</v>
      </c>
      <c r="R849" s="54"/>
      <c r="S849" s="54"/>
      <c r="T849" s="54">
        <v>0</v>
      </c>
      <c r="U849" s="54">
        <v>0</v>
      </c>
      <c r="V849" s="54">
        <v>0</v>
      </c>
      <c r="W849" s="54">
        <v>0</v>
      </c>
      <c r="X849" s="55" t="s">
        <v>207</v>
      </c>
      <c r="Y849" s="56"/>
      <c r="Z849" s="56"/>
      <c r="AA849" s="56"/>
      <c r="AB849" s="56"/>
      <c r="AC849" s="56"/>
      <c r="AD849" s="56"/>
      <c r="AE849" s="56"/>
      <c r="AF849" s="56"/>
    </row>
    <row r="850" spans="1:32" s="57" customFormat="1" ht="63" x14ac:dyDescent="0.25">
      <c r="A850" s="134" t="s">
        <v>100</v>
      </c>
      <c r="B850" s="132"/>
      <c r="C850" s="51" t="s">
        <v>960</v>
      </c>
      <c r="D850" s="52">
        <v>5.6639999999999997</v>
      </c>
      <c r="E850" s="53">
        <f t="shared" si="137"/>
        <v>3.7759999999999998</v>
      </c>
      <c r="F850" s="58">
        <f t="shared" si="137"/>
        <v>0</v>
      </c>
      <c r="G850" s="54">
        <v>0</v>
      </c>
      <c r="H850" s="54">
        <v>0</v>
      </c>
      <c r="I850" s="54">
        <v>0</v>
      </c>
      <c r="J850" s="54">
        <v>0</v>
      </c>
      <c r="K850" s="54">
        <v>0</v>
      </c>
      <c r="L850" s="54">
        <v>0</v>
      </c>
      <c r="M850" s="54">
        <v>3.7759999999999998</v>
      </c>
      <c r="N850" s="54">
        <v>0</v>
      </c>
      <c r="O850" s="54">
        <f t="shared" si="133"/>
        <v>5.6639999999999997</v>
      </c>
      <c r="P850" s="54">
        <f t="shared" si="134"/>
        <v>-3.7759999999999998</v>
      </c>
      <c r="Q850" s="92">
        <f t="shared" si="135"/>
        <v>-1</v>
      </c>
      <c r="R850" s="54"/>
      <c r="S850" s="54"/>
      <c r="T850" s="54">
        <v>0</v>
      </c>
      <c r="U850" s="54">
        <v>0</v>
      </c>
      <c r="V850" s="54">
        <v>0</v>
      </c>
      <c r="W850" s="54">
        <v>0</v>
      </c>
      <c r="X850" s="55" t="s">
        <v>207</v>
      </c>
      <c r="Y850" s="56"/>
      <c r="Z850" s="56"/>
      <c r="AA850" s="56"/>
      <c r="AB850" s="56"/>
      <c r="AC850" s="56"/>
      <c r="AD850" s="56"/>
      <c r="AE850" s="56"/>
      <c r="AF850" s="56"/>
    </row>
    <row r="851" spans="1:32" s="57" customFormat="1" ht="63" x14ac:dyDescent="0.25">
      <c r="A851" s="134" t="s">
        <v>176</v>
      </c>
      <c r="B851" s="132"/>
      <c r="C851" s="51" t="s">
        <v>961</v>
      </c>
      <c r="D851" s="52">
        <v>442.39072500000003</v>
      </c>
      <c r="E851" s="53">
        <f t="shared" si="137"/>
        <v>205.29400000000001</v>
      </c>
      <c r="F851" s="58">
        <f t="shared" si="137"/>
        <v>34.283501657499997</v>
      </c>
      <c r="G851" s="54">
        <v>30.367000000000001</v>
      </c>
      <c r="H851" s="54">
        <v>0</v>
      </c>
      <c r="I851" s="54">
        <v>6.1890000000000001</v>
      </c>
      <c r="J851" s="54">
        <v>5.7117723756999998</v>
      </c>
      <c r="K851" s="54">
        <v>18.703499999999998</v>
      </c>
      <c r="L851" s="54">
        <v>15.851929281799997</v>
      </c>
      <c r="M851" s="54">
        <v>150.03450000000001</v>
      </c>
      <c r="N851" s="54">
        <v>12.719799999999999</v>
      </c>
      <c r="O851" s="54">
        <f t="shared" si="133"/>
        <v>408.10722334250005</v>
      </c>
      <c r="P851" s="54">
        <f t="shared" si="134"/>
        <v>-171.0104983425</v>
      </c>
      <c r="Q851" s="92">
        <f t="shared" ref="Q851:Q876" si="138">F851/E851-1</f>
        <v>-0.83300290482186523</v>
      </c>
      <c r="R851" s="54"/>
      <c r="S851" s="54"/>
      <c r="T851" s="54">
        <v>50</v>
      </c>
      <c r="U851" s="54">
        <v>0.7</v>
      </c>
      <c r="V851" s="54">
        <v>0</v>
      </c>
      <c r="W851" s="54">
        <v>0</v>
      </c>
      <c r="X851" s="55" t="s">
        <v>205</v>
      </c>
      <c r="Y851" s="56"/>
      <c r="Z851" s="56"/>
      <c r="AA851" s="56"/>
      <c r="AB851" s="56"/>
      <c r="AC851" s="56"/>
      <c r="AD851" s="56"/>
      <c r="AE851" s="56"/>
      <c r="AF851" s="56"/>
    </row>
    <row r="852" spans="1:32" s="57" customFormat="1" ht="63" x14ac:dyDescent="0.25">
      <c r="A852" s="134" t="s">
        <v>176</v>
      </c>
      <c r="B852" s="132"/>
      <c r="C852" s="51" t="s">
        <v>962</v>
      </c>
      <c r="D852" s="52">
        <v>62.799018000000018</v>
      </c>
      <c r="E852" s="53">
        <f t="shared" si="137"/>
        <v>0</v>
      </c>
      <c r="F852" s="58">
        <f t="shared" si="137"/>
        <v>50.981960000000001</v>
      </c>
      <c r="G852" s="54">
        <v>0</v>
      </c>
      <c r="H852" s="54">
        <v>32.328519999999997</v>
      </c>
      <c r="I852" s="54">
        <v>0</v>
      </c>
      <c r="J852" s="54">
        <v>4.484</v>
      </c>
      <c r="K852" s="54">
        <v>0</v>
      </c>
      <c r="L852" s="54">
        <v>13.212282999999999</v>
      </c>
      <c r="M852" s="54">
        <v>0</v>
      </c>
      <c r="N852" s="54">
        <v>0.95715700000000004</v>
      </c>
      <c r="O852" s="54">
        <f t="shared" si="133"/>
        <v>11.817058000000017</v>
      </c>
      <c r="P852" s="54">
        <f t="shared" si="134"/>
        <v>50.981960000000001</v>
      </c>
      <c r="Q852" s="92"/>
      <c r="R852" s="54"/>
      <c r="S852" s="54"/>
      <c r="T852" s="54">
        <v>0</v>
      </c>
      <c r="U852" s="54">
        <v>0</v>
      </c>
      <c r="V852" s="54">
        <v>0</v>
      </c>
      <c r="W852" s="54">
        <v>0</v>
      </c>
      <c r="X852" s="55" t="s">
        <v>212</v>
      </c>
      <c r="Y852" s="56"/>
      <c r="Z852" s="56"/>
      <c r="AA852" s="56"/>
      <c r="AB852" s="56"/>
      <c r="AC852" s="56"/>
      <c r="AD852" s="56"/>
      <c r="AE852" s="56"/>
      <c r="AF852" s="56"/>
    </row>
    <row r="853" spans="1:32" s="57" customFormat="1" ht="63" x14ac:dyDescent="0.25">
      <c r="A853" s="134" t="s">
        <v>176</v>
      </c>
      <c r="B853" s="132"/>
      <c r="C853" s="51" t="s">
        <v>963</v>
      </c>
      <c r="D853" s="52">
        <v>0</v>
      </c>
      <c r="E853" s="53">
        <f t="shared" si="137"/>
        <v>23.599999999999998</v>
      </c>
      <c r="F853" s="58">
        <f t="shared" si="137"/>
        <v>0</v>
      </c>
      <c r="G853" s="54">
        <v>0</v>
      </c>
      <c r="H853" s="54">
        <v>0</v>
      </c>
      <c r="I853" s="54">
        <v>0</v>
      </c>
      <c r="J853" s="54">
        <v>0</v>
      </c>
      <c r="K853" s="54">
        <v>0</v>
      </c>
      <c r="L853" s="54">
        <v>0</v>
      </c>
      <c r="M853" s="54">
        <v>23.599999999999998</v>
      </c>
      <c r="N853" s="54">
        <v>0</v>
      </c>
      <c r="O853" s="54">
        <f t="shared" si="133"/>
        <v>0</v>
      </c>
      <c r="P853" s="54">
        <f t="shared" si="134"/>
        <v>-23.599999999999998</v>
      </c>
      <c r="Q853" s="92">
        <f t="shared" si="138"/>
        <v>-1</v>
      </c>
      <c r="R853" s="54"/>
      <c r="S853" s="54"/>
      <c r="T853" s="54">
        <v>0</v>
      </c>
      <c r="U853" s="54">
        <v>0</v>
      </c>
      <c r="V853" s="54">
        <v>0</v>
      </c>
      <c r="W853" s="54">
        <v>0</v>
      </c>
      <c r="X853" s="55" t="s">
        <v>207</v>
      </c>
      <c r="Y853" s="56"/>
      <c r="Z853" s="56"/>
      <c r="AA853" s="56"/>
      <c r="AB853" s="56"/>
      <c r="AC853" s="56"/>
      <c r="AD853" s="56"/>
      <c r="AE853" s="56"/>
      <c r="AF853" s="56"/>
    </row>
    <row r="854" spans="1:32" s="57" customFormat="1" ht="78.75" x14ac:dyDescent="0.25">
      <c r="A854" s="134" t="s">
        <v>176</v>
      </c>
      <c r="B854" s="132"/>
      <c r="C854" s="51" t="s">
        <v>964</v>
      </c>
      <c r="D854" s="52">
        <v>5.3114000000000008</v>
      </c>
      <c r="E854" s="53">
        <f t="shared" si="137"/>
        <v>0</v>
      </c>
      <c r="F854" s="58">
        <f t="shared" si="137"/>
        <v>5.3116209999999997</v>
      </c>
      <c r="G854" s="54">
        <v>0</v>
      </c>
      <c r="H854" s="54">
        <v>0</v>
      </c>
      <c r="I854" s="54">
        <v>0</v>
      </c>
      <c r="J854" s="54">
        <v>1.3543508999999996</v>
      </c>
      <c r="K854" s="54">
        <v>0</v>
      </c>
      <c r="L854" s="54">
        <v>1.6402000000000001</v>
      </c>
      <c r="M854" s="54">
        <v>0</v>
      </c>
      <c r="N854" s="54">
        <v>2.3170701</v>
      </c>
      <c r="O854" s="54">
        <f t="shared" si="133"/>
        <v>-2.2099999999891651E-4</v>
      </c>
      <c r="P854" s="54">
        <f t="shared" si="134"/>
        <v>5.3116209999999997</v>
      </c>
      <c r="Q854" s="92"/>
      <c r="R854" s="54"/>
      <c r="S854" s="54"/>
      <c r="T854" s="54">
        <v>0</v>
      </c>
      <c r="U854" s="54">
        <v>0</v>
      </c>
      <c r="V854" s="54">
        <v>0</v>
      </c>
      <c r="W854" s="54">
        <v>0</v>
      </c>
      <c r="X854" s="55" t="s">
        <v>200</v>
      </c>
      <c r="Y854" s="56"/>
      <c r="Z854" s="56"/>
      <c r="AA854" s="56"/>
      <c r="AB854" s="56"/>
      <c r="AC854" s="56"/>
      <c r="AD854" s="56"/>
      <c r="AE854" s="56"/>
      <c r="AF854" s="56"/>
    </row>
    <row r="855" spans="1:32" s="57" customFormat="1" ht="63" x14ac:dyDescent="0.25">
      <c r="A855" s="134" t="s">
        <v>176</v>
      </c>
      <c r="B855" s="132"/>
      <c r="C855" s="51" t="s">
        <v>965</v>
      </c>
      <c r="D855" s="52">
        <v>1.931</v>
      </c>
      <c r="E855" s="53">
        <f t="shared" si="137"/>
        <v>0</v>
      </c>
      <c r="F855" s="58">
        <f t="shared" si="137"/>
        <v>1.9316599999999999</v>
      </c>
      <c r="G855" s="54">
        <v>0</v>
      </c>
      <c r="H855" s="54">
        <v>0</v>
      </c>
      <c r="I855" s="54">
        <v>0</v>
      </c>
      <c r="J855" s="54">
        <v>1.8350769999999998</v>
      </c>
      <c r="K855" s="54">
        <v>0</v>
      </c>
      <c r="L855" s="54">
        <v>0</v>
      </c>
      <c r="M855" s="54">
        <v>0</v>
      </c>
      <c r="N855" s="54">
        <v>9.6583000000000085E-2</v>
      </c>
      <c r="O855" s="54">
        <f t="shared" si="133"/>
        <v>-6.599999999998829E-4</v>
      </c>
      <c r="P855" s="54">
        <f t="shared" si="134"/>
        <v>1.9316599999999999</v>
      </c>
      <c r="Q855" s="92"/>
      <c r="R855" s="54"/>
      <c r="S855" s="54"/>
      <c r="T855" s="54">
        <v>0</v>
      </c>
      <c r="U855" s="54">
        <v>0</v>
      </c>
      <c r="V855" s="54">
        <v>0</v>
      </c>
      <c r="W855" s="54">
        <v>0</v>
      </c>
      <c r="X855" s="55" t="s">
        <v>200</v>
      </c>
      <c r="Y855" s="56"/>
      <c r="Z855" s="56"/>
      <c r="AA855" s="56"/>
      <c r="AB855" s="56"/>
      <c r="AC855" s="56"/>
      <c r="AD855" s="56"/>
      <c r="AE855" s="56"/>
      <c r="AF855" s="56"/>
    </row>
    <row r="856" spans="1:32" s="57" customFormat="1" ht="63" x14ac:dyDescent="0.25">
      <c r="A856" s="134" t="s">
        <v>176</v>
      </c>
      <c r="B856" s="132"/>
      <c r="C856" s="51" t="s">
        <v>966</v>
      </c>
      <c r="D856" s="52">
        <v>1.901</v>
      </c>
      <c r="E856" s="53">
        <f t="shared" si="137"/>
        <v>0</v>
      </c>
      <c r="F856" s="58">
        <f t="shared" si="137"/>
        <v>1.9009799999999999</v>
      </c>
      <c r="G856" s="54">
        <v>0</v>
      </c>
      <c r="H856" s="54">
        <v>0</v>
      </c>
      <c r="I856" s="54">
        <v>0</v>
      </c>
      <c r="J856" s="54">
        <v>0.48474989999999996</v>
      </c>
      <c r="K856" s="54">
        <v>0</v>
      </c>
      <c r="L856" s="54">
        <v>1.3211811</v>
      </c>
      <c r="M856" s="54">
        <v>0</v>
      </c>
      <c r="N856" s="54">
        <v>9.5048999999999939E-2</v>
      </c>
      <c r="O856" s="54">
        <f t="shared" si="133"/>
        <v>2.0000000000131024E-5</v>
      </c>
      <c r="P856" s="54">
        <f t="shared" si="134"/>
        <v>1.9009799999999999</v>
      </c>
      <c r="Q856" s="92"/>
      <c r="R856" s="54"/>
      <c r="S856" s="54"/>
      <c r="T856" s="54">
        <v>0</v>
      </c>
      <c r="U856" s="54">
        <v>0</v>
      </c>
      <c r="V856" s="54">
        <v>0</v>
      </c>
      <c r="W856" s="54">
        <v>0</v>
      </c>
      <c r="X856" s="55" t="s">
        <v>200</v>
      </c>
      <c r="Y856" s="56"/>
      <c r="Z856" s="56"/>
      <c r="AA856" s="56"/>
      <c r="AB856" s="56"/>
      <c r="AC856" s="56"/>
      <c r="AD856" s="56"/>
      <c r="AE856" s="56"/>
      <c r="AF856" s="56"/>
    </row>
    <row r="857" spans="1:32" s="57" customFormat="1" ht="63" x14ac:dyDescent="0.25">
      <c r="A857" s="134" t="s">
        <v>176</v>
      </c>
      <c r="B857" s="132"/>
      <c r="C857" s="51" t="s">
        <v>967</v>
      </c>
      <c r="D857" s="52">
        <v>3.8330000000000002</v>
      </c>
      <c r="E857" s="53">
        <f t="shared" si="137"/>
        <v>0</v>
      </c>
      <c r="F857" s="58">
        <f t="shared" si="137"/>
        <v>3.8326399999999996</v>
      </c>
      <c r="G857" s="54">
        <v>0</v>
      </c>
      <c r="H857" s="54">
        <v>0</v>
      </c>
      <c r="I857" s="54">
        <v>0</v>
      </c>
      <c r="J857" s="54">
        <v>3.6410079999999998</v>
      </c>
      <c r="K857" s="54">
        <v>0</v>
      </c>
      <c r="L857" s="54">
        <v>0</v>
      </c>
      <c r="M857" s="54">
        <v>0</v>
      </c>
      <c r="N857" s="54">
        <v>0.19163200000000002</v>
      </c>
      <c r="O857" s="54">
        <f t="shared" si="133"/>
        <v>3.6000000000058208E-4</v>
      </c>
      <c r="P857" s="54">
        <f t="shared" si="134"/>
        <v>3.8326399999999996</v>
      </c>
      <c r="Q857" s="92"/>
      <c r="R857" s="54"/>
      <c r="S857" s="54"/>
      <c r="T857" s="54">
        <v>0</v>
      </c>
      <c r="U857" s="54">
        <v>0</v>
      </c>
      <c r="V857" s="54">
        <v>0</v>
      </c>
      <c r="W857" s="54">
        <v>0</v>
      </c>
      <c r="X857" s="55" t="s">
        <v>200</v>
      </c>
      <c r="Y857" s="56"/>
      <c r="Z857" s="56"/>
      <c r="AA857" s="56"/>
      <c r="AB857" s="56"/>
      <c r="AC857" s="56"/>
      <c r="AD857" s="56"/>
      <c r="AE857" s="56"/>
      <c r="AF857" s="56"/>
    </row>
    <row r="858" spans="1:32" s="57" customFormat="1" ht="63" x14ac:dyDescent="0.25">
      <c r="A858" s="134" t="s">
        <v>176</v>
      </c>
      <c r="B858" s="132"/>
      <c r="C858" s="51" t="s">
        <v>968</v>
      </c>
      <c r="D858" s="52">
        <v>1.3180000000000001</v>
      </c>
      <c r="E858" s="53">
        <f t="shared" ref="E858:F873" si="139">G858+I858+K858+M858</f>
        <v>0</v>
      </c>
      <c r="F858" s="58">
        <f t="shared" si="139"/>
        <v>1.31806</v>
      </c>
      <c r="G858" s="54">
        <v>0</v>
      </c>
      <c r="H858" s="54">
        <v>0</v>
      </c>
      <c r="I858" s="54">
        <v>0</v>
      </c>
      <c r="J858" s="54">
        <v>1.252157</v>
      </c>
      <c r="K858" s="54">
        <v>0</v>
      </c>
      <c r="L858" s="54">
        <v>0</v>
      </c>
      <c r="M858" s="54">
        <v>0</v>
      </c>
      <c r="N858" s="54">
        <v>6.5903000000000003E-2</v>
      </c>
      <c r="O858" s="54">
        <f t="shared" si="133"/>
        <v>-5.9999999999948983E-5</v>
      </c>
      <c r="P858" s="54">
        <f t="shared" si="134"/>
        <v>1.31806</v>
      </c>
      <c r="Q858" s="92"/>
      <c r="R858" s="54"/>
      <c r="S858" s="54"/>
      <c r="T858" s="54">
        <v>0</v>
      </c>
      <c r="U858" s="54">
        <v>0</v>
      </c>
      <c r="V858" s="54">
        <v>0</v>
      </c>
      <c r="W858" s="54">
        <v>0</v>
      </c>
      <c r="X858" s="55" t="s">
        <v>200</v>
      </c>
      <c r="Y858" s="56"/>
      <c r="Z858" s="56"/>
      <c r="AA858" s="56"/>
      <c r="AB858" s="56"/>
      <c r="AC858" s="56"/>
      <c r="AD858" s="56"/>
      <c r="AE858" s="56"/>
      <c r="AF858" s="56"/>
    </row>
    <row r="859" spans="1:32" s="57" customFormat="1" ht="47.25" x14ac:dyDescent="0.25">
      <c r="A859" s="134" t="s">
        <v>176</v>
      </c>
      <c r="B859" s="132"/>
      <c r="C859" s="51" t="s">
        <v>969</v>
      </c>
      <c r="D859" s="52">
        <v>0</v>
      </c>
      <c r="E859" s="53">
        <f t="shared" si="139"/>
        <v>0</v>
      </c>
      <c r="F859" s="58">
        <f t="shared" si="139"/>
        <v>0</v>
      </c>
      <c r="G859" s="54">
        <v>0</v>
      </c>
      <c r="H859" s="54">
        <v>0</v>
      </c>
      <c r="I859" s="54">
        <v>0</v>
      </c>
      <c r="J859" s="54">
        <v>0</v>
      </c>
      <c r="K859" s="54">
        <v>0</v>
      </c>
      <c r="L859" s="54">
        <v>0</v>
      </c>
      <c r="M859" s="54">
        <v>0</v>
      </c>
      <c r="N859" s="54">
        <v>0</v>
      </c>
      <c r="O859" s="54">
        <f t="shared" si="133"/>
        <v>0</v>
      </c>
      <c r="P859" s="54">
        <f t="shared" si="134"/>
        <v>0</v>
      </c>
      <c r="Q859" s="92"/>
      <c r="R859" s="54"/>
      <c r="S859" s="54"/>
      <c r="T859" s="54">
        <v>0.1</v>
      </c>
      <c r="U859" s="54">
        <v>1.8</v>
      </c>
      <c r="V859" s="54">
        <v>0</v>
      </c>
      <c r="W859" s="54">
        <v>0</v>
      </c>
      <c r="X859" s="55"/>
      <c r="Y859" s="56"/>
      <c r="Z859" s="56"/>
      <c r="AA859" s="56"/>
      <c r="AB859" s="56"/>
      <c r="AC859" s="56"/>
      <c r="AD859" s="56"/>
      <c r="AE859" s="56"/>
      <c r="AF859" s="56"/>
    </row>
    <row r="860" spans="1:32" s="57" customFormat="1" ht="63" x14ac:dyDescent="0.25">
      <c r="A860" s="134" t="s">
        <v>176</v>
      </c>
      <c r="B860" s="132"/>
      <c r="C860" s="51" t="s">
        <v>970</v>
      </c>
      <c r="D860" s="52">
        <v>7.0209999999999999</v>
      </c>
      <c r="E860" s="53">
        <f t="shared" si="139"/>
        <v>0</v>
      </c>
      <c r="F860" s="58">
        <f t="shared" si="139"/>
        <v>7.0209999999999999</v>
      </c>
      <c r="G860" s="54">
        <v>0</v>
      </c>
      <c r="H860" s="54">
        <v>4.6699499999999992</v>
      </c>
      <c r="I860" s="54">
        <v>0</v>
      </c>
      <c r="J860" s="54">
        <v>2.0535500000000004</v>
      </c>
      <c r="K860" s="54">
        <v>0</v>
      </c>
      <c r="L860" s="54">
        <v>0</v>
      </c>
      <c r="M860" s="54">
        <v>0</v>
      </c>
      <c r="N860" s="54">
        <v>0.29750000000000004</v>
      </c>
      <c r="O860" s="54">
        <f t="shared" si="133"/>
        <v>0</v>
      </c>
      <c r="P860" s="54">
        <f t="shared" si="134"/>
        <v>7.0209999999999999</v>
      </c>
      <c r="Q860" s="92"/>
      <c r="R860" s="54"/>
      <c r="S860" s="54"/>
      <c r="T860" s="54">
        <v>0</v>
      </c>
      <c r="U860" s="54">
        <v>0</v>
      </c>
      <c r="V860" s="54">
        <v>0</v>
      </c>
      <c r="W860" s="54">
        <v>1.2</v>
      </c>
      <c r="X860" s="55" t="s">
        <v>200</v>
      </c>
      <c r="Y860" s="56"/>
      <c r="Z860" s="56"/>
      <c r="AA860" s="56"/>
      <c r="AB860" s="56"/>
      <c r="AC860" s="56"/>
      <c r="AD860" s="56"/>
      <c r="AE860" s="56"/>
      <c r="AF860" s="56"/>
    </row>
    <row r="861" spans="1:32" s="57" customFormat="1" ht="57" customHeight="1" x14ac:dyDescent="0.25">
      <c r="A861" s="134" t="s">
        <v>176</v>
      </c>
      <c r="B861" s="132"/>
      <c r="C861" s="51" t="s">
        <v>971</v>
      </c>
      <c r="D861" s="52">
        <v>11.198</v>
      </c>
      <c r="E861" s="53">
        <f t="shared" si="139"/>
        <v>0</v>
      </c>
      <c r="F861" s="58">
        <f t="shared" si="139"/>
        <v>8.6377199999999981</v>
      </c>
      <c r="G861" s="54">
        <v>0</v>
      </c>
      <c r="H861" s="54">
        <v>0</v>
      </c>
      <c r="I861" s="54">
        <v>0</v>
      </c>
      <c r="J861" s="54">
        <v>8.0778099999999995</v>
      </c>
      <c r="K861" s="54">
        <v>0</v>
      </c>
      <c r="L861" s="54">
        <v>-2.5600000000000005</v>
      </c>
      <c r="M861" s="54">
        <v>0</v>
      </c>
      <c r="N861" s="54">
        <v>3.11991</v>
      </c>
      <c r="O861" s="54">
        <f t="shared" si="133"/>
        <v>2.5602800000000023</v>
      </c>
      <c r="P861" s="54">
        <f t="shared" si="134"/>
        <v>8.6377199999999981</v>
      </c>
      <c r="Q861" s="92"/>
      <c r="R861" s="54"/>
      <c r="S861" s="54"/>
      <c r="T861" s="54">
        <v>0</v>
      </c>
      <c r="U861" s="54">
        <v>0</v>
      </c>
      <c r="V861" s="54">
        <v>0.63</v>
      </c>
      <c r="W861" s="54">
        <v>2.14</v>
      </c>
      <c r="X861" s="55" t="s">
        <v>200</v>
      </c>
      <c r="Y861" s="56"/>
      <c r="Z861" s="56"/>
      <c r="AA861" s="56"/>
      <c r="AB861" s="56"/>
      <c r="AC861" s="56"/>
      <c r="AD861" s="56"/>
      <c r="AE861" s="56"/>
      <c r="AF861" s="56"/>
    </row>
    <row r="862" spans="1:32" s="57" customFormat="1" ht="47.25" x14ac:dyDescent="0.25">
      <c r="A862" s="134" t="s">
        <v>24</v>
      </c>
      <c r="B862" s="132"/>
      <c r="C862" s="51" t="s">
        <v>134</v>
      </c>
      <c r="D862" s="52">
        <v>5.1462999999999992</v>
      </c>
      <c r="E862" s="53">
        <f t="shared" si="139"/>
        <v>0</v>
      </c>
      <c r="F862" s="58">
        <f t="shared" si="139"/>
        <v>5.1672975799999996</v>
      </c>
      <c r="G862" s="54">
        <v>0</v>
      </c>
      <c r="H862" s="54">
        <v>4.8904199999999998</v>
      </c>
      <c r="I862" s="54">
        <v>0</v>
      </c>
      <c r="J862" s="54">
        <v>0.27687757999999985</v>
      </c>
      <c r="K862" s="54">
        <v>0</v>
      </c>
      <c r="L862" s="54">
        <v>0</v>
      </c>
      <c r="M862" s="54">
        <v>0</v>
      </c>
      <c r="N862" s="54">
        <v>0</v>
      </c>
      <c r="O862" s="54">
        <f t="shared" si="133"/>
        <v>-2.0997580000000404E-2</v>
      </c>
      <c r="P862" s="54">
        <f t="shared" si="134"/>
        <v>5.1672975799999996</v>
      </c>
      <c r="Q862" s="92"/>
      <c r="R862" s="54"/>
      <c r="S862" s="54"/>
      <c r="T862" s="54">
        <v>0</v>
      </c>
      <c r="U862" s="54">
        <v>0</v>
      </c>
      <c r="V862" s="54">
        <v>0</v>
      </c>
      <c r="W862" s="54">
        <v>1.07</v>
      </c>
      <c r="X862" s="55" t="s">
        <v>212</v>
      </c>
      <c r="Y862" s="56"/>
      <c r="Z862" s="56"/>
      <c r="AA862" s="56"/>
      <c r="AB862" s="56"/>
      <c r="AC862" s="56"/>
      <c r="AD862" s="56"/>
      <c r="AE862" s="56"/>
      <c r="AF862" s="56"/>
    </row>
    <row r="863" spans="1:32" s="57" customFormat="1" ht="63" x14ac:dyDescent="0.25">
      <c r="A863" s="134" t="s">
        <v>24</v>
      </c>
      <c r="B863" s="132"/>
      <c r="C863" s="51" t="s">
        <v>135</v>
      </c>
      <c r="D863" s="52">
        <v>0.32400000000000001</v>
      </c>
      <c r="E863" s="53">
        <f t="shared" si="139"/>
        <v>0</v>
      </c>
      <c r="F863" s="58">
        <f t="shared" si="139"/>
        <v>0.32450000000000001</v>
      </c>
      <c r="G863" s="54">
        <v>0</v>
      </c>
      <c r="H863" s="54">
        <v>0</v>
      </c>
      <c r="I863" s="54">
        <v>0</v>
      </c>
      <c r="J863" s="54">
        <v>0.32450000000000001</v>
      </c>
      <c r="K863" s="54">
        <v>0</v>
      </c>
      <c r="L863" s="54">
        <v>0</v>
      </c>
      <c r="M863" s="54">
        <v>0</v>
      </c>
      <c r="N863" s="54">
        <v>0</v>
      </c>
      <c r="O863" s="54">
        <f t="shared" si="133"/>
        <v>-5.0000000000000044E-4</v>
      </c>
      <c r="P863" s="54">
        <f t="shared" si="134"/>
        <v>0.32450000000000001</v>
      </c>
      <c r="Q863" s="92"/>
      <c r="R863" s="54"/>
      <c r="S863" s="54"/>
      <c r="T863" s="54">
        <v>0</v>
      </c>
      <c r="U863" s="54">
        <v>0</v>
      </c>
      <c r="V863" s="54">
        <v>0</v>
      </c>
      <c r="W863" s="54">
        <v>4.4999999999999998E-2</v>
      </c>
      <c r="X863" s="55" t="s">
        <v>200</v>
      </c>
      <c r="Y863" s="56"/>
      <c r="Z863" s="56"/>
      <c r="AA863" s="56"/>
      <c r="AB863" s="56"/>
      <c r="AC863" s="56"/>
      <c r="AD863" s="56"/>
      <c r="AE863" s="56"/>
      <c r="AF863" s="56"/>
    </row>
    <row r="864" spans="1:32" s="57" customFormat="1" ht="63" x14ac:dyDescent="0.25">
      <c r="A864" s="134" t="s">
        <v>24</v>
      </c>
      <c r="B864" s="132"/>
      <c r="C864" s="51" t="s">
        <v>136</v>
      </c>
      <c r="D864" s="52">
        <v>0.188</v>
      </c>
      <c r="E864" s="53">
        <f t="shared" si="139"/>
        <v>0</v>
      </c>
      <c r="F864" s="58">
        <f t="shared" si="139"/>
        <v>0.1888</v>
      </c>
      <c r="G864" s="54">
        <v>0</v>
      </c>
      <c r="H864" s="54">
        <v>0</v>
      </c>
      <c r="I864" s="54">
        <v>0</v>
      </c>
      <c r="J864" s="54">
        <v>0.1888</v>
      </c>
      <c r="K864" s="54">
        <v>0</v>
      </c>
      <c r="L864" s="54">
        <v>0</v>
      </c>
      <c r="M864" s="54">
        <v>0</v>
      </c>
      <c r="N864" s="54">
        <v>0</v>
      </c>
      <c r="O864" s="54">
        <f t="shared" si="133"/>
        <v>-7.9999999999999516E-4</v>
      </c>
      <c r="P864" s="54">
        <f t="shared" si="134"/>
        <v>0.1888</v>
      </c>
      <c r="Q864" s="92"/>
      <c r="R864" s="54"/>
      <c r="S864" s="54"/>
      <c r="T864" s="54">
        <v>0</v>
      </c>
      <c r="U864" s="54">
        <v>0</v>
      </c>
      <c r="V864" s="54">
        <v>0</v>
      </c>
      <c r="W864" s="54">
        <v>0.1</v>
      </c>
      <c r="X864" s="55" t="s">
        <v>200</v>
      </c>
      <c r="Y864" s="56"/>
      <c r="Z864" s="56"/>
      <c r="AA864" s="56"/>
      <c r="AB864" s="56"/>
      <c r="AC864" s="56"/>
      <c r="AD864" s="56"/>
      <c r="AE864" s="56"/>
      <c r="AF864" s="56"/>
    </row>
    <row r="865" spans="1:32" s="57" customFormat="1" ht="94.5" x14ac:dyDescent="0.25">
      <c r="A865" s="134" t="s">
        <v>24</v>
      </c>
      <c r="B865" s="132"/>
      <c r="C865" s="51" t="s">
        <v>137</v>
      </c>
      <c r="D865" s="52">
        <v>1.01</v>
      </c>
      <c r="E865" s="53">
        <f t="shared" si="139"/>
        <v>0</v>
      </c>
      <c r="F865" s="58">
        <f t="shared" si="139"/>
        <v>1.007457</v>
      </c>
      <c r="G865" s="54">
        <v>0</v>
      </c>
      <c r="H865" s="54">
        <v>0</v>
      </c>
      <c r="I865" s="54">
        <v>0</v>
      </c>
      <c r="J865" s="54">
        <v>0.95957599999999987</v>
      </c>
      <c r="K865" s="54">
        <v>0</v>
      </c>
      <c r="L865" s="54">
        <v>4.7881000000000104E-2</v>
      </c>
      <c r="M865" s="54">
        <v>0</v>
      </c>
      <c r="N865" s="54">
        <v>0</v>
      </c>
      <c r="O865" s="54">
        <f t="shared" si="133"/>
        <v>2.542999999999962E-3</v>
      </c>
      <c r="P865" s="54">
        <f t="shared" si="134"/>
        <v>1.007457</v>
      </c>
      <c r="Q865" s="92"/>
      <c r="R865" s="54"/>
      <c r="S865" s="54"/>
      <c r="T865" s="54">
        <v>0</v>
      </c>
      <c r="U865" s="54">
        <v>0</v>
      </c>
      <c r="V865" s="54">
        <v>0</v>
      </c>
      <c r="W865" s="54">
        <v>0</v>
      </c>
      <c r="X865" s="55" t="s">
        <v>200</v>
      </c>
      <c r="Y865" s="56"/>
      <c r="Z865" s="56"/>
      <c r="AA865" s="56"/>
      <c r="AB865" s="56"/>
      <c r="AC865" s="56"/>
      <c r="AD865" s="56"/>
      <c r="AE865" s="56"/>
      <c r="AF865" s="56"/>
    </row>
    <row r="866" spans="1:32" s="57" customFormat="1" ht="63" x14ac:dyDescent="0.25">
      <c r="A866" s="134" t="s">
        <v>24</v>
      </c>
      <c r="B866" s="132"/>
      <c r="C866" s="51" t="s">
        <v>138</v>
      </c>
      <c r="D866" s="52">
        <v>0</v>
      </c>
      <c r="E866" s="53">
        <f t="shared" si="139"/>
        <v>0</v>
      </c>
      <c r="F866" s="58">
        <f t="shared" si="139"/>
        <v>0</v>
      </c>
      <c r="G866" s="54">
        <v>0</v>
      </c>
      <c r="H866" s="54">
        <v>0</v>
      </c>
      <c r="I866" s="54">
        <v>0</v>
      </c>
      <c r="J866" s="54">
        <v>0</v>
      </c>
      <c r="K866" s="54">
        <v>0</v>
      </c>
      <c r="L866" s="54">
        <v>0</v>
      </c>
      <c r="M866" s="54">
        <v>0</v>
      </c>
      <c r="N866" s="54">
        <v>0</v>
      </c>
      <c r="O866" s="54">
        <f t="shared" si="133"/>
        <v>0</v>
      </c>
      <c r="P866" s="54">
        <f t="shared" si="134"/>
        <v>0</v>
      </c>
      <c r="Q866" s="92"/>
      <c r="R866" s="54"/>
      <c r="S866" s="54"/>
      <c r="T866" s="54">
        <v>0</v>
      </c>
      <c r="U866" s="54">
        <v>0</v>
      </c>
      <c r="V866" s="54">
        <v>0</v>
      </c>
      <c r="W866" s="54">
        <v>0</v>
      </c>
      <c r="X866" s="55"/>
      <c r="Y866" s="56"/>
      <c r="Z866" s="56"/>
      <c r="AA866" s="56"/>
      <c r="AB866" s="56"/>
      <c r="AC866" s="56"/>
      <c r="AD866" s="56"/>
      <c r="AE866" s="56"/>
      <c r="AF866" s="56"/>
    </row>
    <row r="867" spans="1:32" s="57" customFormat="1" ht="63" x14ac:dyDescent="0.25">
      <c r="A867" s="134" t="s">
        <v>24</v>
      </c>
      <c r="B867" s="132"/>
      <c r="C867" s="51" t="s">
        <v>139</v>
      </c>
      <c r="D867" s="52">
        <v>0.5345399999999999</v>
      </c>
      <c r="E867" s="53">
        <f t="shared" si="139"/>
        <v>0</v>
      </c>
      <c r="F867" s="58">
        <f t="shared" si="139"/>
        <v>0.49913999999999997</v>
      </c>
      <c r="G867" s="54">
        <v>0</v>
      </c>
      <c r="H867" s="54">
        <v>0.47418299999999997</v>
      </c>
      <c r="I867" s="54">
        <v>0</v>
      </c>
      <c r="J867" s="54">
        <v>0</v>
      </c>
      <c r="K867" s="54">
        <v>0</v>
      </c>
      <c r="L867" s="54">
        <v>0</v>
      </c>
      <c r="M867" s="54">
        <v>0</v>
      </c>
      <c r="N867" s="54">
        <v>2.4957E-2</v>
      </c>
      <c r="O867" s="54">
        <f t="shared" si="133"/>
        <v>3.5399999999999932E-2</v>
      </c>
      <c r="P867" s="54">
        <f t="shared" si="134"/>
        <v>0.49913999999999997</v>
      </c>
      <c r="Q867" s="92"/>
      <c r="R867" s="54"/>
      <c r="S867" s="54"/>
      <c r="T867" s="54">
        <v>0</v>
      </c>
      <c r="U867" s="54">
        <v>0</v>
      </c>
      <c r="V867" s="54">
        <v>0</v>
      </c>
      <c r="W867" s="54">
        <v>0.35499999999999998</v>
      </c>
      <c r="X867" s="55" t="s">
        <v>200</v>
      </c>
      <c r="Y867" s="56"/>
      <c r="Z867" s="56"/>
      <c r="AA867" s="56"/>
      <c r="AB867" s="56"/>
      <c r="AC867" s="56"/>
      <c r="AD867" s="56"/>
      <c r="AE867" s="56"/>
      <c r="AF867" s="56"/>
    </row>
    <row r="868" spans="1:32" s="57" customFormat="1" ht="63" x14ac:dyDescent="0.25">
      <c r="A868" s="134" t="s">
        <v>24</v>
      </c>
      <c r="B868" s="132"/>
      <c r="C868" s="51" t="s">
        <v>140</v>
      </c>
      <c r="D868" s="52">
        <v>0.29263999999999996</v>
      </c>
      <c r="E868" s="53">
        <f t="shared" si="139"/>
        <v>0</v>
      </c>
      <c r="F868" s="58">
        <f t="shared" si="139"/>
        <v>0.2926399999999999</v>
      </c>
      <c r="G868" s="54">
        <v>0</v>
      </c>
      <c r="H868" s="54">
        <v>0</v>
      </c>
      <c r="I868" s="54">
        <v>0</v>
      </c>
      <c r="J868" s="54">
        <v>0</v>
      </c>
      <c r="K868" s="54">
        <v>0</v>
      </c>
      <c r="L868" s="54">
        <v>0.27800799999999992</v>
      </c>
      <c r="M868" s="54">
        <v>0</v>
      </c>
      <c r="N868" s="54">
        <v>1.4631999999999999E-2</v>
      </c>
      <c r="O868" s="54">
        <f t="shared" si="133"/>
        <v>0</v>
      </c>
      <c r="P868" s="54">
        <f t="shared" si="134"/>
        <v>0.2926399999999999</v>
      </c>
      <c r="Q868" s="92"/>
      <c r="R868" s="54"/>
      <c r="S868" s="54"/>
      <c r="T868" s="54">
        <v>0</v>
      </c>
      <c r="U868" s="54">
        <v>0</v>
      </c>
      <c r="V868" s="54">
        <v>0</v>
      </c>
      <c r="W868" s="54">
        <v>0.2</v>
      </c>
      <c r="X868" s="55" t="s">
        <v>200</v>
      </c>
      <c r="Y868" s="56"/>
      <c r="Z868" s="56"/>
      <c r="AA868" s="56"/>
      <c r="AB868" s="56"/>
      <c r="AC868" s="56"/>
      <c r="AD868" s="56"/>
      <c r="AE868" s="56"/>
      <c r="AF868" s="56"/>
    </row>
    <row r="869" spans="1:32" s="57" customFormat="1" ht="63" x14ac:dyDescent="0.25">
      <c r="A869" s="134" t="s">
        <v>24</v>
      </c>
      <c r="B869" s="132"/>
      <c r="C869" s="51" t="s">
        <v>141</v>
      </c>
      <c r="D869" s="52">
        <v>0.21711999999999998</v>
      </c>
      <c r="E869" s="53">
        <f t="shared" si="139"/>
        <v>0</v>
      </c>
      <c r="F869" s="58">
        <f t="shared" si="139"/>
        <v>0.21711999999999998</v>
      </c>
      <c r="G869" s="54">
        <v>0</v>
      </c>
      <c r="H869" s="54">
        <v>0.20626399999999998</v>
      </c>
      <c r="I869" s="54">
        <v>0</v>
      </c>
      <c r="J869" s="54">
        <v>0</v>
      </c>
      <c r="K869" s="54">
        <v>0</v>
      </c>
      <c r="L869" s="54">
        <v>0</v>
      </c>
      <c r="M869" s="54">
        <v>0</v>
      </c>
      <c r="N869" s="54">
        <v>1.0855999999999999E-2</v>
      </c>
      <c r="O869" s="54">
        <f t="shared" si="133"/>
        <v>0</v>
      </c>
      <c r="P869" s="54">
        <f t="shared" si="134"/>
        <v>0.21711999999999998</v>
      </c>
      <c r="Q869" s="92"/>
      <c r="R869" s="54"/>
      <c r="S869" s="54"/>
      <c r="T869" s="54">
        <v>0</v>
      </c>
      <c r="U869" s="54">
        <v>0</v>
      </c>
      <c r="V869" s="54">
        <v>0</v>
      </c>
      <c r="W869" s="54">
        <v>0.1</v>
      </c>
      <c r="X869" s="55" t="s">
        <v>200</v>
      </c>
      <c r="Y869" s="56"/>
      <c r="Z869" s="56"/>
      <c r="AA869" s="56"/>
      <c r="AB869" s="56"/>
      <c r="AC869" s="56"/>
      <c r="AD869" s="56"/>
      <c r="AE869" s="56"/>
      <c r="AF869" s="56"/>
    </row>
    <row r="870" spans="1:32" s="57" customFormat="1" ht="63" x14ac:dyDescent="0.25">
      <c r="A870" s="134" t="s">
        <v>24</v>
      </c>
      <c r="B870" s="132"/>
      <c r="C870" s="51" t="s">
        <v>142</v>
      </c>
      <c r="D870" s="52">
        <v>0.18997999999999998</v>
      </c>
      <c r="E870" s="53">
        <f t="shared" si="139"/>
        <v>0</v>
      </c>
      <c r="F870" s="58">
        <f t="shared" si="139"/>
        <v>0.18048099999999997</v>
      </c>
      <c r="G870" s="54">
        <v>0</v>
      </c>
      <c r="H870" s="54">
        <v>0.18048099999999997</v>
      </c>
      <c r="I870" s="54">
        <v>0</v>
      </c>
      <c r="J870" s="54">
        <v>0</v>
      </c>
      <c r="K870" s="54">
        <v>0</v>
      </c>
      <c r="L870" s="54">
        <v>0</v>
      </c>
      <c r="M870" s="54">
        <v>0</v>
      </c>
      <c r="N870" s="54">
        <v>0</v>
      </c>
      <c r="O870" s="54">
        <f t="shared" si="133"/>
        <v>9.4990000000000074E-3</v>
      </c>
      <c r="P870" s="54">
        <f t="shared" si="134"/>
        <v>0.18048099999999997</v>
      </c>
      <c r="Q870" s="92"/>
      <c r="R870" s="54"/>
      <c r="S870" s="54"/>
      <c r="T870" s="54">
        <v>0</v>
      </c>
      <c r="U870" s="54">
        <v>0</v>
      </c>
      <c r="V870" s="54">
        <v>0</v>
      </c>
      <c r="W870" s="54">
        <v>0.05</v>
      </c>
      <c r="X870" s="55" t="s">
        <v>200</v>
      </c>
      <c r="Y870" s="56"/>
      <c r="Z870" s="56"/>
      <c r="AA870" s="56"/>
      <c r="AB870" s="56"/>
      <c r="AC870" s="56"/>
      <c r="AD870" s="56"/>
      <c r="AE870" s="56"/>
      <c r="AF870" s="56"/>
    </row>
    <row r="871" spans="1:32" s="57" customFormat="1" ht="63" x14ac:dyDescent="0.25">
      <c r="A871" s="134" t="s">
        <v>24</v>
      </c>
      <c r="B871" s="132"/>
      <c r="C871" s="51" t="s">
        <v>143</v>
      </c>
      <c r="D871" s="52">
        <v>0.29263999999999996</v>
      </c>
      <c r="E871" s="53">
        <f t="shared" si="139"/>
        <v>0</v>
      </c>
      <c r="F871" s="58">
        <f t="shared" si="139"/>
        <v>0.27800799999999992</v>
      </c>
      <c r="G871" s="54">
        <v>0</v>
      </c>
      <c r="H871" s="54">
        <v>0</v>
      </c>
      <c r="I871" s="54">
        <v>0</v>
      </c>
      <c r="J871" s="54">
        <v>0</v>
      </c>
      <c r="K871" s="54">
        <v>0</v>
      </c>
      <c r="L871" s="54">
        <v>0.27800799999999992</v>
      </c>
      <c r="M871" s="54">
        <v>0</v>
      </c>
      <c r="N871" s="54">
        <v>0</v>
      </c>
      <c r="O871" s="54">
        <f t="shared" si="133"/>
        <v>1.4632000000000034E-2</v>
      </c>
      <c r="P871" s="54">
        <f t="shared" si="134"/>
        <v>0.27800799999999992</v>
      </c>
      <c r="Q871" s="92"/>
      <c r="R871" s="54"/>
      <c r="S871" s="54"/>
      <c r="T871" s="54">
        <v>0</v>
      </c>
      <c r="U871" s="54">
        <v>0</v>
      </c>
      <c r="V871" s="54">
        <v>0</v>
      </c>
      <c r="W871" s="54">
        <v>0.2</v>
      </c>
      <c r="X871" s="55" t="s">
        <v>200</v>
      </c>
      <c r="Y871" s="56"/>
      <c r="Z871" s="56"/>
      <c r="AA871" s="56"/>
      <c r="AB871" s="56"/>
      <c r="AC871" s="56"/>
      <c r="AD871" s="56"/>
      <c r="AE871" s="56"/>
      <c r="AF871" s="56"/>
    </row>
    <row r="872" spans="1:32" s="57" customFormat="1" ht="63" x14ac:dyDescent="0.25">
      <c r="A872" s="134" t="s">
        <v>24</v>
      </c>
      <c r="B872" s="132"/>
      <c r="C872" s="51" t="s">
        <v>144</v>
      </c>
      <c r="D872" s="52">
        <v>0.19942000000000001</v>
      </c>
      <c r="E872" s="53">
        <f t="shared" si="139"/>
        <v>0</v>
      </c>
      <c r="F872" s="58">
        <f t="shared" si="139"/>
        <v>0.20000999999999999</v>
      </c>
      <c r="G872" s="54">
        <v>0</v>
      </c>
      <c r="H872" s="54">
        <v>0</v>
      </c>
      <c r="I872" s="54">
        <v>0</v>
      </c>
      <c r="J872" s="54">
        <v>0</v>
      </c>
      <c r="K872" s="54">
        <v>0</v>
      </c>
      <c r="L872" s="54">
        <v>0.20000999999999999</v>
      </c>
      <c r="M872" s="54">
        <v>0</v>
      </c>
      <c r="N872" s="54">
        <v>0</v>
      </c>
      <c r="O872" s="54">
        <f t="shared" si="133"/>
        <v>-5.8999999999997943E-4</v>
      </c>
      <c r="P872" s="54">
        <f t="shared" si="134"/>
        <v>0.20000999999999999</v>
      </c>
      <c r="Q872" s="92"/>
      <c r="R872" s="54"/>
      <c r="S872" s="54"/>
      <c r="T872" s="54">
        <v>0</v>
      </c>
      <c r="U872" s="54">
        <v>0</v>
      </c>
      <c r="V872" s="54">
        <v>0</v>
      </c>
      <c r="W872" s="54">
        <v>0</v>
      </c>
      <c r="X872" s="55" t="s">
        <v>200</v>
      </c>
      <c r="Y872" s="56"/>
      <c r="Z872" s="56"/>
      <c r="AA872" s="56"/>
      <c r="AB872" s="56"/>
      <c r="AC872" s="56"/>
      <c r="AD872" s="56"/>
      <c r="AE872" s="56"/>
      <c r="AF872" s="56"/>
    </row>
    <row r="873" spans="1:32" s="57" customFormat="1" ht="47.25" x14ac:dyDescent="0.25">
      <c r="A873" s="134" t="s">
        <v>179</v>
      </c>
      <c r="B873" s="132"/>
      <c r="C873" s="51" t="s">
        <v>972</v>
      </c>
      <c r="D873" s="52">
        <v>181.691225</v>
      </c>
      <c r="E873" s="53">
        <f t="shared" si="139"/>
        <v>28.084</v>
      </c>
      <c r="F873" s="58">
        <f t="shared" si="139"/>
        <v>57.982335999999997</v>
      </c>
      <c r="G873" s="54">
        <v>0</v>
      </c>
      <c r="H873" s="54">
        <v>0</v>
      </c>
      <c r="I873" s="54">
        <v>3.89</v>
      </c>
      <c r="J873" s="54">
        <v>14.74</v>
      </c>
      <c r="K873" s="54">
        <v>11.21</v>
      </c>
      <c r="L873" s="54">
        <v>23.876959999999997</v>
      </c>
      <c r="M873" s="54">
        <v>12.983999999999998</v>
      </c>
      <c r="N873" s="54">
        <v>19.365375999999998</v>
      </c>
      <c r="O873" s="54">
        <f t="shared" si="133"/>
        <v>123.708889</v>
      </c>
      <c r="P873" s="54">
        <f t="shared" si="134"/>
        <v>29.898335999999997</v>
      </c>
      <c r="Q873" s="92">
        <f t="shared" si="138"/>
        <v>1.0646039025779803</v>
      </c>
      <c r="R873" s="54"/>
      <c r="S873" s="54"/>
      <c r="T873" s="54">
        <v>0</v>
      </c>
      <c r="U873" s="54">
        <v>0</v>
      </c>
      <c r="V873" s="54">
        <v>0</v>
      </c>
      <c r="W873" s="54">
        <v>0</v>
      </c>
      <c r="X873" s="55" t="s">
        <v>212</v>
      </c>
      <c r="Y873" s="56"/>
      <c r="Z873" s="56"/>
      <c r="AA873" s="56"/>
      <c r="AB873" s="56"/>
      <c r="AC873" s="56"/>
      <c r="AD873" s="56"/>
      <c r="AE873" s="56"/>
      <c r="AF873" s="56"/>
    </row>
    <row r="874" spans="1:32" s="57" customFormat="1" x14ac:dyDescent="0.25">
      <c r="A874" s="135"/>
      <c r="B874" s="132"/>
      <c r="C874" s="59"/>
      <c r="D874" s="53"/>
      <c r="E874" s="53"/>
      <c r="F874" s="53"/>
      <c r="G874" s="53"/>
      <c r="H874" s="53"/>
      <c r="I874" s="53"/>
      <c r="J874" s="53"/>
      <c r="K874" s="53"/>
      <c r="L874" s="53"/>
      <c r="M874" s="54"/>
      <c r="N874" s="54"/>
      <c r="O874" s="54"/>
      <c r="P874" s="54"/>
      <c r="Q874" s="92"/>
      <c r="R874" s="54"/>
      <c r="S874" s="54"/>
      <c r="T874" s="54"/>
      <c r="U874" s="54"/>
      <c r="V874" s="54"/>
      <c r="W874" s="54"/>
      <c r="X874" s="55"/>
      <c r="Y874" s="56"/>
      <c r="Z874" s="56"/>
      <c r="AA874" s="56"/>
      <c r="AB874" s="56"/>
      <c r="AC874" s="56"/>
      <c r="AD874" s="56"/>
      <c r="AE874" s="56"/>
      <c r="AF874" s="56"/>
    </row>
    <row r="875" spans="1:32" s="57" customFormat="1" x14ac:dyDescent="0.25">
      <c r="A875" s="135" t="s">
        <v>21</v>
      </c>
      <c r="B875" s="60" t="s">
        <v>185</v>
      </c>
      <c r="C875" s="60" t="s">
        <v>145</v>
      </c>
      <c r="D875" s="53">
        <f t="shared" ref="D875:W875" si="140">SUM(D876:D882)</f>
        <v>104.52845094</v>
      </c>
      <c r="E875" s="53">
        <f t="shared" si="140"/>
        <v>12.929</v>
      </c>
      <c r="F875" s="53">
        <f t="shared" si="140"/>
        <v>150.11907496000001</v>
      </c>
      <c r="G875" s="53">
        <f t="shared" si="140"/>
        <v>0</v>
      </c>
      <c r="H875" s="53">
        <f t="shared" si="140"/>
        <v>104.528451</v>
      </c>
      <c r="I875" s="53">
        <f t="shared" si="140"/>
        <v>0</v>
      </c>
      <c r="J875" s="53">
        <f t="shared" si="140"/>
        <v>0</v>
      </c>
      <c r="K875" s="53">
        <f t="shared" si="140"/>
        <v>0</v>
      </c>
      <c r="L875" s="53">
        <f t="shared" si="140"/>
        <v>0</v>
      </c>
      <c r="M875" s="53">
        <f t="shared" si="140"/>
        <v>12.929</v>
      </c>
      <c r="N875" s="53">
        <f t="shared" si="140"/>
        <v>45.590623959999995</v>
      </c>
      <c r="O875" s="53">
        <f t="shared" si="140"/>
        <v>-45.59062402</v>
      </c>
      <c r="P875" s="53">
        <f t="shared" si="140"/>
        <v>137.19007496</v>
      </c>
      <c r="Q875" s="92">
        <f t="shared" si="138"/>
        <v>10.611035266455255</v>
      </c>
      <c r="R875" s="53">
        <f t="shared" si="140"/>
        <v>0</v>
      </c>
      <c r="S875" s="53">
        <f t="shared" si="140"/>
        <v>0</v>
      </c>
      <c r="T875" s="53">
        <f t="shared" si="140"/>
        <v>0</v>
      </c>
      <c r="U875" s="53">
        <f t="shared" si="140"/>
        <v>0</v>
      </c>
      <c r="V875" s="53">
        <f t="shared" si="140"/>
        <v>77.817999999999998</v>
      </c>
      <c r="W875" s="53">
        <f t="shared" si="140"/>
        <v>297.19499999999999</v>
      </c>
      <c r="X875" s="55"/>
      <c r="Y875" s="56"/>
      <c r="Z875" s="56"/>
      <c r="AA875" s="56"/>
      <c r="AB875" s="56"/>
      <c r="AC875" s="56"/>
      <c r="AD875" s="56"/>
      <c r="AE875" s="56"/>
      <c r="AF875" s="56"/>
    </row>
    <row r="876" spans="1:32" s="57" customFormat="1" ht="63" x14ac:dyDescent="0.25">
      <c r="A876" s="134" t="s">
        <v>171</v>
      </c>
      <c r="B876" s="132"/>
      <c r="C876" s="51" t="s">
        <v>973</v>
      </c>
      <c r="D876" s="52">
        <v>0</v>
      </c>
      <c r="E876" s="53">
        <f t="shared" ref="E876:F882" si="141">G876+I876+K876+M876</f>
        <v>12.929</v>
      </c>
      <c r="F876" s="58">
        <f t="shared" si="141"/>
        <v>0</v>
      </c>
      <c r="G876" s="54">
        <v>0</v>
      </c>
      <c r="H876" s="54">
        <v>0</v>
      </c>
      <c r="I876" s="54">
        <v>0</v>
      </c>
      <c r="J876" s="54">
        <v>0</v>
      </c>
      <c r="K876" s="54">
        <v>0</v>
      </c>
      <c r="L876" s="54">
        <v>0</v>
      </c>
      <c r="M876" s="54">
        <v>12.929</v>
      </c>
      <c r="N876" s="54">
        <v>0</v>
      </c>
      <c r="O876" s="54">
        <f t="shared" ref="O876:O882" si="142">D876-F876</f>
        <v>0</v>
      </c>
      <c r="P876" s="54">
        <f t="shared" ref="P876:P882" si="143">F876-E876</f>
        <v>-12.929</v>
      </c>
      <c r="Q876" s="92">
        <f t="shared" si="138"/>
        <v>-1</v>
      </c>
      <c r="R876" s="54"/>
      <c r="S876" s="54"/>
      <c r="T876" s="54">
        <v>0</v>
      </c>
      <c r="U876" s="54">
        <v>0</v>
      </c>
      <c r="V876" s="54">
        <v>0</v>
      </c>
      <c r="W876" s="54">
        <v>0</v>
      </c>
      <c r="X876" s="55" t="s">
        <v>207</v>
      </c>
      <c r="Y876" s="56"/>
      <c r="Z876" s="56"/>
      <c r="AA876" s="56"/>
      <c r="AB876" s="56"/>
      <c r="AC876" s="56"/>
      <c r="AD876" s="56"/>
      <c r="AE876" s="56"/>
      <c r="AF876" s="56"/>
    </row>
    <row r="877" spans="1:32" s="57" customFormat="1" ht="25.5" customHeight="1" x14ac:dyDescent="0.25">
      <c r="A877" s="134" t="s">
        <v>171</v>
      </c>
      <c r="B877" s="132"/>
      <c r="C877" s="51" t="s">
        <v>974</v>
      </c>
      <c r="D877" s="52">
        <v>0</v>
      </c>
      <c r="E877" s="53">
        <f t="shared" si="141"/>
        <v>0</v>
      </c>
      <c r="F877" s="58">
        <f t="shared" si="141"/>
        <v>3.0207999999999999E-2</v>
      </c>
      <c r="G877" s="54">
        <v>0</v>
      </c>
      <c r="H877" s="54">
        <v>0</v>
      </c>
      <c r="I877" s="54">
        <v>0</v>
      </c>
      <c r="J877" s="54">
        <v>0</v>
      </c>
      <c r="K877" s="54">
        <v>0</v>
      </c>
      <c r="L877" s="54">
        <v>0</v>
      </c>
      <c r="M877" s="54">
        <v>0</v>
      </c>
      <c r="N877" s="54">
        <v>3.0207999999999999E-2</v>
      </c>
      <c r="O877" s="54">
        <f t="shared" si="142"/>
        <v>-3.0207999999999999E-2</v>
      </c>
      <c r="P877" s="54">
        <f t="shared" si="143"/>
        <v>3.0207999999999999E-2</v>
      </c>
      <c r="Q877" s="92"/>
      <c r="R877" s="54"/>
      <c r="S877" s="54"/>
      <c r="T877" s="54">
        <v>0</v>
      </c>
      <c r="U877" s="54">
        <v>0</v>
      </c>
      <c r="V877" s="54">
        <v>0.1</v>
      </c>
      <c r="W877" s="54">
        <v>0</v>
      </c>
      <c r="X877" s="55" t="s">
        <v>200</v>
      </c>
      <c r="Y877" s="56"/>
      <c r="Z877" s="56"/>
      <c r="AA877" s="56"/>
      <c r="AB877" s="56"/>
      <c r="AC877" s="56"/>
      <c r="AD877" s="56"/>
      <c r="AE877" s="56"/>
      <c r="AF877" s="56"/>
    </row>
    <row r="878" spans="1:32" s="57" customFormat="1" ht="25.5" customHeight="1" x14ac:dyDescent="0.25">
      <c r="A878" s="134" t="s">
        <v>171</v>
      </c>
      <c r="B878" s="132"/>
      <c r="C878" s="51" t="s">
        <v>975</v>
      </c>
      <c r="D878" s="52">
        <v>0</v>
      </c>
      <c r="E878" s="53">
        <f t="shared" si="141"/>
        <v>0</v>
      </c>
      <c r="F878" s="58">
        <f t="shared" si="141"/>
        <v>3.0207999999999999E-2</v>
      </c>
      <c r="G878" s="54">
        <v>0</v>
      </c>
      <c r="H878" s="54">
        <v>0</v>
      </c>
      <c r="I878" s="54">
        <v>0</v>
      </c>
      <c r="J878" s="54">
        <v>0</v>
      </c>
      <c r="K878" s="54">
        <v>0</v>
      </c>
      <c r="L878" s="54">
        <v>0</v>
      </c>
      <c r="M878" s="54">
        <v>0</v>
      </c>
      <c r="N878" s="54">
        <v>3.0207999999999999E-2</v>
      </c>
      <c r="O878" s="54">
        <f t="shared" si="142"/>
        <v>-3.0207999999999999E-2</v>
      </c>
      <c r="P878" s="54">
        <f t="shared" si="143"/>
        <v>3.0207999999999999E-2</v>
      </c>
      <c r="Q878" s="92"/>
      <c r="R878" s="54"/>
      <c r="S878" s="54"/>
      <c r="T878" s="54">
        <v>0</v>
      </c>
      <c r="U878" s="54">
        <v>0</v>
      </c>
      <c r="V878" s="54">
        <v>1.03</v>
      </c>
      <c r="W878" s="54">
        <v>0</v>
      </c>
      <c r="X878" s="55" t="s">
        <v>200</v>
      </c>
      <c r="Y878" s="56"/>
      <c r="Z878" s="56"/>
      <c r="AA878" s="56"/>
      <c r="AB878" s="56"/>
      <c r="AC878" s="56"/>
      <c r="AD878" s="56"/>
      <c r="AE878" s="56"/>
      <c r="AF878" s="56"/>
    </row>
    <row r="879" spans="1:32" s="57" customFormat="1" ht="25.5" customHeight="1" x14ac:dyDescent="0.25">
      <c r="A879" s="134" t="s">
        <v>171</v>
      </c>
      <c r="B879" s="132"/>
      <c r="C879" s="51" t="s">
        <v>976</v>
      </c>
      <c r="D879" s="52">
        <v>0</v>
      </c>
      <c r="E879" s="53">
        <f t="shared" si="141"/>
        <v>0</v>
      </c>
      <c r="F879" s="58">
        <f t="shared" si="141"/>
        <v>3.0207999999999999E-2</v>
      </c>
      <c r="G879" s="54">
        <v>0</v>
      </c>
      <c r="H879" s="54">
        <v>0</v>
      </c>
      <c r="I879" s="54">
        <v>0</v>
      </c>
      <c r="J879" s="54">
        <v>0</v>
      </c>
      <c r="K879" s="54">
        <v>0</v>
      </c>
      <c r="L879" s="54">
        <v>0</v>
      </c>
      <c r="M879" s="54">
        <v>0</v>
      </c>
      <c r="N879" s="54">
        <v>3.0207999999999999E-2</v>
      </c>
      <c r="O879" s="54">
        <f t="shared" si="142"/>
        <v>-3.0207999999999999E-2</v>
      </c>
      <c r="P879" s="54">
        <f t="shared" si="143"/>
        <v>3.0207999999999999E-2</v>
      </c>
      <c r="Q879" s="92"/>
      <c r="R879" s="54"/>
      <c r="S879" s="54"/>
      <c r="T879" s="54">
        <v>0</v>
      </c>
      <c r="U879" s="54">
        <v>0</v>
      </c>
      <c r="V879" s="54">
        <v>0.4</v>
      </c>
      <c r="W879" s="54">
        <v>0.2</v>
      </c>
      <c r="X879" s="55" t="s">
        <v>200</v>
      </c>
      <c r="Y879" s="56"/>
      <c r="Z879" s="56"/>
      <c r="AA879" s="56"/>
      <c r="AB879" s="56"/>
      <c r="AC879" s="56"/>
      <c r="AD879" s="56"/>
      <c r="AE879" s="56"/>
      <c r="AF879" s="56"/>
    </row>
    <row r="880" spans="1:32" s="57" customFormat="1" ht="25.5" customHeight="1" x14ac:dyDescent="0.25">
      <c r="A880" s="134" t="s">
        <v>171</v>
      </c>
      <c r="B880" s="132"/>
      <c r="C880" s="51" t="s">
        <v>977</v>
      </c>
      <c r="D880" s="52">
        <v>0</v>
      </c>
      <c r="E880" s="53">
        <f t="shared" si="141"/>
        <v>0</v>
      </c>
      <c r="F880" s="58">
        <f t="shared" si="141"/>
        <v>45.499999959999997</v>
      </c>
      <c r="G880" s="54">
        <v>0</v>
      </c>
      <c r="H880" s="54">
        <v>0</v>
      </c>
      <c r="I880" s="54">
        <v>0</v>
      </c>
      <c r="J880" s="54">
        <v>0</v>
      </c>
      <c r="K880" s="54">
        <v>0</v>
      </c>
      <c r="L880" s="54">
        <v>0</v>
      </c>
      <c r="M880" s="54">
        <v>0</v>
      </c>
      <c r="N880" s="54">
        <v>45.499999959999997</v>
      </c>
      <c r="O880" s="54">
        <f t="shared" si="142"/>
        <v>-45.499999959999997</v>
      </c>
      <c r="P880" s="54">
        <f t="shared" si="143"/>
        <v>45.499999959999997</v>
      </c>
      <c r="Q880" s="92"/>
      <c r="R880" s="54"/>
      <c r="S880" s="54"/>
      <c r="T880" s="54">
        <v>0</v>
      </c>
      <c r="U880" s="54">
        <v>0</v>
      </c>
      <c r="V880" s="54">
        <v>10</v>
      </c>
      <c r="W880" s="54">
        <v>3.5</v>
      </c>
      <c r="X880" s="55" t="s">
        <v>200</v>
      </c>
      <c r="Y880" s="56"/>
      <c r="Z880" s="56"/>
      <c r="AA880" s="56"/>
      <c r="AB880" s="56"/>
      <c r="AC880" s="56"/>
      <c r="AD880" s="56"/>
      <c r="AE880" s="56"/>
      <c r="AF880" s="56"/>
    </row>
    <row r="881" spans="1:32" s="57" customFormat="1" ht="78.75" x14ac:dyDescent="0.25">
      <c r="A881" s="134" t="s">
        <v>98</v>
      </c>
      <c r="B881" s="132"/>
      <c r="C881" s="51" t="s">
        <v>978</v>
      </c>
      <c r="D881" s="52">
        <v>104.52845094</v>
      </c>
      <c r="E881" s="53">
        <f t="shared" si="141"/>
        <v>0</v>
      </c>
      <c r="F881" s="58">
        <f t="shared" si="141"/>
        <v>104.528451</v>
      </c>
      <c r="G881" s="54">
        <v>0</v>
      </c>
      <c r="H881" s="54">
        <v>104.528451</v>
      </c>
      <c r="I881" s="54">
        <v>0</v>
      </c>
      <c r="J881" s="54">
        <v>0</v>
      </c>
      <c r="K881" s="54">
        <v>0</v>
      </c>
      <c r="L881" s="54">
        <v>0</v>
      </c>
      <c r="M881" s="54">
        <v>0</v>
      </c>
      <c r="N881" s="54">
        <v>0</v>
      </c>
      <c r="O881" s="54">
        <f t="shared" si="142"/>
        <v>-6.000000496442226E-8</v>
      </c>
      <c r="P881" s="54">
        <f t="shared" si="143"/>
        <v>104.528451</v>
      </c>
      <c r="Q881" s="92"/>
      <c r="R881" s="54"/>
      <c r="S881" s="54"/>
      <c r="T881" s="54">
        <v>0</v>
      </c>
      <c r="U881" s="54">
        <v>0</v>
      </c>
      <c r="V881" s="54">
        <v>66.287999999999997</v>
      </c>
      <c r="W881" s="54">
        <v>293.495</v>
      </c>
      <c r="X881" s="55" t="s">
        <v>200</v>
      </c>
      <c r="Y881" s="56"/>
      <c r="Z881" s="56"/>
      <c r="AA881" s="56"/>
      <c r="AB881" s="56"/>
      <c r="AC881" s="56"/>
      <c r="AD881" s="56"/>
      <c r="AE881" s="56"/>
      <c r="AF881" s="56"/>
    </row>
    <row r="882" spans="1:32" s="57" customFormat="1" x14ac:dyDescent="0.25">
      <c r="A882" s="134"/>
      <c r="B882" s="132"/>
      <c r="C882" s="51"/>
      <c r="D882" s="52"/>
      <c r="E882" s="53">
        <f t="shared" si="141"/>
        <v>0</v>
      </c>
      <c r="F882" s="53">
        <f t="shared" si="141"/>
        <v>0</v>
      </c>
      <c r="G882" s="54"/>
      <c r="H882" s="54"/>
      <c r="I882" s="54"/>
      <c r="J882" s="54"/>
      <c r="K882" s="54"/>
      <c r="L882" s="54"/>
      <c r="M882" s="54"/>
      <c r="N882" s="54"/>
      <c r="O882" s="52">
        <f t="shared" si="142"/>
        <v>0</v>
      </c>
      <c r="P882" s="54">
        <f t="shared" si="143"/>
        <v>0</v>
      </c>
      <c r="Q882" s="92"/>
      <c r="R882" s="54"/>
      <c r="S882" s="54"/>
      <c r="T882" s="54"/>
      <c r="U882" s="54"/>
      <c r="V882" s="54"/>
      <c r="W882" s="54"/>
      <c r="X882" s="55"/>
      <c r="Y882" s="56"/>
      <c r="Z882" s="56"/>
      <c r="AA882" s="56"/>
      <c r="AB882" s="56"/>
      <c r="AC882" s="56"/>
      <c r="AD882" s="56"/>
      <c r="AE882" s="56"/>
      <c r="AF882" s="56"/>
    </row>
    <row r="883" spans="1:32" s="64" customFormat="1" x14ac:dyDescent="0.25">
      <c r="A883" s="136" t="s">
        <v>21</v>
      </c>
      <c r="B883" s="60" t="s">
        <v>186</v>
      </c>
      <c r="C883" s="60" t="s">
        <v>187</v>
      </c>
      <c r="D883" s="53">
        <f t="shared" ref="D883:W883" si="144">SUM(D884:D890)</f>
        <v>0</v>
      </c>
      <c r="E883" s="53">
        <f t="shared" si="144"/>
        <v>0</v>
      </c>
      <c r="F883" s="53">
        <f t="shared" si="144"/>
        <v>311.52292180000001</v>
      </c>
      <c r="G883" s="53">
        <f t="shared" si="144"/>
        <v>0</v>
      </c>
      <c r="H883" s="53">
        <f t="shared" si="144"/>
        <v>224.05260000000001</v>
      </c>
      <c r="I883" s="53">
        <f t="shared" si="144"/>
        <v>0</v>
      </c>
      <c r="J883" s="53">
        <f t="shared" si="144"/>
        <v>33.970128799999998</v>
      </c>
      <c r="K883" s="53">
        <f t="shared" si="144"/>
        <v>0</v>
      </c>
      <c r="L883" s="53">
        <f t="shared" si="144"/>
        <v>36.233192999999993</v>
      </c>
      <c r="M883" s="53">
        <f t="shared" si="144"/>
        <v>0</v>
      </c>
      <c r="N883" s="53">
        <f t="shared" si="144"/>
        <v>17.266999999999999</v>
      </c>
      <c r="O883" s="53">
        <f t="shared" si="144"/>
        <v>-311.52292180000001</v>
      </c>
      <c r="P883" s="53">
        <f t="shared" si="144"/>
        <v>311.52292180000001</v>
      </c>
      <c r="Q883" s="92"/>
      <c r="R883" s="53">
        <f t="shared" si="144"/>
        <v>0</v>
      </c>
      <c r="S883" s="53">
        <f t="shared" si="144"/>
        <v>0</v>
      </c>
      <c r="T883" s="53">
        <f t="shared" si="144"/>
        <v>0</v>
      </c>
      <c r="U883" s="53">
        <f t="shared" si="144"/>
        <v>0</v>
      </c>
      <c r="V883" s="53">
        <f t="shared" si="144"/>
        <v>0</v>
      </c>
      <c r="W883" s="53">
        <f t="shared" si="144"/>
        <v>0</v>
      </c>
      <c r="X883" s="61"/>
      <c r="Y883" s="63"/>
      <c r="Z883" s="63"/>
      <c r="AA883" s="63"/>
      <c r="AB883" s="63"/>
      <c r="AC883" s="63"/>
      <c r="AD883" s="63"/>
      <c r="AE883" s="63"/>
      <c r="AF883" s="63"/>
    </row>
    <row r="884" spans="1:32" s="57" customFormat="1" ht="47.25" x14ac:dyDescent="0.25">
      <c r="A884" s="134" t="s">
        <v>98</v>
      </c>
      <c r="B884" s="132"/>
      <c r="C884" s="51" t="s">
        <v>979</v>
      </c>
      <c r="D884" s="52">
        <v>0</v>
      </c>
      <c r="E884" s="53">
        <f t="shared" ref="E884:F890" si="145">G884+I884+K884+M884</f>
        <v>0</v>
      </c>
      <c r="F884" s="58">
        <f t="shared" si="145"/>
        <v>97.108536999999984</v>
      </c>
      <c r="G884" s="54">
        <v>0</v>
      </c>
      <c r="H884" s="54">
        <v>20</v>
      </c>
      <c r="I884" s="54">
        <v>0</v>
      </c>
      <c r="J884" s="54">
        <v>30.321404000000001</v>
      </c>
      <c r="K884" s="54">
        <v>0</v>
      </c>
      <c r="L884" s="54">
        <v>46.78713299999999</v>
      </c>
      <c r="M884" s="54">
        <v>0</v>
      </c>
      <c r="N884" s="54">
        <v>0</v>
      </c>
      <c r="O884" s="54">
        <f t="shared" ref="O884:O890" si="146">D884-F884</f>
        <v>-97.108536999999984</v>
      </c>
      <c r="P884" s="54">
        <f t="shared" ref="P884:P890" si="147">F884-E884</f>
        <v>97.108536999999984</v>
      </c>
      <c r="Q884" s="92"/>
      <c r="R884" s="54"/>
      <c r="S884" s="54"/>
      <c r="T884" s="54">
        <v>0</v>
      </c>
      <c r="U884" s="54">
        <v>0</v>
      </c>
      <c r="V884" s="54">
        <v>0</v>
      </c>
      <c r="W884" s="54">
        <v>0</v>
      </c>
      <c r="X884" s="55" t="s">
        <v>212</v>
      </c>
      <c r="Y884" s="56"/>
      <c r="Z884" s="56"/>
      <c r="AA884" s="56"/>
      <c r="AB884" s="56"/>
      <c r="AC884" s="56"/>
      <c r="AD884" s="56"/>
      <c r="AE884" s="56"/>
      <c r="AF884" s="56"/>
    </row>
    <row r="885" spans="1:32" s="57" customFormat="1" ht="47.25" x14ac:dyDescent="0.25">
      <c r="A885" s="134" t="s">
        <v>100</v>
      </c>
      <c r="B885" s="132"/>
      <c r="C885" s="51" t="s">
        <v>980</v>
      </c>
      <c r="D885" s="52">
        <v>0</v>
      </c>
      <c r="E885" s="53">
        <f t="shared" si="145"/>
        <v>0</v>
      </c>
      <c r="F885" s="58">
        <f t="shared" si="145"/>
        <v>152.864</v>
      </c>
      <c r="G885" s="54">
        <v>0</v>
      </c>
      <c r="H885" s="54">
        <v>135.59700000000001</v>
      </c>
      <c r="I885" s="54">
        <v>0</v>
      </c>
      <c r="J885" s="54">
        <v>0</v>
      </c>
      <c r="K885" s="54">
        <v>0</v>
      </c>
      <c r="L885" s="54">
        <v>0</v>
      </c>
      <c r="M885" s="54">
        <v>0</v>
      </c>
      <c r="N885" s="54">
        <v>17.266999999999999</v>
      </c>
      <c r="O885" s="54">
        <f t="shared" si="146"/>
        <v>-152.864</v>
      </c>
      <c r="P885" s="54">
        <f t="shared" si="147"/>
        <v>152.864</v>
      </c>
      <c r="Q885" s="92"/>
      <c r="R885" s="54"/>
      <c r="S885" s="54"/>
      <c r="T885" s="54">
        <v>0</v>
      </c>
      <c r="U885" s="54">
        <v>0</v>
      </c>
      <c r="V885" s="54">
        <v>0</v>
      </c>
      <c r="W885" s="54">
        <v>0</v>
      </c>
      <c r="X885" s="55" t="s">
        <v>212</v>
      </c>
      <c r="Y885" s="56"/>
      <c r="Z885" s="56"/>
      <c r="AA885" s="56"/>
      <c r="AB885" s="56"/>
      <c r="AC885" s="56"/>
      <c r="AD885" s="56"/>
      <c r="AE885" s="56"/>
      <c r="AF885" s="56"/>
    </row>
    <row r="886" spans="1:32" s="57" customFormat="1" ht="47.25" x14ac:dyDescent="0.25">
      <c r="A886" s="134" t="s">
        <v>176</v>
      </c>
      <c r="B886" s="132"/>
      <c r="C886" s="51" t="s">
        <v>980</v>
      </c>
      <c r="D886" s="52">
        <v>0</v>
      </c>
      <c r="E886" s="53">
        <f t="shared" si="145"/>
        <v>0</v>
      </c>
      <c r="F886" s="58">
        <f t="shared" si="145"/>
        <v>12.277659999999997</v>
      </c>
      <c r="G886" s="54">
        <v>0</v>
      </c>
      <c r="H886" s="54">
        <v>22.848599999999998</v>
      </c>
      <c r="I886" s="54">
        <v>0</v>
      </c>
      <c r="J886" s="54">
        <v>0</v>
      </c>
      <c r="K886" s="54">
        <v>0</v>
      </c>
      <c r="L886" s="54">
        <v>-10.57094</v>
      </c>
      <c r="M886" s="54">
        <v>0</v>
      </c>
      <c r="N886" s="54">
        <v>0</v>
      </c>
      <c r="O886" s="54">
        <f t="shared" si="146"/>
        <v>-12.277659999999997</v>
      </c>
      <c r="P886" s="54">
        <f t="shared" si="147"/>
        <v>12.277659999999997</v>
      </c>
      <c r="Q886" s="92"/>
      <c r="R886" s="54"/>
      <c r="S886" s="54"/>
      <c r="T886" s="54">
        <v>0</v>
      </c>
      <c r="U886" s="54">
        <v>0</v>
      </c>
      <c r="V886" s="54">
        <v>0</v>
      </c>
      <c r="W886" s="54">
        <v>0</v>
      </c>
      <c r="X886" s="55" t="s">
        <v>212</v>
      </c>
      <c r="Y886" s="56"/>
      <c r="Z886" s="56"/>
      <c r="AA886" s="56"/>
      <c r="AB886" s="56"/>
      <c r="AC886" s="56"/>
      <c r="AD886" s="56"/>
      <c r="AE886" s="56"/>
      <c r="AF886" s="56"/>
    </row>
    <row r="887" spans="1:32" s="57" customFormat="1" ht="47.25" x14ac:dyDescent="0.25">
      <c r="A887" s="134" t="s">
        <v>24</v>
      </c>
      <c r="B887" s="132"/>
      <c r="C887" s="51" t="s">
        <v>980</v>
      </c>
      <c r="D887" s="52">
        <v>0</v>
      </c>
      <c r="E887" s="53">
        <f t="shared" si="145"/>
        <v>0</v>
      </c>
      <c r="F887" s="58">
        <f t="shared" si="145"/>
        <v>29.136999999999997</v>
      </c>
      <c r="G887" s="54">
        <v>0</v>
      </c>
      <c r="H887" s="54">
        <v>29.119999999999997</v>
      </c>
      <c r="I887" s="54">
        <v>0</v>
      </c>
      <c r="J887" s="54">
        <v>0</v>
      </c>
      <c r="K887" s="54">
        <v>0</v>
      </c>
      <c r="L887" s="54">
        <v>1.7000000000000348E-2</v>
      </c>
      <c r="M887" s="54">
        <v>0</v>
      </c>
      <c r="N887" s="54">
        <v>0</v>
      </c>
      <c r="O887" s="54">
        <f t="shared" si="146"/>
        <v>-29.136999999999997</v>
      </c>
      <c r="P887" s="54">
        <f t="shared" si="147"/>
        <v>29.136999999999997</v>
      </c>
      <c r="Q887" s="92"/>
      <c r="R887" s="54"/>
      <c r="S887" s="54"/>
      <c r="T887" s="54">
        <v>0</v>
      </c>
      <c r="U887" s="54">
        <v>0</v>
      </c>
      <c r="V887" s="54">
        <v>0</v>
      </c>
      <c r="W887" s="54">
        <v>0</v>
      </c>
      <c r="X887" s="55" t="s">
        <v>212</v>
      </c>
      <c r="Y887" s="56"/>
      <c r="Z887" s="56"/>
      <c r="AA887" s="56"/>
      <c r="AB887" s="56"/>
      <c r="AC887" s="56"/>
      <c r="AD887" s="56"/>
      <c r="AE887" s="56"/>
      <c r="AF887" s="56"/>
    </row>
    <row r="888" spans="1:32" s="57" customFormat="1" ht="47.25" x14ac:dyDescent="0.25">
      <c r="A888" s="134" t="s">
        <v>179</v>
      </c>
      <c r="B888" s="132"/>
      <c r="C888" s="51" t="s">
        <v>980</v>
      </c>
      <c r="D888" s="52">
        <v>0</v>
      </c>
      <c r="E888" s="53">
        <f t="shared" si="145"/>
        <v>0</v>
      </c>
      <c r="F888" s="58">
        <f t="shared" si="145"/>
        <v>3.6487247999999988</v>
      </c>
      <c r="G888" s="54">
        <v>0</v>
      </c>
      <c r="H888" s="54">
        <v>0</v>
      </c>
      <c r="I888" s="54">
        <v>0</v>
      </c>
      <c r="J888" s="54">
        <v>3.6487247999999988</v>
      </c>
      <c r="K888" s="54">
        <v>0</v>
      </c>
      <c r="L888" s="54">
        <v>0</v>
      </c>
      <c r="M888" s="54">
        <v>0</v>
      </c>
      <c r="N888" s="54">
        <v>0</v>
      </c>
      <c r="O888" s="54">
        <f t="shared" si="146"/>
        <v>-3.6487247999999988</v>
      </c>
      <c r="P888" s="54">
        <f t="shared" si="147"/>
        <v>3.6487247999999988</v>
      </c>
      <c r="Q888" s="92"/>
      <c r="R888" s="54"/>
      <c r="S888" s="54"/>
      <c r="T888" s="54">
        <v>0</v>
      </c>
      <c r="U888" s="54">
        <v>0</v>
      </c>
      <c r="V888" s="54">
        <v>0</v>
      </c>
      <c r="W888" s="54">
        <v>0</v>
      </c>
      <c r="X888" s="55" t="s">
        <v>212</v>
      </c>
      <c r="Y888" s="56"/>
      <c r="Z888" s="56"/>
      <c r="AA888" s="56"/>
      <c r="AB888" s="56"/>
      <c r="AC888" s="56"/>
      <c r="AD888" s="56"/>
      <c r="AE888" s="56"/>
      <c r="AF888" s="56"/>
    </row>
    <row r="889" spans="1:32" s="57" customFormat="1" ht="47.25" x14ac:dyDescent="0.25">
      <c r="A889" s="134" t="s">
        <v>181</v>
      </c>
      <c r="B889" s="132"/>
      <c r="C889" s="51" t="s">
        <v>980</v>
      </c>
      <c r="D889" s="52">
        <v>0</v>
      </c>
      <c r="E889" s="53">
        <f t="shared" si="145"/>
        <v>0</v>
      </c>
      <c r="F889" s="58">
        <f t="shared" si="145"/>
        <v>16.486999999999998</v>
      </c>
      <c r="G889" s="54">
        <v>0</v>
      </c>
      <c r="H889" s="54">
        <v>16.486999999999998</v>
      </c>
      <c r="I889" s="54">
        <v>0</v>
      </c>
      <c r="J889" s="54">
        <v>0</v>
      </c>
      <c r="K889" s="54">
        <v>0</v>
      </c>
      <c r="L889" s="54">
        <v>0</v>
      </c>
      <c r="M889" s="54">
        <v>0</v>
      </c>
      <c r="N889" s="54">
        <v>0</v>
      </c>
      <c r="O889" s="54">
        <f t="shared" si="146"/>
        <v>-16.486999999999998</v>
      </c>
      <c r="P889" s="54">
        <f t="shared" si="147"/>
        <v>16.486999999999998</v>
      </c>
      <c r="Q889" s="92"/>
      <c r="R889" s="54"/>
      <c r="S889" s="54"/>
      <c r="T889" s="54">
        <v>0</v>
      </c>
      <c r="U889" s="54">
        <v>0</v>
      </c>
      <c r="V889" s="54">
        <v>0</v>
      </c>
      <c r="W889" s="54">
        <v>0</v>
      </c>
      <c r="X889" s="55" t="s">
        <v>212</v>
      </c>
      <c r="Y889" s="56"/>
      <c r="Z889" s="56"/>
      <c r="AA889" s="56"/>
      <c r="AB889" s="56"/>
      <c r="AC889" s="56"/>
      <c r="AD889" s="56"/>
      <c r="AE889" s="56"/>
      <c r="AF889" s="56"/>
    </row>
    <row r="890" spans="1:32" s="57" customFormat="1" x14ac:dyDescent="0.25">
      <c r="A890" s="134"/>
      <c r="B890" s="132"/>
      <c r="C890" s="51"/>
      <c r="D890" s="52"/>
      <c r="E890" s="53">
        <f t="shared" si="145"/>
        <v>0</v>
      </c>
      <c r="F890" s="53">
        <f t="shared" si="145"/>
        <v>0</v>
      </c>
      <c r="G890" s="54"/>
      <c r="H890" s="52"/>
      <c r="I890" s="54"/>
      <c r="J890" s="52"/>
      <c r="K890" s="54"/>
      <c r="L890" s="52"/>
      <c r="M890" s="54"/>
      <c r="N890" s="54"/>
      <c r="O890" s="54">
        <f t="shared" si="146"/>
        <v>0</v>
      </c>
      <c r="P890" s="54">
        <f t="shared" si="147"/>
        <v>0</v>
      </c>
      <c r="Q890" s="92"/>
      <c r="R890" s="54"/>
      <c r="S890" s="54"/>
      <c r="T890" s="54"/>
      <c r="U890" s="54"/>
      <c r="V890" s="54"/>
      <c r="W890" s="54"/>
      <c r="X890" s="55"/>
      <c r="Y890" s="56"/>
      <c r="Z890" s="56"/>
      <c r="AA890" s="56"/>
      <c r="AB890" s="56"/>
      <c r="AC890" s="56"/>
      <c r="AD890" s="56"/>
      <c r="AE890" s="56"/>
      <c r="AF890" s="56"/>
    </row>
    <row r="891" spans="1:32" s="57" customFormat="1" x14ac:dyDescent="0.25">
      <c r="A891" s="135"/>
      <c r="B891" s="132"/>
      <c r="C891" s="59"/>
      <c r="D891" s="53"/>
      <c r="E891" s="53"/>
      <c r="F891" s="53"/>
      <c r="G891" s="53"/>
      <c r="H891" s="53"/>
      <c r="I891" s="53"/>
      <c r="J891" s="53"/>
      <c r="K891" s="53"/>
      <c r="L891" s="53"/>
      <c r="M891" s="54"/>
      <c r="N891" s="54"/>
      <c r="O891" s="54"/>
      <c r="P891" s="54"/>
      <c r="Q891" s="93"/>
      <c r="R891" s="54"/>
      <c r="S891" s="54"/>
      <c r="T891" s="54"/>
      <c r="U891" s="54"/>
      <c r="V891" s="54"/>
      <c r="W891" s="54"/>
      <c r="X891" s="55"/>
      <c r="Y891" s="56"/>
      <c r="Z891" s="56"/>
      <c r="AA891" s="56"/>
      <c r="AB891" s="56"/>
      <c r="AC891" s="56"/>
      <c r="AD891" s="56"/>
      <c r="AE891" s="56"/>
      <c r="AF891" s="56"/>
    </row>
    <row r="892" spans="1:32" s="57" customFormat="1" x14ac:dyDescent="0.25">
      <c r="A892" s="135"/>
      <c r="B892" s="187" t="s">
        <v>188</v>
      </c>
      <c r="C892" s="187"/>
      <c r="D892" s="54"/>
      <c r="E892" s="51"/>
      <c r="F892" s="54"/>
      <c r="G892" s="51"/>
      <c r="H892" s="54"/>
      <c r="I892" s="51"/>
      <c r="J892" s="54"/>
      <c r="K892" s="51"/>
      <c r="L892" s="54"/>
      <c r="M892" s="54"/>
      <c r="N892" s="54"/>
      <c r="O892" s="54"/>
      <c r="P892" s="54"/>
      <c r="Q892" s="93"/>
      <c r="R892" s="54"/>
      <c r="S892" s="54"/>
      <c r="T892" s="54"/>
      <c r="U892" s="54"/>
      <c r="V892" s="54"/>
      <c r="W892" s="54"/>
      <c r="X892" s="55"/>
      <c r="Y892" s="56"/>
      <c r="Z892" s="56"/>
      <c r="AA892" s="56"/>
      <c r="AB892" s="56"/>
      <c r="AC892" s="56"/>
      <c r="AD892" s="56"/>
      <c r="AE892" s="56"/>
      <c r="AF892" s="56"/>
    </row>
    <row r="893" spans="1:32" s="57" customFormat="1" ht="31.5" x14ac:dyDescent="0.25">
      <c r="A893" s="135"/>
      <c r="B893" s="60"/>
      <c r="C893" s="60" t="s">
        <v>189</v>
      </c>
      <c r="D893" s="53"/>
      <c r="E893" s="51"/>
      <c r="F893" s="54"/>
      <c r="G893" s="51"/>
      <c r="H893" s="54"/>
      <c r="I893" s="51"/>
      <c r="J893" s="54"/>
      <c r="K893" s="51"/>
      <c r="L893" s="54"/>
      <c r="M893" s="54"/>
      <c r="N893" s="54"/>
      <c r="O893" s="54"/>
      <c r="P893" s="54"/>
      <c r="Q893" s="93"/>
      <c r="R893" s="54"/>
      <c r="S893" s="54"/>
      <c r="T893" s="54"/>
      <c r="U893" s="54"/>
      <c r="V893" s="54"/>
      <c r="W893" s="54"/>
      <c r="X893" s="55"/>
      <c r="Y893" s="56"/>
      <c r="Z893" s="56"/>
      <c r="AA893" s="56"/>
      <c r="AB893" s="56"/>
      <c r="AC893" s="56"/>
      <c r="AD893" s="56"/>
      <c r="AE893" s="56"/>
      <c r="AF893" s="56"/>
    </row>
    <row r="894" spans="1:32" s="57" customFormat="1" x14ac:dyDescent="0.25">
      <c r="A894" s="135"/>
      <c r="B894" s="132">
        <v>1</v>
      </c>
      <c r="C894" s="59" t="s">
        <v>190</v>
      </c>
      <c r="D894" s="54"/>
      <c r="E894" s="51"/>
      <c r="F894" s="54"/>
      <c r="G894" s="51"/>
      <c r="H894" s="54"/>
      <c r="I894" s="51"/>
      <c r="J894" s="54"/>
      <c r="K894" s="51"/>
      <c r="L894" s="54"/>
      <c r="M894" s="54"/>
      <c r="N894" s="54"/>
      <c r="O894" s="54"/>
      <c r="P894" s="54"/>
      <c r="Q894" s="93"/>
      <c r="R894" s="54"/>
      <c r="S894" s="54"/>
      <c r="T894" s="54"/>
      <c r="U894" s="54"/>
      <c r="V894" s="54"/>
      <c r="W894" s="54"/>
      <c r="X894" s="55"/>
      <c r="Y894" s="56"/>
      <c r="Z894" s="56"/>
      <c r="AA894" s="56"/>
      <c r="AB894" s="56"/>
      <c r="AC894" s="56"/>
      <c r="AD894" s="56"/>
      <c r="AE894" s="56"/>
      <c r="AF894" s="56"/>
    </row>
    <row r="895" spans="1:32" s="57" customFormat="1" x14ac:dyDescent="0.25">
      <c r="A895" s="135"/>
      <c r="B895" s="132">
        <v>2</v>
      </c>
      <c r="C895" s="59" t="s">
        <v>191</v>
      </c>
      <c r="D895" s="54"/>
      <c r="E895" s="51"/>
      <c r="F895" s="54"/>
      <c r="G895" s="51"/>
      <c r="H895" s="54"/>
      <c r="I895" s="51"/>
      <c r="J895" s="54"/>
      <c r="K895" s="51"/>
      <c r="L895" s="54"/>
      <c r="M895" s="54"/>
      <c r="N895" s="54"/>
      <c r="O895" s="54"/>
      <c r="P895" s="54"/>
      <c r="Q895" s="93"/>
      <c r="R895" s="54"/>
      <c r="S895" s="54"/>
      <c r="T895" s="54"/>
      <c r="U895" s="54"/>
      <c r="V895" s="54"/>
      <c r="W895" s="54"/>
      <c r="X895" s="55"/>
      <c r="Y895" s="56"/>
      <c r="Z895" s="56"/>
      <c r="AA895" s="56"/>
      <c r="AB895" s="56"/>
      <c r="AC895" s="56"/>
      <c r="AD895" s="56"/>
      <c r="AE895" s="56"/>
      <c r="AF895" s="56"/>
    </row>
    <row r="896" spans="1:32" s="57" customFormat="1" ht="16.5" thickBot="1" x14ac:dyDescent="0.3">
      <c r="A896" s="137"/>
      <c r="B896" s="65" t="s">
        <v>192</v>
      </c>
      <c r="C896" s="65"/>
      <c r="D896" s="66"/>
      <c r="E896" s="66"/>
      <c r="F896" s="66"/>
      <c r="G896" s="66"/>
      <c r="H896" s="66"/>
      <c r="I896" s="66"/>
      <c r="J896" s="66"/>
      <c r="K896" s="66"/>
      <c r="L896" s="66"/>
      <c r="M896" s="66"/>
      <c r="N896" s="66"/>
      <c r="O896" s="66"/>
      <c r="P896" s="66"/>
      <c r="Q896" s="94"/>
      <c r="R896" s="66"/>
      <c r="S896" s="66"/>
      <c r="T896" s="66"/>
      <c r="U896" s="66"/>
      <c r="V896" s="66"/>
      <c r="W896" s="66"/>
      <c r="X896" s="67"/>
      <c r="Y896" s="56"/>
      <c r="Z896" s="56"/>
      <c r="AA896" s="56"/>
      <c r="AB896" s="56"/>
      <c r="AC896" s="56"/>
      <c r="AD896" s="56"/>
      <c r="AE896" s="56"/>
      <c r="AF896" s="56"/>
    </row>
    <row r="897" spans="2:32" s="57" customFormat="1" x14ac:dyDescent="0.25">
      <c r="B897" s="68"/>
      <c r="C897" s="68"/>
      <c r="D897" s="69"/>
      <c r="E897" s="69"/>
      <c r="F897" s="69"/>
      <c r="G897" s="69"/>
      <c r="H897" s="69"/>
      <c r="I897" s="69"/>
      <c r="J897" s="69"/>
      <c r="K897" s="69"/>
      <c r="L897" s="69"/>
      <c r="M897" s="69"/>
      <c r="N897" s="69"/>
      <c r="O897" s="69"/>
      <c r="P897" s="69"/>
      <c r="Q897" s="95"/>
      <c r="R897" s="69"/>
      <c r="S897" s="69"/>
      <c r="T897" s="69"/>
      <c r="U897" s="69"/>
      <c r="V897" s="69"/>
      <c r="W897" s="69"/>
      <c r="X897" s="69"/>
      <c r="Y897" s="56"/>
      <c r="Z897" s="56"/>
      <c r="AA897" s="56"/>
      <c r="AB897" s="56"/>
      <c r="AC897" s="56"/>
      <c r="AD897" s="56"/>
      <c r="AE897" s="56"/>
      <c r="AF897" s="56"/>
    </row>
    <row r="898" spans="2:32" s="57" customFormat="1" x14ac:dyDescent="0.25">
      <c r="B898" s="68"/>
      <c r="C898" s="188" t="s">
        <v>193</v>
      </c>
      <c r="D898" s="188"/>
      <c r="E898" s="188"/>
      <c r="F898" s="70"/>
      <c r="G898" s="70"/>
      <c r="H898" s="69"/>
      <c r="I898" s="70"/>
      <c r="J898" s="69"/>
      <c r="K898" s="69"/>
      <c r="L898" s="69"/>
      <c r="M898" s="69"/>
      <c r="N898" s="69"/>
      <c r="O898" s="70"/>
      <c r="P898" s="70"/>
      <c r="Q898" s="95"/>
      <c r="R898" s="70"/>
      <c r="S898" s="70"/>
      <c r="T898" s="70"/>
      <c r="U898" s="70"/>
      <c r="V898" s="70"/>
      <c r="W898" s="70"/>
      <c r="X898" s="70"/>
      <c r="Y898" s="56"/>
      <c r="Z898" s="56"/>
      <c r="AA898" s="56"/>
      <c r="AB898" s="56"/>
      <c r="AC898" s="56"/>
      <c r="AD898" s="56"/>
      <c r="AE898" s="56"/>
      <c r="AF898" s="56"/>
    </row>
    <row r="899" spans="2:32" s="57" customFormat="1" x14ac:dyDescent="0.25">
      <c r="B899" s="68"/>
      <c r="C899" s="71" t="s">
        <v>194</v>
      </c>
      <c r="D899" s="70"/>
      <c r="E899" s="68"/>
      <c r="F899" s="68"/>
      <c r="G899" s="68"/>
      <c r="H899" s="72"/>
      <c r="I899" s="68"/>
      <c r="J899" s="72"/>
      <c r="K899" s="72"/>
      <c r="L899" s="72"/>
      <c r="M899" s="72"/>
      <c r="N899" s="72"/>
      <c r="O899" s="68"/>
      <c r="P899" s="68"/>
      <c r="Q899" s="96"/>
      <c r="R899" s="68"/>
      <c r="S899" s="68"/>
      <c r="T899" s="68"/>
      <c r="U899" s="68"/>
      <c r="V899" s="68"/>
      <c r="W899" s="68"/>
      <c r="X899" s="68"/>
      <c r="Y899" s="56"/>
      <c r="Z899" s="56"/>
      <c r="AA899" s="56"/>
      <c r="AB899" s="56"/>
      <c r="AC899" s="56"/>
      <c r="AD899" s="56"/>
      <c r="AE899" s="56"/>
      <c r="AF899" s="56"/>
    </row>
    <row r="900" spans="2:32" x14ac:dyDescent="0.25">
      <c r="B900" s="73"/>
      <c r="C900" s="189" t="s">
        <v>195</v>
      </c>
      <c r="D900" s="189"/>
      <c r="E900" s="189"/>
      <c r="F900" s="189"/>
      <c r="G900" s="189"/>
      <c r="H900" s="74"/>
      <c r="I900" s="73"/>
      <c r="J900" s="74"/>
      <c r="K900" s="74"/>
      <c r="L900" s="74"/>
      <c r="M900" s="74"/>
      <c r="N900" s="74"/>
      <c r="O900" s="73"/>
      <c r="P900" s="73"/>
      <c r="Q900" s="97"/>
      <c r="R900" s="73"/>
      <c r="S900" s="73"/>
      <c r="T900" s="73"/>
      <c r="U900" s="73"/>
      <c r="V900" s="73"/>
      <c r="W900" s="73"/>
      <c r="X900" s="73"/>
    </row>
    <row r="901" spans="2:32" x14ac:dyDescent="0.25">
      <c r="B901" s="75"/>
      <c r="C901" s="33" t="s">
        <v>196</v>
      </c>
      <c r="J901" s="76"/>
      <c r="K901" s="76"/>
      <c r="L901" s="76"/>
      <c r="M901" s="76"/>
      <c r="N901" s="76"/>
      <c r="O901" s="75"/>
      <c r="P901" s="75"/>
      <c r="Q901" s="98"/>
      <c r="R901" s="75"/>
      <c r="S901" s="75"/>
      <c r="T901" s="75"/>
      <c r="U901" s="75"/>
      <c r="V901" s="75"/>
      <c r="W901" s="75"/>
      <c r="X901" s="75"/>
    </row>
    <row r="902" spans="2:32" x14ac:dyDescent="0.25">
      <c r="B902" s="75"/>
      <c r="J902" s="76"/>
      <c r="K902" s="76"/>
      <c r="L902" s="76"/>
      <c r="M902" s="76"/>
      <c r="N902" s="76"/>
      <c r="O902" s="75"/>
      <c r="P902" s="75"/>
      <c r="Q902" s="98"/>
      <c r="R902" s="75"/>
      <c r="S902" s="75"/>
      <c r="T902" s="75"/>
      <c r="U902" s="75"/>
      <c r="V902" s="75"/>
      <c r="W902" s="75"/>
      <c r="X902" s="75"/>
    </row>
    <row r="903" spans="2:32" x14ac:dyDescent="0.25">
      <c r="B903" s="75"/>
      <c r="C903" s="186" t="s">
        <v>197</v>
      </c>
      <c r="D903" s="186"/>
      <c r="E903" s="186"/>
      <c r="F903" s="186"/>
      <c r="G903" s="186"/>
      <c r="H903" s="186"/>
      <c r="I903" s="186"/>
      <c r="J903" s="76"/>
      <c r="K903" s="76"/>
      <c r="L903" s="76"/>
      <c r="M903" s="76"/>
      <c r="N903" s="76"/>
      <c r="O903" s="75"/>
      <c r="P903" s="75"/>
      <c r="Q903" s="98"/>
      <c r="R903" s="75"/>
      <c r="S903" s="75"/>
      <c r="T903" s="75"/>
      <c r="U903" s="75"/>
      <c r="V903" s="75"/>
      <c r="W903" s="75"/>
      <c r="X903" s="75"/>
    </row>
    <row r="904" spans="2:32" x14ac:dyDescent="0.25">
      <c r="B904" s="75"/>
      <c r="C904" s="77"/>
      <c r="D904" s="75"/>
      <c r="E904" s="75"/>
      <c r="F904" s="75"/>
      <c r="G904" s="75"/>
      <c r="H904" s="76"/>
      <c r="I904" s="75"/>
      <c r="J904" s="76"/>
      <c r="K904" s="76"/>
      <c r="L904" s="76"/>
      <c r="M904" s="76"/>
      <c r="N904" s="76"/>
      <c r="O904" s="75"/>
      <c r="P904" s="75"/>
      <c r="Q904" s="98"/>
      <c r="R904" s="75"/>
      <c r="S904" s="75"/>
      <c r="T904" s="75"/>
      <c r="U904" s="75"/>
      <c r="V904" s="75"/>
      <c r="W904" s="75"/>
      <c r="X904" s="75"/>
    </row>
    <row r="905" spans="2:32" x14ac:dyDescent="0.25">
      <c r="B905" s="75"/>
      <c r="C905" s="75"/>
      <c r="D905" s="75"/>
      <c r="E905" s="75"/>
      <c r="F905" s="75"/>
      <c r="G905" s="75"/>
      <c r="H905" s="76"/>
      <c r="I905" s="75"/>
      <c r="J905" s="76"/>
      <c r="K905" s="76"/>
      <c r="L905" s="76"/>
      <c r="M905" s="76"/>
      <c r="N905" s="76"/>
      <c r="O905" s="75"/>
      <c r="P905" s="75"/>
      <c r="Q905" s="98"/>
      <c r="R905" s="75"/>
      <c r="S905" s="75"/>
      <c r="T905" s="75"/>
      <c r="U905" s="75"/>
      <c r="V905" s="75"/>
      <c r="W905" s="75"/>
      <c r="X905" s="75"/>
    </row>
    <row r="906" spans="2:32" x14ac:dyDescent="0.25">
      <c r="B906" s="78"/>
    </row>
    <row r="907" spans="2:32" x14ac:dyDescent="0.25">
      <c r="B907" s="79"/>
      <c r="D907" s="80"/>
      <c r="H907" s="81"/>
      <c r="I907" s="82"/>
      <c r="J907" s="81"/>
    </row>
    <row r="908" spans="2:32" x14ac:dyDescent="0.25">
      <c r="E908" s="83"/>
      <c r="H908" s="84"/>
      <c r="J908" s="84"/>
      <c r="K908" s="84"/>
      <c r="L908" s="84"/>
      <c r="N908" s="81"/>
      <c r="O908" s="85"/>
      <c r="P908" s="85"/>
      <c r="Q908" s="99"/>
      <c r="R908" s="85"/>
      <c r="S908" s="85"/>
      <c r="T908" s="85"/>
      <c r="U908" s="85"/>
      <c r="V908" s="85"/>
      <c r="W908" s="85"/>
      <c r="X908" s="82"/>
    </row>
    <row r="909" spans="2:32" x14ac:dyDescent="0.25">
      <c r="E909" s="39"/>
      <c r="J909" s="44"/>
    </row>
  </sheetData>
  <autoFilter ref="A20:X902"/>
  <customSheetViews>
    <customSheetView guid="{338089F0-5A3A-43DC-8070-713E0FB268B0}" scale="70" showPageBreaks="1" fitToPage="1" printArea="1" showAutoFilter="1" view="pageBreakPreview">
      <selection activeCell="T6" sqref="T6:X6"/>
      <rowBreaks count="2" manualBreakCount="2">
        <brk id="379" max="23" man="1"/>
        <brk id="392" max="23" man="1"/>
      </rowBreaks>
      <pageMargins left="0.23622047244094491" right="0.23622047244094491" top="0.74803149606299213" bottom="0.74803149606299213" header="0.31496062992125984" footer="0.31496062992125984"/>
      <pageSetup paperSize="9" scale="39" fitToHeight="0" orientation="landscape" r:id="rId1"/>
      <headerFooter alignWithMargins="0"/>
      <autoFilter ref="A29:X911"/>
    </customSheetView>
    <customSheetView guid="{2F051DA4-172F-443D-9CB0-D377815A2461}" scale="70" showPageBreaks="1" fitToPage="1" printArea="1" showAutoFilter="1" hiddenColumns="1" view="pageBreakPreview" topLeftCell="A10">
      <pane xSplit="3" ySplit="8" topLeftCell="D18" activePane="bottomRight" state="frozen"/>
      <selection pane="bottomRight" activeCell="X26" sqref="X26"/>
      <pageMargins left="0.23622047244094491" right="0.23622047244094491" top="0.74803149606299213" bottom="0.74803149606299213" header="0.31496062992125984" footer="0.31496062992125984"/>
      <pageSetup paperSize="9" fitToHeight="0" orientation="landscape" r:id="rId2"/>
      <headerFooter alignWithMargins="0"/>
      <autoFilter ref="A13:X895"/>
    </customSheetView>
    <customSheetView guid="{FB08CE81-198F-4E0C-9A22-50F777A00520}" scale="70" showPageBreaks="1" fitToPage="1" printArea="1" showAutoFilter="1" view="pageBreakPreview" topLeftCell="A10">
      <pane xSplit="3" ySplit="8" topLeftCell="D700" activePane="bottomRight" state="frozen"/>
      <selection pane="bottomRight" activeCell="A713" sqref="A713:XFD713"/>
      <pageMargins left="0.23622047244094491" right="0.23622047244094491" top="0.74803149606299213" bottom="0.74803149606299213" header="0.31496062992125984" footer="0.31496062992125984"/>
      <pageSetup paperSize="9" scale="42" fitToHeight="0" orientation="landscape" r:id="rId3"/>
      <headerFooter alignWithMargins="0"/>
      <autoFilter ref="A13:X895"/>
    </customSheetView>
  </customSheetViews>
  <mergeCells count="29">
    <mergeCell ref="C903:I903"/>
    <mergeCell ref="T18:W18"/>
    <mergeCell ref="T19:U19"/>
    <mergeCell ref="V19:W19"/>
    <mergeCell ref="B892:C892"/>
    <mergeCell ref="C898:E898"/>
    <mergeCell ref="C900:G900"/>
    <mergeCell ref="B17:B19"/>
    <mergeCell ref="C17:C19"/>
    <mergeCell ref="D17:D19"/>
    <mergeCell ref="T17:W17"/>
    <mergeCell ref="X17:X19"/>
    <mergeCell ref="E18:F18"/>
    <mergeCell ref="G18:H18"/>
    <mergeCell ref="I18:J18"/>
    <mergeCell ref="K18:L18"/>
    <mergeCell ref="M18:N18"/>
    <mergeCell ref="P18:P19"/>
    <mergeCell ref="Q18:Q19"/>
    <mergeCell ref="R18:S18"/>
    <mergeCell ref="E17:N17"/>
    <mergeCell ref="O17:O19"/>
    <mergeCell ref="P17:S17"/>
    <mergeCell ref="B14:X14"/>
    <mergeCell ref="T2:X2"/>
    <mergeCell ref="U7:X7"/>
    <mergeCell ref="U8:X8"/>
    <mergeCell ref="T9:X9"/>
    <mergeCell ref="U10:X10"/>
  </mergeCells>
  <pageMargins left="0.23622047244094491" right="0.23622047244094491" top="0.74803149606299213" bottom="0.74803149606299213" header="0.31496062992125984" footer="0.31496062992125984"/>
  <pageSetup paperSize="9" scale="37" fitToHeight="0" orientation="landscape" r:id="rId4"/>
  <headerFooter alignWithMargins="0"/>
  <rowBreaks count="2" manualBreakCount="2">
    <brk id="370" max="23" man="1"/>
    <brk id="383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D1072"/>
  <sheetViews>
    <sheetView view="pageBreakPreview" topLeftCell="A22" zoomScale="55" zoomScaleNormal="80" zoomScaleSheetLayoutView="55" workbookViewId="0">
      <selection activeCell="M28" sqref="M28"/>
    </sheetView>
  </sheetViews>
  <sheetFormatPr defaultRowHeight="12.75" x14ac:dyDescent="0.2"/>
  <cols>
    <col min="1" max="1" width="4.140625" style="30" customWidth="1"/>
    <col min="2" max="2" width="45.7109375" style="2" customWidth="1"/>
    <col min="3" max="3" width="7.85546875" style="2" customWidth="1"/>
    <col min="4" max="6" width="14.28515625" style="2" customWidth="1"/>
    <col min="7" max="8" width="14.140625" style="2" customWidth="1"/>
    <col min="9" max="9" width="19.7109375" style="2" customWidth="1"/>
    <col min="10" max="24" width="14.28515625" style="2" customWidth="1"/>
    <col min="25" max="29" width="13.5703125" style="2" customWidth="1"/>
    <col min="30" max="31" width="9.140625" style="2" customWidth="1"/>
    <col min="32" max="16384" width="9.140625" style="2"/>
  </cols>
  <sheetData>
    <row r="1" spans="1:29" s="1" customFormat="1" ht="15" customHeight="1" x14ac:dyDescent="0.25"/>
    <row r="2" spans="1:29" s="1" customFormat="1" ht="23.25" customHeight="1" x14ac:dyDescent="0.25">
      <c r="Y2" s="175" t="s">
        <v>221</v>
      </c>
      <c r="Z2" s="175"/>
      <c r="AA2" s="175"/>
      <c r="AB2" s="175"/>
      <c r="AC2" s="175"/>
    </row>
    <row r="3" spans="1:29" s="1" customFormat="1" ht="15" x14ac:dyDescent="0.25">
      <c r="Z3" s="100"/>
      <c r="AA3" s="100"/>
      <c r="AB3" s="100"/>
      <c r="AC3" s="100"/>
    </row>
    <row r="4" spans="1:29" s="1" customFormat="1" ht="15" x14ac:dyDescent="0.25">
      <c r="Z4" s="100"/>
      <c r="AA4" s="100"/>
      <c r="AB4" s="100"/>
      <c r="AC4" s="100"/>
    </row>
    <row r="5" spans="1:29" s="1" customFormat="1" ht="15" x14ac:dyDescent="0.25">
      <c r="Z5" s="101"/>
      <c r="AA5" s="102"/>
      <c r="AB5" s="102"/>
      <c r="AC5" s="102"/>
    </row>
    <row r="6" spans="1:29" s="1" customFormat="1" ht="15" x14ac:dyDescent="0.25">
      <c r="Z6" s="102"/>
      <c r="AA6" s="102"/>
      <c r="AB6" s="102"/>
      <c r="AC6" s="102"/>
    </row>
    <row r="7" spans="1:29" s="1" customFormat="1" ht="17.25" x14ac:dyDescent="0.3">
      <c r="Y7" s="106"/>
      <c r="Z7" s="176" t="s">
        <v>220</v>
      </c>
      <c r="AA7" s="176"/>
      <c r="AB7" s="176"/>
      <c r="AC7" s="176"/>
    </row>
    <row r="8" spans="1:29" s="1" customFormat="1" ht="17.25" x14ac:dyDescent="0.3">
      <c r="Y8" s="106"/>
      <c r="Z8" s="176" t="s">
        <v>215</v>
      </c>
      <c r="AA8" s="176"/>
      <c r="AB8" s="176"/>
      <c r="AC8" s="176"/>
    </row>
    <row r="9" spans="1:29" s="1" customFormat="1" ht="15" customHeight="1" x14ac:dyDescent="0.25">
      <c r="Y9" s="177" t="s">
        <v>216</v>
      </c>
      <c r="Z9" s="177"/>
      <c r="AA9" s="177"/>
      <c r="AB9" s="177"/>
      <c r="AC9" s="177"/>
    </row>
    <row r="10" spans="1:29" s="1" customFormat="1" ht="17.25" x14ac:dyDescent="0.3">
      <c r="Y10" s="106"/>
      <c r="Z10" s="176" t="s">
        <v>217</v>
      </c>
      <c r="AA10" s="176"/>
      <c r="AB10" s="176"/>
      <c r="AC10" s="176"/>
    </row>
    <row r="11" spans="1:29" s="1" customFormat="1" ht="17.25" x14ac:dyDescent="0.3">
      <c r="Y11" s="103"/>
      <c r="Z11" s="104"/>
      <c r="AA11" s="104"/>
      <c r="AB11" s="105" t="s">
        <v>218</v>
      </c>
    </row>
    <row r="12" spans="1:29" s="1" customFormat="1" ht="16.5" customHeight="1" x14ac:dyDescent="0.25"/>
    <row r="13" spans="1:29" s="1" customFormat="1" ht="15" x14ac:dyDescent="0.25"/>
    <row r="14" spans="1:29" s="1" customFormat="1" ht="15.75" x14ac:dyDescent="0.25">
      <c r="A14" s="191" t="s">
        <v>0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</row>
    <row r="16" spans="1:29" s="4" customFormat="1" x14ac:dyDescent="0.2">
      <c r="A16" s="3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30" s="4" customFormat="1" ht="13.5" thickBot="1" x14ac:dyDescent="0.25">
      <c r="A17" s="3"/>
    </row>
    <row r="18" spans="1:30" s="117" customFormat="1" ht="15.75" x14ac:dyDescent="0.2">
      <c r="A18" s="192" t="s">
        <v>1</v>
      </c>
      <c r="B18" s="195" t="s">
        <v>2</v>
      </c>
      <c r="C18" s="118"/>
      <c r="D18" s="195" t="s">
        <v>3</v>
      </c>
      <c r="E18" s="195"/>
      <c r="F18" s="195"/>
      <c r="G18" s="195" t="s">
        <v>4</v>
      </c>
      <c r="H18" s="195"/>
      <c r="I18" s="195" t="s">
        <v>5</v>
      </c>
      <c r="J18" s="195" t="s">
        <v>3</v>
      </c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7"/>
    </row>
    <row r="19" spans="1:30" s="117" customFormat="1" ht="15.75" x14ac:dyDescent="0.2">
      <c r="A19" s="193"/>
      <c r="B19" s="190"/>
      <c r="C19" s="116"/>
      <c r="D19" s="190">
        <v>2013</v>
      </c>
      <c r="E19" s="190"/>
      <c r="F19" s="190"/>
      <c r="G19" s="190">
        <v>2013</v>
      </c>
      <c r="H19" s="190"/>
      <c r="I19" s="190"/>
      <c r="J19" s="190">
        <v>2013</v>
      </c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>
        <v>2013</v>
      </c>
      <c r="Z19" s="190"/>
      <c r="AA19" s="190"/>
      <c r="AB19" s="190"/>
      <c r="AC19" s="200"/>
    </row>
    <row r="20" spans="1:30" s="117" customFormat="1" ht="15.75" x14ac:dyDescent="0.2">
      <c r="A20" s="193"/>
      <c r="B20" s="190"/>
      <c r="C20" s="116"/>
      <c r="D20" s="190"/>
      <c r="E20" s="190"/>
      <c r="F20" s="190"/>
      <c r="G20" s="190"/>
      <c r="H20" s="190"/>
      <c r="I20" s="190"/>
      <c r="J20" s="190" t="s">
        <v>7</v>
      </c>
      <c r="K20" s="190"/>
      <c r="L20" s="116"/>
      <c r="M20" s="190" t="s">
        <v>8</v>
      </c>
      <c r="N20" s="190"/>
      <c r="O20" s="116"/>
      <c r="P20" s="190" t="s">
        <v>9</v>
      </c>
      <c r="Q20" s="190"/>
      <c r="R20" s="116"/>
      <c r="S20" s="190" t="s">
        <v>10</v>
      </c>
      <c r="T20" s="190"/>
      <c r="U20" s="116"/>
      <c r="V20" s="190" t="s">
        <v>6</v>
      </c>
      <c r="W20" s="190"/>
      <c r="X20" s="116"/>
      <c r="Y20" s="116" t="s">
        <v>11</v>
      </c>
      <c r="Z20" s="116" t="s">
        <v>12</v>
      </c>
      <c r="AA20" s="116" t="s">
        <v>9</v>
      </c>
      <c r="AB20" s="116" t="s">
        <v>10</v>
      </c>
      <c r="AC20" s="119" t="s">
        <v>6</v>
      </c>
    </row>
    <row r="21" spans="1:30" s="117" customFormat="1" ht="16.5" thickBot="1" x14ac:dyDescent="0.25">
      <c r="A21" s="194"/>
      <c r="B21" s="196"/>
      <c r="C21" s="130"/>
      <c r="D21" s="131" t="s">
        <v>13</v>
      </c>
      <c r="E21" s="131" t="s">
        <v>14</v>
      </c>
      <c r="F21" s="131" t="s">
        <v>15</v>
      </c>
      <c r="G21" s="131" t="s">
        <v>13</v>
      </c>
      <c r="H21" s="131" t="s">
        <v>14</v>
      </c>
      <c r="I21" s="130" t="s">
        <v>16</v>
      </c>
      <c r="J21" s="131" t="s">
        <v>13</v>
      </c>
      <c r="K21" s="131" t="s">
        <v>14</v>
      </c>
      <c r="L21" s="131" t="s">
        <v>15</v>
      </c>
      <c r="M21" s="131" t="s">
        <v>13</v>
      </c>
      <c r="N21" s="131" t="s">
        <v>14</v>
      </c>
      <c r="O21" s="131" t="s">
        <v>15</v>
      </c>
      <c r="P21" s="131" t="s">
        <v>13</v>
      </c>
      <c r="Q21" s="131" t="s">
        <v>14</v>
      </c>
      <c r="R21" s="131" t="s">
        <v>15</v>
      </c>
      <c r="S21" s="131" t="s">
        <v>13</v>
      </c>
      <c r="T21" s="131" t="s">
        <v>14</v>
      </c>
      <c r="U21" s="131" t="s">
        <v>15</v>
      </c>
      <c r="V21" s="131" t="s">
        <v>13</v>
      </c>
      <c r="W21" s="131" t="s">
        <v>14</v>
      </c>
      <c r="X21" s="131" t="s">
        <v>15</v>
      </c>
      <c r="Y21" s="198"/>
      <c r="Z21" s="198"/>
      <c r="AA21" s="198"/>
      <c r="AB21" s="198"/>
      <c r="AC21" s="199"/>
    </row>
    <row r="22" spans="1:30" s="108" customFormat="1" ht="31.5" x14ac:dyDescent="0.2">
      <c r="A22" s="126"/>
      <c r="B22" s="127" t="s">
        <v>17</v>
      </c>
      <c r="C22" s="127"/>
      <c r="D22" s="128">
        <f t="shared" ref="D22:X22" si="0">D23+D720+D860</f>
        <v>765.74199999999996</v>
      </c>
      <c r="E22" s="128">
        <f t="shared" si="0"/>
        <v>323.59699999999998</v>
      </c>
      <c r="F22" s="128">
        <f t="shared" si="0"/>
        <v>657283</v>
      </c>
      <c r="G22" s="128">
        <f t="shared" si="0"/>
        <v>376.38200000000006</v>
      </c>
      <c r="H22" s="128">
        <f t="shared" si="0"/>
        <v>113.58599999999998</v>
      </c>
      <c r="I22" s="128">
        <f t="shared" si="0"/>
        <v>27346.677524956922</v>
      </c>
      <c r="J22" s="128">
        <f t="shared" si="0"/>
        <v>315.90500000000003</v>
      </c>
      <c r="K22" s="128">
        <f t="shared" si="0"/>
        <v>68.820999999999998</v>
      </c>
      <c r="L22" s="128">
        <f t="shared" si="0"/>
        <v>0</v>
      </c>
      <c r="M22" s="128">
        <f t="shared" si="0"/>
        <v>87.73</v>
      </c>
      <c r="N22" s="128">
        <f t="shared" si="0"/>
        <v>91.88</v>
      </c>
      <c r="O22" s="128">
        <f t="shared" si="0"/>
        <v>0</v>
      </c>
      <c r="P22" s="128">
        <f t="shared" si="0"/>
        <v>69.564999999999998</v>
      </c>
      <c r="Q22" s="128">
        <f t="shared" si="0"/>
        <v>27.417999999999999</v>
      </c>
      <c r="R22" s="128">
        <f t="shared" si="0"/>
        <v>633271</v>
      </c>
      <c r="S22" s="128">
        <f t="shared" si="0"/>
        <v>292.54199999999997</v>
      </c>
      <c r="T22" s="128">
        <f t="shared" si="0"/>
        <v>135.47800000000001</v>
      </c>
      <c r="U22" s="128">
        <f t="shared" si="0"/>
        <v>24012</v>
      </c>
      <c r="V22" s="128">
        <f t="shared" si="0"/>
        <v>765.74199999999996</v>
      </c>
      <c r="W22" s="128">
        <f t="shared" si="0"/>
        <v>323.59699999999998</v>
      </c>
      <c r="X22" s="128">
        <f t="shared" si="0"/>
        <v>657283</v>
      </c>
      <c r="Y22" s="128">
        <f t="shared" ref="Y22:AC22" si="1">Y23+Y720+Y860</f>
        <v>251.52206770000004</v>
      </c>
      <c r="Z22" s="128">
        <f t="shared" si="1"/>
        <v>740.34589353999991</v>
      </c>
      <c r="AA22" s="128">
        <f t="shared" si="1"/>
        <v>4955.7853991981565</v>
      </c>
      <c r="AB22" s="128">
        <f t="shared" si="1"/>
        <v>2333.0762255570444</v>
      </c>
      <c r="AC22" s="129">
        <f t="shared" si="1"/>
        <v>8280.7295859951992</v>
      </c>
    </row>
    <row r="23" spans="1:30" s="111" customFormat="1" ht="31.5" x14ac:dyDescent="0.2">
      <c r="A23" s="120">
        <v>1</v>
      </c>
      <c r="B23" s="109" t="s">
        <v>18</v>
      </c>
      <c r="C23" s="109"/>
      <c r="D23" s="110">
        <f t="shared" ref="D23:X23" si="2">D24+D239+D271+D297+D298</f>
        <v>377.91200000000003</v>
      </c>
      <c r="E23" s="110">
        <f t="shared" si="2"/>
        <v>163.149</v>
      </c>
      <c r="F23" s="110">
        <f t="shared" si="2"/>
        <v>657283</v>
      </c>
      <c r="G23" s="110">
        <f t="shared" si="2"/>
        <v>371.15700000000004</v>
      </c>
      <c r="H23" s="110">
        <f t="shared" si="2"/>
        <v>112.95599999999999</v>
      </c>
      <c r="I23" s="110">
        <f t="shared" si="2"/>
        <v>23240.01649951037</v>
      </c>
      <c r="J23" s="110">
        <f t="shared" si="2"/>
        <v>18.32</v>
      </c>
      <c r="K23" s="110">
        <f t="shared" si="2"/>
        <v>2.2830000000000004</v>
      </c>
      <c r="L23" s="110">
        <f t="shared" si="2"/>
        <v>0</v>
      </c>
      <c r="M23" s="110">
        <f t="shared" si="2"/>
        <v>26.839999999999996</v>
      </c>
      <c r="N23" s="110">
        <f t="shared" si="2"/>
        <v>11.09</v>
      </c>
      <c r="O23" s="110">
        <f t="shared" si="2"/>
        <v>0</v>
      </c>
      <c r="P23" s="110">
        <f t="shared" si="2"/>
        <v>61.502000000000002</v>
      </c>
      <c r="Q23" s="110">
        <f t="shared" si="2"/>
        <v>26.983000000000001</v>
      </c>
      <c r="R23" s="110">
        <f t="shared" si="2"/>
        <v>633271</v>
      </c>
      <c r="S23" s="110">
        <f t="shared" si="2"/>
        <v>271.25</v>
      </c>
      <c r="T23" s="110">
        <f t="shared" si="2"/>
        <v>122.79300000000001</v>
      </c>
      <c r="U23" s="110">
        <f t="shared" si="2"/>
        <v>24012</v>
      </c>
      <c r="V23" s="110">
        <f t="shared" si="2"/>
        <v>377.91200000000003</v>
      </c>
      <c r="W23" s="110">
        <f t="shared" si="2"/>
        <v>163.149</v>
      </c>
      <c r="X23" s="110">
        <f t="shared" si="2"/>
        <v>657283</v>
      </c>
      <c r="Y23" s="110">
        <f t="shared" ref="Y23:AC23" si="3">Y24+Y239+Y271+Y297+Y298</f>
        <v>90.15491969</v>
      </c>
      <c r="Z23" s="110">
        <f t="shared" si="3"/>
        <v>203.82046</v>
      </c>
      <c r="AA23" s="110">
        <f t="shared" si="3"/>
        <v>4908.6630691381561</v>
      </c>
      <c r="AB23" s="110">
        <f t="shared" si="3"/>
        <v>2174.0802629570444</v>
      </c>
      <c r="AC23" s="121">
        <f t="shared" si="3"/>
        <v>7376.7187117852</v>
      </c>
    </row>
    <row r="24" spans="1:30" s="115" customFormat="1" ht="31.5" x14ac:dyDescent="0.2">
      <c r="A24" s="122" t="s">
        <v>19</v>
      </c>
      <c r="B24" s="112" t="s">
        <v>20</v>
      </c>
      <c r="C24" s="112" t="s">
        <v>21</v>
      </c>
      <c r="D24" s="113">
        <f t="shared" ref="D24:H24" si="4">SUM(D25:D63)+SUM(D67:D99)+SUM(D104:D124)+SUM(D128:D161)+SUM(D167:D229)+SUM(D233:D234)+D238</f>
        <v>264.57</v>
      </c>
      <c r="E24" s="113">
        <f t="shared" si="4"/>
        <v>125.386</v>
      </c>
      <c r="F24" s="113">
        <f t="shared" si="4"/>
        <v>657283</v>
      </c>
      <c r="G24" s="113">
        <f t="shared" si="4"/>
        <v>257.815</v>
      </c>
      <c r="H24" s="113">
        <f t="shared" si="4"/>
        <v>75.41</v>
      </c>
      <c r="I24" s="113">
        <f>SUM(I25:I63)+SUM(I67:I99)+SUM(I104:I124)+SUM(I128:I161)+SUM(I167:I229)+SUM(I233:I234)+I238</f>
        <v>12662.863332345529</v>
      </c>
      <c r="J24" s="113">
        <f t="shared" ref="J24:X24" si="5">SUM(J25:J63)+SUM(J67:J99)+SUM(J104:J124)+SUM(J128:J161)+SUM(J167:J229)+SUM(J233:J234)+J238</f>
        <v>2.2050000000000001</v>
      </c>
      <c r="K24" s="113">
        <f t="shared" si="5"/>
        <v>1.6430000000000002</v>
      </c>
      <c r="L24" s="113">
        <f t="shared" si="5"/>
        <v>0</v>
      </c>
      <c r="M24" s="113">
        <f t="shared" si="5"/>
        <v>15.349999999999998</v>
      </c>
      <c r="N24" s="113">
        <f t="shared" si="5"/>
        <v>0.77</v>
      </c>
      <c r="O24" s="113">
        <f t="shared" si="5"/>
        <v>0</v>
      </c>
      <c r="P24" s="113">
        <f t="shared" si="5"/>
        <v>41.120000000000005</v>
      </c>
      <c r="Q24" s="113">
        <f t="shared" si="5"/>
        <v>25.93</v>
      </c>
      <c r="R24" s="113">
        <f t="shared" si="5"/>
        <v>633271</v>
      </c>
      <c r="S24" s="113">
        <f t="shared" si="5"/>
        <v>205.89499999999998</v>
      </c>
      <c r="T24" s="113">
        <f t="shared" si="5"/>
        <v>97.043000000000006</v>
      </c>
      <c r="U24" s="113">
        <f t="shared" si="5"/>
        <v>24012</v>
      </c>
      <c r="V24" s="113">
        <f t="shared" si="5"/>
        <v>264.57</v>
      </c>
      <c r="W24" s="113">
        <f t="shared" si="5"/>
        <v>125.386</v>
      </c>
      <c r="X24" s="113">
        <f t="shared" si="5"/>
        <v>657283</v>
      </c>
      <c r="Y24" s="113">
        <f t="shared" ref="Y24:AC24" si="6">SUM(Y25:Y63)+SUM(Y67:Y99)+SUM(Y104:Y124)+SUM(Y128:Y161)+SUM(Y167:Y229)+SUM(Y233:Y234)+Y238</f>
        <v>7.7961540000000005</v>
      </c>
      <c r="Z24" s="113">
        <f t="shared" si="6"/>
        <v>27.677468000000005</v>
      </c>
      <c r="AA24" s="113">
        <f t="shared" si="6"/>
        <v>4650.5837977552274</v>
      </c>
      <c r="AB24" s="113">
        <f t="shared" si="6"/>
        <v>1087.1624632967</v>
      </c>
      <c r="AC24" s="123">
        <f t="shared" si="6"/>
        <v>5773.2198830519264</v>
      </c>
      <c r="AD24" s="114"/>
    </row>
    <row r="25" spans="1:30" s="150" customFormat="1" ht="110.25" x14ac:dyDescent="0.2">
      <c r="A25" s="146"/>
      <c r="B25" s="6" t="s">
        <v>274</v>
      </c>
      <c r="C25" s="6" t="s">
        <v>171</v>
      </c>
      <c r="D25" s="107">
        <v>6.7549999999999999</v>
      </c>
      <c r="E25" s="107">
        <v>0</v>
      </c>
      <c r="F25" s="107">
        <v>0</v>
      </c>
      <c r="G25" s="107">
        <v>0</v>
      </c>
      <c r="H25" s="107">
        <v>0</v>
      </c>
      <c r="I25" s="107">
        <v>78.36511523457628</v>
      </c>
      <c r="J25" s="107">
        <v>0</v>
      </c>
      <c r="K25" s="107">
        <v>0</v>
      </c>
      <c r="L25" s="107">
        <v>0</v>
      </c>
      <c r="M25" s="107">
        <v>0</v>
      </c>
      <c r="N25" s="107">
        <v>0</v>
      </c>
      <c r="O25" s="107">
        <v>0</v>
      </c>
      <c r="P25" s="107">
        <v>6.7549999999999999</v>
      </c>
      <c r="Q25" s="107">
        <v>0</v>
      </c>
      <c r="R25" s="107">
        <v>0</v>
      </c>
      <c r="S25" s="107">
        <v>0</v>
      </c>
      <c r="T25" s="107">
        <v>0</v>
      </c>
      <c r="U25" s="107">
        <v>0</v>
      </c>
      <c r="V25" s="147">
        <f t="shared" ref="V25:X89" si="7">J25+M25+P25+S25</f>
        <v>6.7549999999999999</v>
      </c>
      <c r="W25" s="147">
        <f t="shared" si="7"/>
        <v>0</v>
      </c>
      <c r="X25" s="147">
        <f t="shared" si="7"/>
        <v>0</v>
      </c>
      <c r="Y25" s="107">
        <v>0</v>
      </c>
      <c r="Z25" s="107">
        <v>0</v>
      </c>
      <c r="AA25" s="107">
        <v>39.830189999999995</v>
      </c>
      <c r="AB25" s="107">
        <v>0</v>
      </c>
      <c r="AC25" s="148">
        <f t="shared" ref="AC25:AC89" si="8">Y25+Z25+AA25+AB25</f>
        <v>39.830189999999995</v>
      </c>
      <c r="AD25" s="149"/>
    </row>
    <row r="26" spans="1:30" s="150" customFormat="1" ht="78.75" x14ac:dyDescent="0.2">
      <c r="A26" s="146"/>
      <c r="B26" s="6" t="s">
        <v>275</v>
      </c>
      <c r="C26" s="6" t="s">
        <v>171</v>
      </c>
      <c r="D26" s="107">
        <v>0</v>
      </c>
      <c r="E26" s="107">
        <v>0</v>
      </c>
      <c r="F26" s="107">
        <v>0</v>
      </c>
      <c r="G26" s="107">
        <v>0</v>
      </c>
      <c r="H26" s="107">
        <v>0</v>
      </c>
      <c r="I26" s="107">
        <v>24.410160000000001</v>
      </c>
      <c r="J26" s="107">
        <v>0</v>
      </c>
      <c r="K26" s="107">
        <v>0</v>
      </c>
      <c r="L26" s="107">
        <v>0</v>
      </c>
      <c r="M26" s="107">
        <v>0</v>
      </c>
      <c r="N26" s="107">
        <v>0</v>
      </c>
      <c r="O26" s="107">
        <v>0</v>
      </c>
      <c r="P26" s="107">
        <v>0</v>
      </c>
      <c r="Q26" s="107">
        <v>0</v>
      </c>
      <c r="R26" s="107">
        <v>0</v>
      </c>
      <c r="S26" s="107">
        <v>0</v>
      </c>
      <c r="T26" s="107">
        <v>0</v>
      </c>
      <c r="U26" s="107">
        <v>0</v>
      </c>
      <c r="V26" s="147">
        <f t="shared" si="7"/>
        <v>0</v>
      </c>
      <c r="W26" s="147">
        <f t="shared" si="7"/>
        <v>0</v>
      </c>
      <c r="X26" s="147">
        <f t="shared" si="7"/>
        <v>0</v>
      </c>
      <c r="Y26" s="107">
        <v>0</v>
      </c>
      <c r="Z26" s="107">
        <v>0</v>
      </c>
      <c r="AA26" s="107">
        <v>0</v>
      </c>
      <c r="AB26" s="107">
        <v>0</v>
      </c>
      <c r="AC26" s="148">
        <f t="shared" si="8"/>
        <v>0</v>
      </c>
      <c r="AD26" s="149"/>
    </row>
    <row r="27" spans="1:30" s="150" customFormat="1" ht="47.25" x14ac:dyDescent="0.2">
      <c r="A27" s="146"/>
      <c r="B27" s="6" t="s">
        <v>276</v>
      </c>
      <c r="C27" s="6" t="s">
        <v>171</v>
      </c>
      <c r="D27" s="107">
        <v>17.079999999999998</v>
      </c>
      <c r="E27" s="107">
        <v>0</v>
      </c>
      <c r="F27" s="107">
        <v>0</v>
      </c>
      <c r="G27" s="107">
        <v>17.079999999999998</v>
      </c>
      <c r="H27" s="107">
        <v>0</v>
      </c>
      <c r="I27" s="107">
        <v>41.438499999999998</v>
      </c>
      <c r="J27" s="107">
        <v>0</v>
      </c>
      <c r="K27" s="107">
        <v>0</v>
      </c>
      <c r="L27" s="107">
        <v>0</v>
      </c>
      <c r="M27" s="107">
        <v>0</v>
      </c>
      <c r="N27" s="107">
        <v>0</v>
      </c>
      <c r="O27" s="107">
        <v>0</v>
      </c>
      <c r="P27" s="107">
        <v>0</v>
      </c>
      <c r="Q27" s="107">
        <v>0</v>
      </c>
      <c r="R27" s="107">
        <v>0</v>
      </c>
      <c r="S27" s="107">
        <v>17.079999999999998</v>
      </c>
      <c r="T27" s="107">
        <v>0</v>
      </c>
      <c r="U27" s="107">
        <v>0</v>
      </c>
      <c r="V27" s="147">
        <f t="shared" si="7"/>
        <v>17.079999999999998</v>
      </c>
      <c r="W27" s="147">
        <f t="shared" si="7"/>
        <v>0</v>
      </c>
      <c r="X27" s="147">
        <f t="shared" si="7"/>
        <v>0</v>
      </c>
      <c r="Y27" s="107">
        <v>0</v>
      </c>
      <c r="Z27" s="107">
        <v>0</v>
      </c>
      <c r="AA27" s="107">
        <v>0</v>
      </c>
      <c r="AB27" s="107">
        <v>36.401237456700002</v>
      </c>
      <c r="AC27" s="148">
        <f t="shared" si="8"/>
        <v>36.401237456700002</v>
      </c>
      <c r="AD27" s="149"/>
    </row>
    <row r="28" spans="1:30" s="150" customFormat="1" ht="63" x14ac:dyDescent="0.2">
      <c r="A28" s="146"/>
      <c r="B28" s="6" t="s">
        <v>277</v>
      </c>
      <c r="C28" s="6" t="s">
        <v>171</v>
      </c>
      <c r="D28" s="107">
        <v>0</v>
      </c>
      <c r="E28" s="107">
        <v>0</v>
      </c>
      <c r="F28" s="107">
        <v>0</v>
      </c>
      <c r="G28" s="107">
        <v>0</v>
      </c>
      <c r="H28" s="107">
        <v>0</v>
      </c>
      <c r="I28" s="107">
        <v>1.46726</v>
      </c>
      <c r="J28" s="107">
        <v>0</v>
      </c>
      <c r="K28" s="107">
        <v>0</v>
      </c>
      <c r="L28" s="107">
        <v>0</v>
      </c>
      <c r="M28" s="107">
        <v>0</v>
      </c>
      <c r="N28" s="107">
        <v>0</v>
      </c>
      <c r="O28" s="107">
        <v>0</v>
      </c>
      <c r="P28" s="107">
        <v>0</v>
      </c>
      <c r="Q28" s="107">
        <v>0</v>
      </c>
      <c r="R28" s="107">
        <v>0</v>
      </c>
      <c r="S28" s="107">
        <v>0</v>
      </c>
      <c r="T28" s="107">
        <v>0</v>
      </c>
      <c r="U28" s="107">
        <v>0</v>
      </c>
      <c r="V28" s="147">
        <f t="shared" si="7"/>
        <v>0</v>
      </c>
      <c r="W28" s="147">
        <f t="shared" si="7"/>
        <v>0</v>
      </c>
      <c r="X28" s="147">
        <f t="shared" si="7"/>
        <v>0</v>
      </c>
      <c r="Y28" s="107">
        <v>0</v>
      </c>
      <c r="Z28" s="107">
        <v>0</v>
      </c>
      <c r="AA28" s="107">
        <v>1.3205200000000001</v>
      </c>
      <c r="AB28" s="107">
        <v>0</v>
      </c>
      <c r="AC28" s="148">
        <f t="shared" si="8"/>
        <v>1.3205200000000001</v>
      </c>
      <c r="AD28" s="149"/>
    </row>
    <row r="29" spans="1:30" s="150" customFormat="1" ht="63" x14ac:dyDescent="0.2">
      <c r="A29" s="146"/>
      <c r="B29" s="6" t="s">
        <v>278</v>
      </c>
      <c r="C29" s="6" t="s">
        <v>171</v>
      </c>
      <c r="D29" s="107">
        <v>0</v>
      </c>
      <c r="E29" s="107">
        <v>0</v>
      </c>
      <c r="F29" s="107">
        <v>0</v>
      </c>
      <c r="G29" s="107">
        <v>0</v>
      </c>
      <c r="H29" s="107">
        <v>0</v>
      </c>
      <c r="I29" s="107">
        <v>135.05036999999999</v>
      </c>
      <c r="J29" s="107">
        <v>0</v>
      </c>
      <c r="K29" s="107">
        <v>0</v>
      </c>
      <c r="L29" s="107">
        <v>0</v>
      </c>
      <c r="M29" s="107">
        <v>0</v>
      </c>
      <c r="N29" s="107">
        <v>0</v>
      </c>
      <c r="O29" s="107">
        <v>0</v>
      </c>
      <c r="P29" s="107">
        <v>0</v>
      </c>
      <c r="Q29" s="107">
        <v>0</v>
      </c>
      <c r="R29" s="107">
        <v>0</v>
      </c>
      <c r="S29" s="107">
        <v>0</v>
      </c>
      <c r="T29" s="107">
        <v>0</v>
      </c>
      <c r="U29" s="107">
        <v>0</v>
      </c>
      <c r="V29" s="147">
        <f t="shared" si="7"/>
        <v>0</v>
      </c>
      <c r="W29" s="147">
        <f t="shared" si="7"/>
        <v>0</v>
      </c>
      <c r="X29" s="147">
        <f t="shared" si="7"/>
        <v>0</v>
      </c>
      <c r="Y29" s="107">
        <v>0</v>
      </c>
      <c r="Z29" s="107">
        <v>0</v>
      </c>
      <c r="AA29" s="107">
        <v>0</v>
      </c>
      <c r="AB29" s="107">
        <v>0</v>
      </c>
      <c r="AC29" s="148">
        <f t="shared" si="8"/>
        <v>0</v>
      </c>
      <c r="AD29" s="149"/>
    </row>
    <row r="30" spans="1:30" s="150" customFormat="1" ht="94.5" x14ac:dyDescent="0.2">
      <c r="A30" s="146"/>
      <c r="B30" s="6" t="s">
        <v>981</v>
      </c>
      <c r="C30" s="6" t="s">
        <v>171</v>
      </c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23.508670000000002</v>
      </c>
      <c r="J30" s="107">
        <v>0</v>
      </c>
      <c r="K30" s="107">
        <v>0</v>
      </c>
      <c r="L30" s="107">
        <v>0</v>
      </c>
      <c r="M30" s="107">
        <v>0</v>
      </c>
      <c r="N30" s="107">
        <v>0</v>
      </c>
      <c r="O30" s="107">
        <v>0</v>
      </c>
      <c r="P30" s="107">
        <v>0</v>
      </c>
      <c r="Q30" s="107">
        <v>0</v>
      </c>
      <c r="R30" s="107">
        <v>0</v>
      </c>
      <c r="S30" s="107">
        <v>0</v>
      </c>
      <c r="T30" s="107">
        <v>0</v>
      </c>
      <c r="U30" s="107">
        <v>0</v>
      </c>
      <c r="V30" s="147">
        <f t="shared" si="7"/>
        <v>0</v>
      </c>
      <c r="W30" s="147">
        <f t="shared" si="7"/>
        <v>0</v>
      </c>
      <c r="X30" s="147">
        <f t="shared" si="7"/>
        <v>0</v>
      </c>
      <c r="Y30" s="107">
        <v>0</v>
      </c>
      <c r="Z30" s="107">
        <v>0</v>
      </c>
      <c r="AA30" s="107">
        <v>0</v>
      </c>
      <c r="AB30" s="107">
        <v>0</v>
      </c>
      <c r="AC30" s="148">
        <f t="shared" si="8"/>
        <v>0</v>
      </c>
      <c r="AD30" s="149"/>
    </row>
    <row r="31" spans="1:30" s="150" customFormat="1" ht="236.25" x14ac:dyDescent="0.2">
      <c r="A31" s="146"/>
      <c r="B31" s="6" t="s">
        <v>279</v>
      </c>
      <c r="C31" s="6" t="s">
        <v>171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189.59815</v>
      </c>
      <c r="J31" s="107">
        <v>0</v>
      </c>
      <c r="K31" s="107">
        <v>0</v>
      </c>
      <c r="L31" s="107">
        <v>0</v>
      </c>
      <c r="M31" s="107">
        <v>0</v>
      </c>
      <c r="N31" s="107">
        <v>0</v>
      </c>
      <c r="O31" s="107">
        <v>0</v>
      </c>
      <c r="P31" s="107">
        <v>0</v>
      </c>
      <c r="Q31" s="107">
        <v>0</v>
      </c>
      <c r="R31" s="107">
        <v>0</v>
      </c>
      <c r="S31" s="107">
        <v>0</v>
      </c>
      <c r="T31" s="107">
        <v>0</v>
      </c>
      <c r="U31" s="107">
        <v>0</v>
      </c>
      <c r="V31" s="147">
        <f t="shared" si="7"/>
        <v>0</v>
      </c>
      <c r="W31" s="147">
        <f t="shared" si="7"/>
        <v>0</v>
      </c>
      <c r="X31" s="147">
        <f t="shared" si="7"/>
        <v>0</v>
      </c>
      <c r="Y31" s="107">
        <v>0</v>
      </c>
      <c r="Z31" s="107">
        <v>0</v>
      </c>
      <c r="AA31" s="107">
        <v>0</v>
      </c>
      <c r="AB31" s="107">
        <v>67.358339999999998</v>
      </c>
      <c r="AC31" s="148">
        <f t="shared" si="8"/>
        <v>67.358339999999998</v>
      </c>
      <c r="AD31" s="149"/>
    </row>
    <row r="32" spans="1:30" s="150" customFormat="1" ht="31.5" x14ac:dyDescent="0.2">
      <c r="A32" s="146"/>
      <c r="B32" s="6" t="s">
        <v>280</v>
      </c>
      <c r="C32" s="6" t="s">
        <v>171</v>
      </c>
      <c r="D32" s="107">
        <v>0</v>
      </c>
      <c r="E32" s="107">
        <v>0</v>
      </c>
      <c r="F32" s="107">
        <v>0</v>
      </c>
      <c r="G32" s="107">
        <v>0</v>
      </c>
      <c r="H32" s="107">
        <v>0</v>
      </c>
      <c r="I32" s="107">
        <v>22.222222222222221</v>
      </c>
      <c r="J32" s="107">
        <v>0</v>
      </c>
      <c r="K32" s="107">
        <v>0</v>
      </c>
      <c r="L32" s="107">
        <v>0</v>
      </c>
      <c r="M32" s="107">
        <v>0</v>
      </c>
      <c r="N32" s="107">
        <v>0</v>
      </c>
      <c r="O32" s="107">
        <v>0</v>
      </c>
      <c r="P32" s="107">
        <v>0</v>
      </c>
      <c r="Q32" s="107">
        <v>0</v>
      </c>
      <c r="R32" s="107">
        <v>0</v>
      </c>
      <c r="S32" s="107">
        <v>0</v>
      </c>
      <c r="T32" s="107">
        <v>0</v>
      </c>
      <c r="U32" s="107">
        <v>0</v>
      </c>
      <c r="V32" s="147">
        <f t="shared" si="7"/>
        <v>0</v>
      </c>
      <c r="W32" s="147">
        <f t="shared" si="7"/>
        <v>0</v>
      </c>
      <c r="X32" s="147">
        <f t="shared" si="7"/>
        <v>0</v>
      </c>
      <c r="Y32" s="107">
        <v>0</v>
      </c>
      <c r="Z32" s="107">
        <v>0</v>
      </c>
      <c r="AA32" s="107">
        <v>0</v>
      </c>
      <c r="AB32" s="107">
        <v>0</v>
      </c>
      <c r="AC32" s="148">
        <f t="shared" si="8"/>
        <v>0</v>
      </c>
      <c r="AD32" s="149"/>
    </row>
    <row r="33" spans="1:30" s="150" customFormat="1" ht="63" x14ac:dyDescent="0.2">
      <c r="A33" s="146"/>
      <c r="B33" s="6" t="s">
        <v>281</v>
      </c>
      <c r="C33" s="6" t="s">
        <v>171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43.841020000000007</v>
      </c>
      <c r="J33" s="107">
        <v>0</v>
      </c>
      <c r="K33" s="107">
        <v>0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0</v>
      </c>
      <c r="S33" s="107">
        <v>0</v>
      </c>
      <c r="T33" s="107">
        <v>0</v>
      </c>
      <c r="U33" s="107">
        <v>0</v>
      </c>
      <c r="V33" s="147">
        <f t="shared" si="7"/>
        <v>0</v>
      </c>
      <c r="W33" s="147">
        <f t="shared" si="7"/>
        <v>0</v>
      </c>
      <c r="X33" s="147">
        <f t="shared" si="7"/>
        <v>0</v>
      </c>
      <c r="Y33" s="107">
        <v>0</v>
      </c>
      <c r="Z33" s="107">
        <v>0</v>
      </c>
      <c r="AA33" s="107">
        <v>0</v>
      </c>
      <c r="AB33" s="107">
        <v>0</v>
      </c>
      <c r="AC33" s="148">
        <f t="shared" si="8"/>
        <v>0</v>
      </c>
      <c r="AD33" s="149"/>
    </row>
    <row r="34" spans="1:30" s="150" customFormat="1" ht="47.25" x14ac:dyDescent="0.2">
      <c r="A34" s="146"/>
      <c r="B34" s="6" t="s">
        <v>282</v>
      </c>
      <c r="C34" s="6" t="s">
        <v>171</v>
      </c>
      <c r="D34" s="107">
        <v>0</v>
      </c>
      <c r="E34" s="107">
        <v>0</v>
      </c>
      <c r="F34" s="107">
        <v>0</v>
      </c>
      <c r="G34" s="107">
        <v>0</v>
      </c>
      <c r="H34" s="107">
        <v>0</v>
      </c>
      <c r="I34" s="107">
        <v>44.444444444444443</v>
      </c>
      <c r="J34" s="107">
        <v>0</v>
      </c>
      <c r="K34" s="107">
        <v>0</v>
      </c>
      <c r="L34" s="107">
        <v>0</v>
      </c>
      <c r="M34" s="107">
        <v>0</v>
      </c>
      <c r="N34" s="107">
        <v>0</v>
      </c>
      <c r="O34" s="107">
        <v>0</v>
      </c>
      <c r="P34" s="107">
        <v>0</v>
      </c>
      <c r="Q34" s="107">
        <v>0</v>
      </c>
      <c r="R34" s="107">
        <v>0</v>
      </c>
      <c r="S34" s="107">
        <v>0</v>
      </c>
      <c r="T34" s="107">
        <v>0</v>
      </c>
      <c r="U34" s="107">
        <v>0</v>
      </c>
      <c r="V34" s="147">
        <f t="shared" si="7"/>
        <v>0</v>
      </c>
      <c r="W34" s="147">
        <f t="shared" si="7"/>
        <v>0</v>
      </c>
      <c r="X34" s="147">
        <f t="shared" si="7"/>
        <v>0</v>
      </c>
      <c r="Y34" s="107">
        <v>0</v>
      </c>
      <c r="Z34" s="107">
        <v>0</v>
      </c>
      <c r="AA34" s="107">
        <v>0</v>
      </c>
      <c r="AB34" s="107">
        <v>0</v>
      </c>
      <c r="AC34" s="148">
        <f t="shared" si="8"/>
        <v>0</v>
      </c>
      <c r="AD34" s="149"/>
    </row>
    <row r="35" spans="1:30" s="150" customFormat="1" ht="362.25" x14ac:dyDescent="0.2">
      <c r="A35" s="146"/>
      <c r="B35" s="6" t="s">
        <v>982</v>
      </c>
      <c r="C35" s="6" t="s">
        <v>171</v>
      </c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107">
        <v>239.92162999999999</v>
      </c>
      <c r="J35" s="107">
        <v>0</v>
      </c>
      <c r="K35" s="107">
        <v>0</v>
      </c>
      <c r="L35" s="107">
        <v>0</v>
      </c>
      <c r="M35" s="107">
        <v>0</v>
      </c>
      <c r="N35" s="107">
        <v>0</v>
      </c>
      <c r="O35" s="107">
        <v>0</v>
      </c>
      <c r="P35" s="107">
        <v>0</v>
      </c>
      <c r="Q35" s="107">
        <v>0</v>
      </c>
      <c r="R35" s="107">
        <v>0</v>
      </c>
      <c r="S35" s="107">
        <v>0</v>
      </c>
      <c r="T35" s="107">
        <v>0</v>
      </c>
      <c r="U35" s="107">
        <v>0</v>
      </c>
      <c r="V35" s="147">
        <f t="shared" si="7"/>
        <v>0</v>
      </c>
      <c r="W35" s="147">
        <f t="shared" si="7"/>
        <v>0</v>
      </c>
      <c r="X35" s="147">
        <f t="shared" si="7"/>
        <v>0</v>
      </c>
      <c r="Y35" s="107">
        <v>0</v>
      </c>
      <c r="Z35" s="107">
        <v>0</v>
      </c>
      <c r="AA35" s="107">
        <v>0</v>
      </c>
      <c r="AB35" s="107">
        <v>0</v>
      </c>
      <c r="AC35" s="148">
        <f t="shared" si="8"/>
        <v>0</v>
      </c>
      <c r="AD35" s="149"/>
    </row>
    <row r="36" spans="1:30" s="150" customFormat="1" ht="173.25" x14ac:dyDescent="0.2">
      <c r="A36" s="146"/>
      <c r="B36" s="6" t="s">
        <v>983</v>
      </c>
      <c r="C36" s="6" t="s">
        <v>171</v>
      </c>
      <c r="D36" s="107">
        <v>0</v>
      </c>
      <c r="E36" s="107">
        <v>0</v>
      </c>
      <c r="F36" s="107">
        <v>0</v>
      </c>
      <c r="G36" s="107">
        <v>0</v>
      </c>
      <c r="H36" s="107">
        <v>0</v>
      </c>
      <c r="I36" s="107">
        <v>161.95977999999999</v>
      </c>
      <c r="J36" s="107">
        <v>0</v>
      </c>
      <c r="K36" s="107">
        <v>0</v>
      </c>
      <c r="L36" s="107">
        <v>0</v>
      </c>
      <c r="M36" s="107">
        <v>0</v>
      </c>
      <c r="N36" s="107">
        <v>0</v>
      </c>
      <c r="O36" s="107">
        <v>0</v>
      </c>
      <c r="P36" s="107">
        <v>0</v>
      </c>
      <c r="Q36" s="107">
        <v>0</v>
      </c>
      <c r="R36" s="107">
        <v>0</v>
      </c>
      <c r="S36" s="107">
        <v>0</v>
      </c>
      <c r="T36" s="107">
        <v>0</v>
      </c>
      <c r="U36" s="107">
        <v>0</v>
      </c>
      <c r="V36" s="147">
        <f t="shared" si="7"/>
        <v>0</v>
      </c>
      <c r="W36" s="147">
        <f t="shared" si="7"/>
        <v>0</v>
      </c>
      <c r="X36" s="147">
        <f t="shared" si="7"/>
        <v>0</v>
      </c>
      <c r="Y36" s="107">
        <v>0</v>
      </c>
      <c r="Z36" s="107">
        <v>0</v>
      </c>
      <c r="AA36" s="107">
        <v>0</v>
      </c>
      <c r="AB36" s="107">
        <v>0</v>
      </c>
      <c r="AC36" s="148">
        <f t="shared" si="8"/>
        <v>0</v>
      </c>
      <c r="AD36" s="149"/>
    </row>
    <row r="37" spans="1:30" s="150" customFormat="1" ht="126" x14ac:dyDescent="0.2">
      <c r="A37" s="146"/>
      <c r="B37" s="6" t="s">
        <v>984</v>
      </c>
      <c r="C37" s="6" t="s">
        <v>171</v>
      </c>
      <c r="D37" s="107">
        <v>0</v>
      </c>
      <c r="E37" s="107">
        <v>0</v>
      </c>
      <c r="F37" s="107">
        <v>0</v>
      </c>
      <c r="G37" s="107">
        <v>0</v>
      </c>
      <c r="H37" s="107">
        <v>0</v>
      </c>
      <c r="I37" s="107">
        <v>83.733709999999988</v>
      </c>
      <c r="J37" s="107">
        <v>0</v>
      </c>
      <c r="K37" s="107">
        <v>0</v>
      </c>
      <c r="L37" s="107">
        <v>0</v>
      </c>
      <c r="M37" s="107">
        <v>0</v>
      </c>
      <c r="N37" s="107">
        <v>0</v>
      </c>
      <c r="O37" s="107">
        <v>0</v>
      </c>
      <c r="P37" s="107">
        <v>0</v>
      </c>
      <c r="Q37" s="107">
        <v>0</v>
      </c>
      <c r="R37" s="107">
        <v>0</v>
      </c>
      <c r="S37" s="107">
        <v>0</v>
      </c>
      <c r="T37" s="107">
        <v>0</v>
      </c>
      <c r="U37" s="107">
        <v>0</v>
      </c>
      <c r="V37" s="147">
        <f t="shared" si="7"/>
        <v>0</v>
      </c>
      <c r="W37" s="147">
        <f t="shared" si="7"/>
        <v>0</v>
      </c>
      <c r="X37" s="147">
        <f t="shared" si="7"/>
        <v>0</v>
      </c>
      <c r="Y37" s="107">
        <v>0</v>
      </c>
      <c r="Z37" s="107">
        <v>0</v>
      </c>
      <c r="AA37" s="107">
        <v>0</v>
      </c>
      <c r="AB37" s="107">
        <v>0</v>
      </c>
      <c r="AC37" s="148">
        <f t="shared" si="8"/>
        <v>0</v>
      </c>
      <c r="AD37" s="149"/>
    </row>
    <row r="38" spans="1:30" s="150" customFormat="1" ht="47.25" x14ac:dyDescent="0.2">
      <c r="A38" s="146"/>
      <c r="B38" s="6" t="s">
        <v>283</v>
      </c>
      <c r="C38" s="6" t="s">
        <v>171</v>
      </c>
      <c r="D38" s="107">
        <v>0</v>
      </c>
      <c r="E38" s="107">
        <v>6.3</v>
      </c>
      <c r="F38" s="107">
        <v>0</v>
      </c>
      <c r="G38" s="107">
        <v>0</v>
      </c>
      <c r="H38" s="107">
        <v>4</v>
      </c>
      <c r="I38" s="107">
        <v>4.9733333333333327</v>
      </c>
      <c r="J38" s="107">
        <v>0</v>
      </c>
      <c r="K38" s="107">
        <v>0</v>
      </c>
      <c r="L38" s="107">
        <v>0</v>
      </c>
      <c r="M38" s="107">
        <v>0</v>
      </c>
      <c r="N38" s="107">
        <v>0</v>
      </c>
      <c r="O38" s="107">
        <v>0</v>
      </c>
      <c r="P38" s="107">
        <v>0</v>
      </c>
      <c r="Q38" s="107">
        <v>0</v>
      </c>
      <c r="R38" s="107">
        <v>0</v>
      </c>
      <c r="S38" s="107">
        <v>0</v>
      </c>
      <c r="T38" s="107">
        <v>6.3</v>
      </c>
      <c r="U38" s="107">
        <v>0</v>
      </c>
      <c r="V38" s="147">
        <f t="shared" si="7"/>
        <v>0</v>
      </c>
      <c r="W38" s="147">
        <f t="shared" si="7"/>
        <v>6.3</v>
      </c>
      <c r="X38" s="147">
        <f t="shared" si="7"/>
        <v>0</v>
      </c>
      <c r="Y38" s="107">
        <v>0</v>
      </c>
      <c r="Z38" s="107">
        <v>0</v>
      </c>
      <c r="AA38" s="107">
        <v>0</v>
      </c>
      <c r="AB38" s="107">
        <v>4.476</v>
      </c>
      <c r="AC38" s="148">
        <f t="shared" si="8"/>
        <v>4.476</v>
      </c>
      <c r="AD38" s="149"/>
    </row>
    <row r="39" spans="1:30" s="150" customFormat="1" ht="78.75" x14ac:dyDescent="0.2">
      <c r="A39" s="146"/>
      <c r="B39" s="6" t="s">
        <v>284</v>
      </c>
      <c r="C39" s="6" t="s">
        <v>171</v>
      </c>
      <c r="D39" s="107">
        <v>4.4999999999999998E-2</v>
      </c>
      <c r="E39" s="107">
        <v>0.04</v>
      </c>
      <c r="F39" s="107">
        <v>0</v>
      </c>
      <c r="G39" s="107">
        <v>4.4999999999999998E-2</v>
      </c>
      <c r="H39" s="107">
        <v>0</v>
      </c>
      <c r="I39" s="107">
        <v>0.48295888888888888</v>
      </c>
      <c r="J39" s="107">
        <v>4.4999999999999998E-2</v>
      </c>
      <c r="K39" s="107">
        <v>0.04</v>
      </c>
      <c r="L39" s="107">
        <v>0</v>
      </c>
      <c r="M39" s="107">
        <v>0</v>
      </c>
      <c r="N39" s="107">
        <v>0</v>
      </c>
      <c r="O39" s="107">
        <v>0</v>
      </c>
      <c r="P39" s="107">
        <v>0</v>
      </c>
      <c r="Q39" s="107">
        <v>0</v>
      </c>
      <c r="R39" s="107">
        <v>0</v>
      </c>
      <c r="S39" s="107">
        <v>0</v>
      </c>
      <c r="T39" s="107">
        <v>0</v>
      </c>
      <c r="U39" s="107">
        <v>0</v>
      </c>
      <c r="V39" s="147">
        <f t="shared" si="7"/>
        <v>4.4999999999999998E-2</v>
      </c>
      <c r="W39" s="147">
        <f t="shared" si="7"/>
        <v>0.04</v>
      </c>
      <c r="X39" s="147">
        <f t="shared" si="7"/>
        <v>0</v>
      </c>
      <c r="Y39" s="107">
        <v>0.43466300000000002</v>
      </c>
      <c r="Z39" s="107">
        <v>0</v>
      </c>
      <c r="AA39" s="107">
        <v>0</v>
      </c>
      <c r="AB39" s="107">
        <v>0</v>
      </c>
      <c r="AC39" s="148">
        <f t="shared" si="8"/>
        <v>0.43466300000000002</v>
      </c>
      <c r="AD39" s="149"/>
    </row>
    <row r="40" spans="1:30" s="150" customFormat="1" ht="47.25" x14ac:dyDescent="0.2">
      <c r="A40" s="146"/>
      <c r="B40" s="6" t="s">
        <v>285</v>
      </c>
      <c r="C40" s="6" t="s">
        <v>171</v>
      </c>
      <c r="D40" s="107">
        <v>0.01</v>
      </c>
      <c r="E40" s="107">
        <v>0.16</v>
      </c>
      <c r="F40" s="107">
        <v>0</v>
      </c>
      <c r="G40" s="107">
        <v>0.01</v>
      </c>
      <c r="H40" s="107">
        <v>0</v>
      </c>
      <c r="I40" s="107">
        <v>0.73715444444444433</v>
      </c>
      <c r="J40" s="107">
        <v>0.01</v>
      </c>
      <c r="K40" s="107">
        <v>0.16</v>
      </c>
      <c r="L40" s="107">
        <v>0</v>
      </c>
      <c r="M40" s="107">
        <v>0</v>
      </c>
      <c r="N40" s="107">
        <v>0</v>
      </c>
      <c r="O40" s="107">
        <v>0</v>
      </c>
      <c r="P40" s="107">
        <v>0</v>
      </c>
      <c r="Q40" s="107">
        <v>0</v>
      </c>
      <c r="R40" s="107">
        <v>0</v>
      </c>
      <c r="S40" s="107">
        <v>0</v>
      </c>
      <c r="T40" s="107">
        <v>0</v>
      </c>
      <c r="U40" s="107">
        <v>0</v>
      </c>
      <c r="V40" s="147">
        <f t="shared" si="7"/>
        <v>0.01</v>
      </c>
      <c r="W40" s="147">
        <f t="shared" si="7"/>
        <v>0.16</v>
      </c>
      <c r="X40" s="147">
        <f t="shared" si="7"/>
        <v>0</v>
      </c>
      <c r="Y40" s="107">
        <v>0.66343899999999989</v>
      </c>
      <c r="Z40" s="107">
        <v>0</v>
      </c>
      <c r="AA40" s="107">
        <v>0</v>
      </c>
      <c r="AB40" s="107">
        <v>0</v>
      </c>
      <c r="AC40" s="148">
        <f t="shared" si="8"/>
        <v>0.66343899999999989</v>
      </c>
      <c r="AD40" s="149"/>
    </row>
    <row r="41" spans="1:30" s="150" customFormat="1" ht="78.75" x14ac:dyDescent="0.2">
      <c r="A41" s="146"/>
      <c r="B41" s="6" t="s">
        <v>286</v>
      </c>
      <c r="C41" s="6" t="s">
        <v>171</v>
      </c>
      <c r="D41" s="107">
        <v>1.2050000000000001</v>
      </c>
      <c r="E41" s="107">
        <v>0.16</v>
      </c>
      <c r="F41" s="107">
        <v>0</v>
      </c>
      <c r="G41" s="107">
        <v>1.2050000000000001</v>
      </c>
      <c r="H41" s="107">
        <v>0</v>
      </c>
      <c r="I41" s="107">
        <v>2.5572500000000002</v>
      </c>
      <c r="J41" s="107">
        <v>0</v>
      </c>
      <c r="K41" s="107">
        <v>0</v>
      </c>
      <c r="L41" s="107">
        <v>0</v>
      </c>
      <c r="M41" s="107">
        <v>0</v>
      </c>
      <c r="N41" s="107">
        <v>0</v>
      </c>
      <c r="O41" s="107">
        <v>0</v>
      </c>
      <c r="P41" s="107">
        <v>1.2050000000000001</v>
      </c>
      <c r="Q41" s="107">
        <v>0.16</v>
      </c>
      <c r="R41" s="107">
        <v>0</v>
      </c>
      <c r="S41" s="107">
        <v>0</v>
      </c>
      <c r="T41" s="107">
        <v>0</v>
      </c>
      <c r="U41" s="107">
        <v>0</v>
      </c>
      <c r="V41" s="147">
        <f t="shared" si="7"/>
        <v>1.2050000000000001</v>
      </c>
      <c r="W41" s="147">
        <f t="shared" si="7"/>
        <v>0.16</v>
      </c>
      <c r="X41" s="147">
        <f t="shared" si="7"/>
        <v>0</v>
      </c>
      <c r="Y41" s="107">
        <v>0</v>
      </c>
      <c r="Z41" s="107">
        <v>0</v>
      </c>
      <c r="AA41" s="107">
        <v>2.3015300000000001</v>
      </c>
      <c r="AB41" s="107">
        <v>0</v>
      </c>
      <c r="AC41" s="148">
        <f t="shared" si="8"/>
        <v>2.3015300000000001</v>
      </c>
      <c r="AD41" s="149"/>
    </row>
    <row r="42" spans="1:30" s="150" customFormat="1" ht="63" x14ac:dyDescent="0.2">
      <c r="A42" s="146"/>
      <c r="B42" s="6" t="s">
        <v>287</v>
      </c>
      <c r="C42" s="6" t="s">
        <v>171</v>
      </c>
      <c r="D42" s="107">
        <v>0.30499999999999999</v>
      </c>
      <c r="E42" s="107">
        <v>0.1</v>
      </c>
      <c r="F42" s="107">
        <v>0</v>
      </c>
      <c r="G42" s="107">
        <v>0.30499999999999999</v>
      </c>
      <c r="H42" s="107">
        <v>0</v>
      </c>
      <c r="I42" s="107">
        <v>1.0187622222222221</v>
      </c>
      <c r="J42" s="107">
        <v>0.30499999999999999</v>
      </c>
      <c r="K42" s="107">
        <v>0.1</v>
      </c>
      <c r="L42" s="107">
        <v>0</v>
      </c>
      <c r="M42" s="107">
        <v>0</v>
      </c>
      <c r="N42" s="107">
        <v>0</v>
      </c>
      <c r="O42" s="107">
        <v>0</v>
      </c>
      <c r="P42" s="107">
        <v>0</v>
      </c>
      <c r="Q42" s="107">
        <v>0</v>
      </c>
      <c r="R42" s="107">
        <v>0</v>
      </c>
      <c r="S42" s="107">
        <v>0</v>
      </c>
      <c r="T42" s="107">
        <v>0</v>
      </c>
      <c r="U42" s="107">
        <v>0</v>
      </c>
      <c r="V42" s="147">
        <f t="shared" si="7"/>
        <v>0.30499999999999999</v>
      </c>
      <c r="W42" s="147">
        <f t="shared" si="7"/>
        <v>0.1</v>
      </c>
      <c r="X42" s="147">
        <f t="shared" si="7"/>
        <v>0</v>
      </c>
      <c r="Y42" s="107">
        <v>0.91688599999999998</v>
      </c>
      <c r="Z42" s="107">
        <v>0</v>
      </c>
      <c r="AA42" s="107">
        <v>0</v>
      </c>
      <c r="AB42" s="107">
        <v>0</v>
      </c>
      <c r="AC42" s="148">
        <f t="shared" si="8"/>
        <v>0.91688599999999998</v>
      </c>
      <c r="AD42" s="149"/>
    </row>
    <row r="43" spans="1:30" s="150" customFormat="1" ht="78.75" x14ac:dyDescent="0.2">
      <c r="A43" s="146"/>
      <c r="B43" s="6" t="s">
        <v>288</v>
      </c>
      <c r="C43" s="6" t="s">
        <v>171</v>
      </c>
      <c r="D43" s="107">
        <v>0.13500000000000001</v>
      </c>
      <c r="E43" s="107">
        <v>0.16</v>
      </c>
      <c r="F43" s="107">
        <v>0</v>
      </c>
      <c r="G43" s="107">
        <v>0.13500000000000001</v>
      </c>
      <c r="H43" s="107">
        <v>0</v>
      </c>
      <c r="I43" s="107">
        <v>1.0006422222222222</v>
      </c>
      <c r="J43" s="107">
        <v>0</v>
      </c>
      <c r="K43" s="107">
        <v>0</v>
      </c>
      <c r="L43" s="107">
        <v>0</v>
      </c>
      <c r="M43" s="107">
        <v>0</v>
      </c>
      <c r="N43" s="107">
        <v>0</v>
      </c>
      <c r="O43" s="107">
        <v>0</v>
      </c>
      <c r="P43" s="107">
        <v>0</v>
      </c>
      <c r="Q43" s="107">
        <v>0</v>
      </c>
      <c r="R43" s="107">
        <v>0</v>
      </c>
      <c r="S43" s="107">
        <v>0.13500000000000001</v>
      </c>
      <c r="T43" s="107">
        <v>0.16</v>
      </c>
      <c r="U43" s="107">
        <v>0</v>
      </c>
      <c r="V43" s="147">
        <f t="shared" si="7"/>
        <v>0.13500000000000001</v>
      </c>
      <c r="W43" s="147">
        <f t="shared" si="7"/>
        <v>0.16</v>
      </c>
      <c r="X43" s="147">
        <f t="shared" si="7"/>
        <v>0</v>
      </c>
      <c r="Y43" s="107">
        <v>0</v>
      </c>
      <c r="Z43" s="107">
        <v>0</v>
      </c>
      <c r="AA43" s="107">
        <v>0</v>
      </c>
      <c r="AB43" s="107">
        <v>0.90057799999999999</v>
      </c>
      <c r="AC43" s="148">
        <f t="shared" si="8"/>
        <v>0.90057799999999999</v>
      </c>
      <c r="AD43" s="149"/>
    </row>
    <row r="44" spans="1:30" s="150" customFormat="1" ht="31.5" x14ac:dyDescent="0.2">
      <c r="A44" s="146"/>
      <c r="B44" s="6" t="s">
        <v>289</v>
      </c>
      <c r="C44" s="6" t="s">
        <v>171</v>
      </c>
      <c r="D44" s="107">
        <v>1.65</v>
      </c>
      <c r="E44" s="107">
        <v>0</v>
      </c>
      <c r="F44" s="107">
        <v>0</v>
      </c>
      <c r="G44" s="107">
        <v>1.65</v>
      </c>
      <c r="H44" s="107">
        <v>0</v>
      </c>
      <c r="I44" s="107">
        <v>2.412383333333334</v>
      </c>
      <c r="J44" s="107">
        <v>0</v>
      </c>
      <c r="K44" s="107">
        <v>0</v>
      </c>
      <c r="L44" s="107">
        <v>0</v>
      </c>
      <c r="M44" s="107">
        <v>0</v>
      </c>
      <c r="N44" s="107">
        <v>0</v>
      </c>
      <c r="O44" s="107">
        <v>0</v>
      </c>
      <c r="P44" s="107">
        <v>1.65</v>
      </c>
      <c r="Q44" s="107">
        <v>0</v>
      </c>
      <c r="R44" s="107">
        <v>0</v>
      </c>
      <c r="S44" s="107">
        <v>0</v>
      </c>
      <c r="T44" s="107">
        <v>0</v>
      </c>
      <c r="U44" s="107">
        <v>0</v>
      </c>
      <c r="V44" s="147">
        <f t="shared" si="7"/>
        <v>1.65</v>
      </c>
      <c r="W44" s="147">
        <f t="shared" si="7"/>
        <v>0</v>
      </c>
      <c r="X44" s="147">
        <f t="shared" si="7"/>
        <v>0</v>
      </c>
      <c r="Y44" s="107">
        <v>0</v>
      </c>
      <c r="Z44" s="107">
        <v>0</v>
      </c>
      <c r="AA44" s="107">
        <v>2.1711499999999999</v>
      </c>
      <c r="AB44" s="107">
        <v>0</v>
      </c>
      <c r="AC44" s="148">
        <f t="shared" si="8"/>
        <v>2.1711499999999999</v>
      </c>
      <c r="AD44" s="149"/>
    </row>
    <row r="45" spans="1:30" s="150" customFormat="1" ht="63" x14ac:dyDescent="0.2">
      <c r="A45" s="146"/>
      <c r="B45" s="6" t="s">
        <v>290</v>
      </c>
      <c r="C45" s="6" t="s">
        <v>171</v>
      </c>
      <c r="D45" s="107">
        <v>1.52</v>
      </c>
      <c r="E45" s="107">
        <v>6.3E-2</v>
      </c>
      <c r="F45" s="107">
        <v>0</v>
      </c>
      <c r="G45" s="107">
        <v>1.52</v>
      </c>
      <c r="H45" s="107">
        <v>0</v>
      </c>
      <c r="I45" s="107">
        <v>2.0872955555555555</v>
      </c>
      <c r="J45" s="107">
        <v>0</v>
      </c>
      <c r="K45" s="107">
        <v>0</v>
      </c>
      <c r="L45" s="107">
        <v>0</v>
      </c>
      <c r="M45" s="107">
        <v>0</v>
      </c>
      <c r="N45" s="107">
        <v>0</v>
      </c>
      <c r="O45" s="107">
        <v>0</v>
      </c>
      <c r="P45" s="107">
        <v>0</v>
      </c>
      <c r="Q45" s="107">
        <v>0</v>
      </c>
      <c r="R45" s="107">
        <v>0</v>
      </c>
      <c r="S45" s="107">
        <v>1.52</v>
      </c>
      <c r="T45" s="107">
        <v>6.3E-2</v>
      </c>
      <c r="U45" s="107">
        <v>0</v>
      </c>
      <c r="V45" s="147">
        <f t="shared" si="7"/>
        <v>1.52</v>
      </c>
      <c r="W45" s="147">
        <f t="shared" si="7"/>
        <v>6.3E-2</v>
      </c>
      <c r="X45" s="147">
        <f t="shared" si="7"/>
        <v>0</v>
      </c>
      <c r="Y45" s="107">
        <v>0</v>
      </c>
      <c r="Z45" s="107">
        <v>0</v>
      </c>
      <c r="AA45" s="107">
        <v>0</v>
      </c>
      <c r="AB45" s="107">
        <v>1.8785699999999999</v>
      </c>
      <c r="AC45" s="148">
        <f t="shared" si="8"/>
        <v>1.8785699999999999</v>
      </c>
      <c r="AD45" s="149"/>
    </row>
    <row r="46" spans="1:30" s="150" customFormat="1" ht="47.25" x14ac:dyDescent="0.2">
      <c r="A46" s="146"/>
      <c r="B46" s="6" t="s">
        <v>291</v>
      </c>
      <c r="C46" s="6" t="s">
        <v>171</v>
      </c>
      <c r="D46" s="107">
        <v>0.20499999999999999</v>
      </c>
      <c r="E46" s="107">
        <v>0.16</v>
      </c>
      <c r="F46" s="107">
        <v>0</v>
      </c>
      <c r="G46" s="107">
        <v>0.20499999999999999</v>
      </c>
      <c r="H46" s="107">
        <v>0.16</v>
      </c>
      <c r="I46" s="107">
        <v>0.86334777777777783</v>
      </c>
      <c r="J46" s="107">
        <v>0.20499999999999999</v>
      </c>
      <c r="K46" s="107">
        <v>0.16</v>
      </c>
      <c r="L46" s="107">
        <v>0</v>
      </c>
      <c r="M46" s="107">
        <v>0</v>
      </c>
      <c r="N46" s="107">
        <v>0</v>
      </c>
      <c r="O46" s="107">
        <v>0</v>
      </c>
      <c r="P46" s="107">
        <v>0</v>
      </c>
      <c r="Q46" s="107">
        <v>0</v>
      </c>
      <c r="R46" s="107">
        <v>0</v>
      </c>
      <c r="S46" s="107">
        <v>0</v>
      </c>
      <c r="T46" s="107">
        <v>0</v>
      </c>
      <c r="U46" s="107">
        <v>0</v>
      </c>
      <c r="V46" s="147">
        <f t="shared" si="7"/>
        <v>0.20499999999999999</v>
      </c>
      <c r="W46" s="147">
        <f t="shared" si="7"/>
        <v>0.16</v>
      </c>
      <c r="X46" s="147">
        <f t="shared" si="7"/>
        <v>0</v>
      </c>
      <c r="Y46" s="107">
        <v>0.77701300000000006</v>
      </c>
      <c r="Z46" s="107">
        <v>0</v>
      </c>
      <c r="AA46" s="107">
        <v>0</v>
      </c>
      <c r="AB46" s="107">
        <v>0</v>
      </c>
      <c r="AC46" s="148">
        <f t="shared" si="8"/>
        <v>0.77701300000000006</v>
      </c>
      <c r="AD46" s="149"/>
    </row>
    <row r="47" spans="1:30" s="150" customFormat="1" ht="47.25" x14ac:dyDescent="0.2">
      <c r="A47" s="146"/>
      <c r="B47" s="6" t="s">
        <v>292</v>
      </c>
      <c r="C47" s="6" t="s">
        <v>171</v>
      </c>
      <c r="D47" s="107">
        <v>0.79</v>
      </c>
      <c r="E47" s="107">
        <v>0.1</v>
      </c>
      <c r="F47" s="107">
        <v>0</v>
      </c>
      <c r="G47" s="107">
        <v>0.79</v>
      </c>
      <c r="H47" s="107">
        <v>0.1</v>
      </c>
      <c r="I47" s="107">
        <v>2.5363177777777781</v>
      </c>
      <c r="J47" s="107">
        <v>0</v>
      </c>
      <c r="K47" s="107">
        <v>0</v>
      </c>
      <c r="L47" s="107">
        <v>0</v>
      </c>
      <c r="M47" s="107">
        <v>0.79</v>
      </c>
      <c r="N47" s="107">
        <v>0.1</v>
      </c>
      <c r="O47" s="107">
        <v>0</v>
      </c>
      <c r="P47" s="107">
        <v>0</v>
      </c>
      <c r="Q47" s="107">
        <v>0</v>
      </c>
      <c r="R47" s="107">
        <v>0</v>
      </c>
      <c r="S47" s="107">
        <v>0</v>
      </c>
      <c r="T47" s="107">
        <v>0</v>
      </c>
      <c r="U47" s="107">
        <v>0</v>
      </c>
      <c r="V47" s="147">
        <f t="shared" si="7"/>
        <v>0.79</v>
      </c>
      <c r="W47" s="147">
        <f t="shared" si="7"/>
        <v>0.1</v>
      </c>
      <c r="X47" s="147">
        <f t="shared" si="7"/>
        <v>0</v>
      </c>
      <c r="Y47" s="107">
        <v>0</v>
      </c>
      <c r="Z47" s="107">
        <v>2.2826900000000001</v>
      </c>
      <c r="AA47" s="107">
        <v>0</v>
      </c>
      <c r="AB47" s="107">
        <v>0</v>
      </c>
      <c r="AC47" s="148">
        <f t="shared" si="8"/>
        <v>2.2826900000000001</v>
      </c>
      <c r="AD47" s="149"/>
    </row>
    <row r="48" spans="1:30" s="150" customFormat="1" ht="47.25" x14ac:dyDescent="0.2">
      <c r="A48" s="146"/>
      <c r="B48" s="6" t="s">
        <v>293</v>
      </c>
      <c r="C48" s="6" t="s">
        <v>171</v>
      </c>
      <c r="D48" s="107">
        <v>8.39</v>
      </c>
      <c r="E48" s="107">
        <v>0</v>
      </c>
      <c r="F48" s="107">
        <v>0</v>
      </c>
      <c r="G48" s="107">
        <v>8.39</v>
      </c>
      <c r="H48" s="107">
        <v>0</v>
      </c>
      <c r="I48" s="107">
        <v>16.946016666666669</v>
      </c>
      <c r="J48" s="107">
        <v>0</v>
      </c>
      <c r="K48" s="107">
        <v>0</v>
      </c>
      <c r="L48" s="107">
        <v>0</v>
      </c>
      <c r="M48" s="107">
        <v>0</v>
      </c>
      <c r="N48" s="107">
        <v>0</v>
      </c>
      <c r="O48" s="107">
        <v>0</v>
      </c>
      <c r="P48" s="107">
        <v>0</v>
      </c>
      <c r="Q48" s="107">
        <v>0</v>
      </c>
      <c r="R48" s="107">
        <v>0</v>
      </c>
      <c r="S48" s="107">
        <v>8.39</v>
      </c>
      <c r="T48" s="107">
        <v>0</v>
      </c>
      <c r="U48" s="107">
        <v>0</v>
      </c>
      <c r="V48" s="147">
        <f t="shared" si="7"/>
        <v>8.39</v>
      </c>
      <c r="W48" s="147">
        <f t="shared" si="7"/>
        <v>0</v>
      </c>
      <c r="X48" s="147">
        <f t="shared" si="7"/>
        <v>0</v>
      </c>
      <c r="Y48" s="107">
        <v>0</v>
      </c>
      <c r="Z48" s="107">
        <v>0</v>
      </c>
      <c r="AA48" s="107">
        <v>0</v>
      </c>
      <c r="AB48" s="107">
        <v>15.251420000000001</v>
      </c>
      <c r="AC48" s="148">
        <f t="shared" si="8"/>
        <v>15.251420000000001</v>
      </c>
      <c r="AD48" s="149"/>
    </row>
    <row r="49" spans="1:30" s="150" customFormat="1" ht="110.25" x14ac:dyDescent="0.2">
      <c r="A49" s="146"/>
      <c r="B49" s="6" t="s">
        <v>294</v>
      </c>
      <c r="C49" s="6" t="s">
        <v>171</v>
      </c>
      <c r="D49" s="107">
        <v>1.6</v>
      </c>
      <c r="E49" s="107">
        <v>0.16</v>
      </c>
      <c r="F49" s="107">
        <v>0</v>
      </c>
      <c r="G49" s="107">
        <v>1.6</v>
      </c>
      <c r="H49" s="107">
        <v>0</v>
      </c>
      <c r="I49" s="107">
        <v>2.5157333333333329</v>
      </c>
      <c r="J49" s="107">
        <v>0</v>
      </c>
      <c r="K49" s="107">
        <v>0</v>
      </c>
      <c r="L49" s="107">
        <v>0</v>
      </c>
      <c r="M49" s="107">
        <v>0</v>
      </c>
      <c r="N49" s="107">
        <v>0</v>
      </c>
      <c r="O49" s="107">
        <v>0</v>
      </c>
      <c r="P49" s="107">
        <v>0</v>
      </c>
      <c r="Q49" s="107">
        <v>0</v>
      </c>
      <c r="R49" s="107">
        <v>0</v>
      </c>
      <c r="S49" s="107">
        <v>1.6</v>
      </c>
      <c r="T49" s="107">
        <v>0.16</v>
      </c>
      <c r="U49" s="107">
        <v>0</v>
      </c>
      <c r="V49" s="147">
        <f t="shared" si="7"/>
        <v>1.6</v>
      </c>
      <c r="W49" s="147">
        <f t="shared" si="7"/>
        <v>0.16</v>
      </c>
      <c r="X49" s="147">
        <f t="shared" si="7"/>
        <v>0</v>
      </c>
      <c r="Y49" s="107">
        <v>0</v>
      </c>
      <c r="Z49" s="107">
        <v>0</v>
      </c>
      <c r="AA49" s="107">
        <v>0</v>
      </c>
      <c r="AB49" s="107">
        <v>2.26416051</v>
      </c>
      <c r="AC49" s="148">
        <f t="shared" si="8"/>
        <v>2.26416051</v>
      </c>
      <c r="AD49" s="149"/>
    </row>
    <row r="50" spans="1:30" s="150" customFormat="1" ht="63" x14ac:dyDescent="0.2">
      <c r="A50" s="146"/>
      <c r="B50" s="6" t="s">
        <v>295</v>
      </c>
      <c r="C50" s="6" t="s">
        <v>171</v>
      </c>
      <c r="D50" s="107">
        <v>5.5</v>
      </c>
      <c r="E50" s="107">
        <v>0</v>
      </c>
      <c r="F50" s="107">
        <v>0</v>
      </c>
      <c r="G50" s="107">
        <v>5.5</v>
      </c>
      <c r="H50" s="107">
        <v>0</v>
      </c>
      <c r="I50" s="107">
        <v>5.3346255555555553</v>
      </c>
      <c r="J50" s="107">
        <v>0</v>
      </c>
      <c r="K50" s="107">
        <v>0</v>
      </c>
      <c r="L50" s="107">
        <v>0</v>
      </c>
      <c r="M50" s="107">
        <v>0</v>
      </c>
      <c r="N50" s="107">
        <v>0</v>
      </c>
      <c r="O50" s="107">
        <v>0</v>
      </c>
      <c r="P50" s="107">
        <v>5.5</v>
      </c>
      <c r="Q50" s="107">
        <v>0</v>
      </c>
      <c r="R50" s="107">
        <v>0</v>
      </c>
      <c r="S50" s="107">
        <v>0</v>
      </c>
      <c r="T50" s="107">
        <v>0</v>
      </c>
      <c r="U50" s="107">
        <v>0</v>
      </c>
      <c r="V50" s="147">
        <f t="shared" si="7"/>
        <v>5.5</v>
      </c>
      <c r="W50" s="147">
        <f t="shared" si="7"/>
        <v>0</v>
      </c>
      <c r="X50" s="147">
        <f t="shared" si="7"/>
        <v>0</v>
      </c>
      <c r="Y50" s="107">
        <v>0</v>
      </c>
      <c r="Z50" s="107">
        <v>0</v>
      </c>
      <c r="AA50" s="107">
        <v>4.8011599999999994</v>
      </c>
      <c r="AB50" s="107">
        <v>0</v>
      </c>
      <c r="AC50" s="148">
        <f t="shared" si="8"/>
        <v>4.8011599999999994</v>
      </c>
      <c r="AD50" s="149"/>
    </row>
    <row r="51" spans="1:30" s="150" customFormat="1" ht="63" x14ac:dyDescent="0.2">
      <c r="A51" s="146"/>
      <c r="B51" s="6" t="s">
        <v>296</v>
      </c>
      <c r="C51" s="6" t="s">
        <v>171</v>
      </c>
      <c r="D51" s="107">
        <v>2.38</v>
      </c>
      <c r="E51" s="107">
        <v>0.1</v>
      </c>
      <c r="F51" s="107">
        <v>0</v>
      </c>
      <c r="G51" s="107">
        <v>2.38</v>
      </c>
      <c r="H51" s="107">
        <v>0</v>
      </c>
      <c r="I51" s="107">
        <v>3.3703744444444443</v>
      </c>
      <c r="J51" s="107">
        <v>0</v>
      </c>
      <c r="K51" s="107">
        <v>0</v>
      </c>
      <c r="L51" s="107">
        <v>0</v>
      </c>
      <c r="M51" s="107">
        <v>0</v>
      </c>
      <c r="N51" s="107">
        <v>0</v>
      </c>
      <c r="O51" s="107">
        <v>0</v>
      </c>
      <c r="P51" s="107">
        <v>2.38</v>
      </c>
      <c r="Q51" s="107">
        <v>0.1</v>
      </c>
      <c r="R51" s="107">
        <v>0</v>
      </c>
      <c r="S51" s="107">
        <v>0</v>
      </c>
      <c r="T51" s="107">
        <v>0</v>
      </c>
      <c r="U51" s="107">
        <v>0</v>
      </c>
      <c r="V51" s="147">
        <f t="shared" si="7"/>
        <v>2.38</v>
      </c>
      <c r="W51" s="147">
        <f t="shared" si="7"/>
        <v>0.1</v>
      </c>
      <c r="X51" s="147">
        <f t="shared" si="7"/>
        <v>0</v>
      </c>
      <c r="Y51" s="107">
        <v>0</v>
      </c>
      <c r="Z51" s="107">
        <v>0</v>
      </c>
      <c r="AA51" s="107">
        <v>3.033337</v>
      </c>
      <c r="AB51" s="107">
        <v>0</v>
      </c>
      <c r="AC51" s="148">
        <f t="shared" si="8"/>
        <v>3.033337</v>
      </c>
      <c r="AD51" s="149"/>
    </row>
    <row r="52" spans="1:30" s="150" customFormat="1" ht="110.25" x14ac:dyDescent="0.2">
      <c r="A52" s="146"/>
      <c r="B52" s="6" t="s">
        <v>297</v>
      </c>
      <c r="C52" s="6" t="s">
        <v>171</v>
      </c>
      <c r="D52" s="107">
        <v>1.36</v>
      </c>
      <c r="E52" s="107">
        <v>0.1</v>
      </c>
      <c r="F52" s="107">
        <v>0</v>
      </c>
      <c r="G52" s="107">
        <v>1.36</v>
      </c>
      <c r="H52" s="107">
        <v>0</v>
      </c>
      <c r="I52" s="107">
        <v>2.5319555555555557</v>
      </c>
      <c r="J52" s="107">
        <v>0</v>
      </c>
      <c r="K52" s="107">
        <v>0</v>
      </c>
      <c r="L52" s="107">
        <v>0</v>
      </c>
      <c r="M52" s="107">
        <v>0</v>
      </c>
      <c r="N52" s="107">
        <v>0</v>
      </c>
      <c r="O52" s="107">
        <v>0</v>
      </c>
      <c r="P52" s="107">
        <v>0</v>
      </c>
      <c r="Q52" s="107">
        <v>0</v>
      </c>
      <c r="R52" s="107">
        <v>0</v>
      </c>
      <c r="S52" s="107">
        <v>1.36</v>
      </c>
      <c r="T52" s="107">
        <v>0.1</v>
      </c>
      <c r="U52" s="107">
        <v>0</v>
      </c>
      <c r="V52" s="147">
        <f t="shared" si="7"/>
        <v>1.36</v>
      </c>
      <c r="W52" s="147">
        <f t="shared" si="7"/>
        <v>0.1</v>
      </c>
      <c r="X52" s="147">
        <f t="shared" si="7"/>
        <v>0</v>
      </c>
      <c r="Y52" s="107">
        <v>0</v>
      </c>
      <c r="Z52" s="107">
        <v>0</v>
      </c>
      <c r="AA52" s="107">
        <v>0</v>
      </c>
      <c r="AB52" s="107">
        <v>2.2787599999999997</v>
      </c>
      <c r="AC52" s="148">
        <f t="shared" si="8"/>
        <v>2.2787599999999997</v>
      </c>
      <c r="AD52" s="149"/>
    </row>
    <row r="53" spans="1:30" s="150" customFormat="1" ht="78.75" x14ac:dyDescent="0.2">
      <c r="A53" s="146"/>
      <c r="B53" s="6" t="s">
        <v>298</v>
      </c>
      <c r="C53" s="6" t="s">
        <v>171</v>
      </c>
      <c r="D53" s="107">
        <v>2.0499999999999998</v>
      </c>
      <c r="E53" s="107">
        <v>0.1</v>
      </c>
      <c r="F53" s="107">
        <v>0</v>
      </c>
      <c r="G53" s="107">
        <v>2.0499999999999998</v>
      </c>
      <c r="H53" s="107">
        <v>0</v>
      </c>
      <c r="I53" s="107">
        <v>3.2728411111111111</v>
      </c>
      <c r="J53" s="107">
        <v>0</v>
      </c>
      <c r="K53" s="107">
        <v>0</v>
      </c>
      <c r="L53" s="107">
        <v>0</v>
      </c>
      <c r="M53" s="107">
        <v>0</v>
      </c>
      <c r="N53" s="107">
        <v>0</v>
      </c>
      <c r="O53" s="107">
        <v>0</v>
      </c>
      <c r="P53" s="107">
        <v>2.0499999999999998</v>
      </c>
      <c r="Q53" s="107">
        <v>0.1</v>
      </c>
      <c r="R53" s="107">
        <v>0</v>
      </c>
      <c r="S53" s="107">
        <v>0</v>
      </c>
      <c r="T53" s="107">
        <v>0</v>
      </c>
      <c r="U53" s="107">
        <v>0</v>
      </c>
      <c r="V53" s="147">
        <f t="shared" si="7"/>
        <v>2.0499999999999998</v>
      </c>
      <c r="W53" s="147">
        <f t="shared" si="7"/>
        <v>0.1</v>
      </c>
      <c r="X53" s="147">
        <f t="shared" si="7"/>
        <v>0</v>
      </c>
      <c r="Y53" s="107">
        <v>0</v>
      </c>
      <c r="Z53" s="107">
        <v>0</v>
      </c>
      <c r="AA53" s="107">
        <v>2.9455600000000004</v>
      </c>
      <c r="AB53" s="107">
        <v>0</v>
      </c>
      <c r="AC53" s="148">
        <f t="shared" si="8"/>
        <v>2.9455600000000004</v>
      </c>
      <c r="AD53" s="149"/>
    </row>
    <row r="54" spans="1:30" s="150" customFormat="1" ht="110.25" x14ac:dyDescent="0.2">
      <c r="A54" s="146"/>
      <c r="B54" s="6" t="s">
        <v>299</v>
      </c>
      <c r="C54" s="6" t="s">
        <v>171</v>
      </c>
      <c r="D54" s="107">
        <v>1.635</v>
      </c>
      <c r="E54" s="107">
        <v>0.16</v>
      </c>
      <c r="F54" s="107">
        <v>0</v>
      </c>
      <c r="G54" s="107">
        <v>1.635</v>
      </c>
      <c r="H54" s="107">
        <v>0.16</v>
      </c>
      <c r="I54" s="107">
        <v>3.4406277777777778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07">
        <v>1.635</v>
      </c>
      <c r="Q54" s="107">
        <v>0.16</v>
      </c>
      <c r="R54" s="107">
        <v>0</v>
      </c>
      <c r="S54" s="107">
        <v>0</v>
      </c>
      <c r="T54" s="107">
        <v>0</v>
      </c>
      <c r="U54" s="107">
        <v>0</v>
      </c>
      <c r="V54" s="147">
        <f t="shared" si="7"/>
        <v>1.635</v>
      </c>
      <c r="W54" s="147">
        <f t="shared" si="7"/>
        <v>0.16</v>
      </c>
      <c r="X54" s="147">
        <f t="shared" si="7"/>
        <v>0</v>
      </c>
      <c r="Y54" s="107">
        <v>0</v>
      </c>
      <c r="Z54" s="107">
        <v>0</v>
      </c>
      <c r="AA54" s="107">
        <v>3.0965699999999998</v>
      </c>
      <c r="AB54" s="107">
        <v>0</v>
      </c>
      <c r="AC54" s="148">
        <f t="shared" si="8"/>
        <v>3.0965699999999998</v>
      </c>
      <c r="AD54" s="149"/>
    </row>
    <row r="55" spans="1:30" s="150" customFormat="1" ht="31.5" x14ac:dyDescent="0.2">
      <c r="A55" s="146"/>
      <c r="B55" s="6" t="s">
        <v>300</v>
      </c>
      <c r="C55" s="6" t="s">
        <v>171</v>
      </c>
      <c r="D55" s="107">
        <v>7.0000000000000007E-2</v>
      </c>
      <c r="E55" s="107">
        <v>0.1</v>
      </c>
      <c r="F55" s="107">
        <v>0</v>
      </c>
      <c r="G55" s="107">
        <v>7.0000000000000007E-2</v>
      </c>
      <c r="H55" s="107">
        <v>0.1</v>
      </c>
      <c r="I55" s="107">
        <v>0.67530888888888874</v>
      </c>
      <c r="J55" s="107">
        <v>0</v>
      </c>
      <c r="K55" s="107">
        <v>0</v>
      </c>
      <c r="L55" s="107">
        <v>0</v>
      </c>
      <c r="M55" s="107">
        <v>7.0000000000000007E-2</v>
      </c>
      <c r="N55" s="107">
        <v>0.1</v>
      </c>
      <c r="O55" s="107">
        <v>0</v>
      </c>
      <c r="P55" s="107">
        <v>0</v>
      </c>
      <c r="Q55" s="107">
        <v>0</v>
      </c>
      <c r="R55" s="107">
        <v>0</v>
      </c>
      <c r="S55" s="107">
        <v>0</v>
      </c>
      <c r="T55" s="107">
        <v>0</v>
      </c>
      <c r="U55" s="107">
        <v>0</v>
      </c>
      <c r="V55" s="147">
        <f t="shared" si="7"/>
        <v>7.0000000000000007E-2</v>
      </c>
      <c r="W55" s="147">
        <f t="shared" si="7"/>
        <v>0.1</v>
      </c>
      <c r="X55" s="147">
        <f t="shared" si="7"/>
        <v>0</v>
      </c>
      <c r="Y55" s="107">
        <v>0</v>
      </c>
      <c r="Z55" s="107">
        <v>0.60777799999999993</v>
      </c>
      <c r="AA55" s="107">
        <v>0</v>
      </c>
      <c r="AB55" s="107">
        <v>0</v>
      </c>
      <c r="AC55" s="148">
        <f t="shared" si="8"/>
        <v>0.60777799999999993</v>
      </c>
      <c r="AD55" s="149"/>
    </row>
    <row r="56" spans="1:30" s="150" customFormat="1" ht="78.75" x14ac:dyDescent="0.2">
      <c r="A56" s="146"/>
      <c r="B56" s="6" t="s">
        <v>301</v>
      </c>
      <c r="C56" s="6" t="s">
        <v>171</v>
      </c>
      <c r="D56" s="107">
        <v>0.51500000000000001</v>
      </c>
      <c r="E56" s="107">
        <v>0.16</v>
      </c>
      <c r="F56" s="107">
        <v>0</v>
      </c>
      <c r="G56" s="107">
        <v>0.51500000000000001</v>
      </c>
      <c r="H56" s="107">
        <v>0.16</v>
      </c>
      <c r="I56" s="107">
        <v>1.381242222222222</v>
      </c>
      <c r="J56" s="107">
        <v>0</v>
      </c>
      <c r="K56" s="107">
        <v>0</v>
      </c>
      <c r="L56" s="107">
        <v>0</v>
      </c>
      <c r="M56" s="107">
        <v>0</v>
      </c>
      <c r="N56" s="107">
        <v>0</v>
      </c>
      <c r="O56" s="107">
        <v>0</v>
      </c>
      <c r="P56" s="107">
        <v>0</v>
      </c>
      <c r="Q56" s="107">
        <v>0</v>
      </c>
      <c r="R56" s="107">
        <v>0</v>
      </c>
      <c r="S56" s="107">
        <v>0.51500000000000001</v>
      </c>
      <c r="T56" s="107">
        <v>0.16</v>
      </c>
      <c r="U56" s="107">
        <v>0</v>
      </c>
      <c r="V56" s="147">
        <f t="shared" si="7"/>
        <v>0.51500000000000001</v>
      </c>
      <c r="W56" s="147">
        <f t="shared" si="7"/>
        <v>0.16</v>
      </c>
      <c r="X56" s="147">
        <f t="shared" si="7"/>
        <v>0</v>
      </c>
      <c r="Y56" s="107">
        <v>0</v>
      </c>
      <c r="Z56" s="107">
        <v>0</v>
      </c>
      <c r="AA56" s="107">
        <v>0</v>
      </c>
      <c r="AB56" s="107">
        <v>1.2431179999999999</v>
      </c>
      <c r="AC56" s="148">
        <f t="shared" si="8"/>
        <v>1.2431179999999999</v>
      </c>
      <c r="AD56" s="149"/>
    </row>
    <row r="57" spans="1:30" s="150" customFormat="1" ht="63" x14ac:dyDescent="0.2">
      <c r="A57" s="146"/>
      <c r="B57" s="6" t="s">
        <v>302</v>
      </c>
      <c r="C57" s="6" t="s">
        <v>171</v>
      </c>
      <c r="D57" s="107">
        <v>0.09</v>
      </c>
      <c r="E57" s="107">
        <v>6.3E-2</v>
      </c>
      <c r="F57" s="107">
        <v>0</v>
      </c>
      <c r="G57" s="107">
        <v>0.09</v>
      </c>
      <c r="H57" s="107">
        <v>0</v>
      </c>
      <c r="I57" s="107">
        <v>0.50248888888888887</v>
      </c>
      <c r="J57" s="107">
        <v>0.09</v>
      </c>
      <c r="K57" s="107">
        <v>6.3E-2</v>
      </c>
      <c r="L57" s="107">
        <v>0</v>
      </c>
      <c r="M57" s="107">
        <v>0</v>
      </c>
      <c r="N57" s="107">
        <v>0</v>
      </c>
      <c r="O57" s="107">
        <v>0</v>
      </c>
      <c r="P57" s="107">
        <v>0</v>
      </c>
      <c r="Q57" s="107">
        <v>0</v>
      </c>
      <c r="R57" s="107">
        <v>0</v>
      </c>
      <c r="S57" s="107">
        <v>0</v>
      </c>
      <c r="T57" s="107">
        <v>0</v>
      </c>
      <c r="U57" s="107">
        <v>0</v>
      </c>
      <c r="V57" s="147">
        <f t="shared" si="7"/>
        <v>0.09</v>
      </c>
      <c r="W57" s="147">
        <f t="shared" si="7"/>
        <v>6.3E-2</v>
      </c>
      <c r="X57" s="147">
        <f t="shared" si="7"/>
        <v>0</v>
      </c>
      <c r="Y57" s="107">
        <v>0.45200000000000001</v>
      </c>
      <c r="Z57" s="107">
        <v>0</v>
      </c>
      <c r="AA57" s="107">
        <v>0</v>
      </c>
      <c r="AB57" s="107">
        <v>0</v>
      </c>
      <c r="AC57" s="148">
        <f t="shared" si="8"/>
        <v>0.45200000000000001</v>
      </c>
      <c r="AD57" s="149"/>
    </row>
    <row r="58" spans="1:30" s="150" customFormat="1" ht="63" x14ac:dyDescent="0.2">
      <c r="A58" s="146"/>
      <c r="B58" s="6" t="s">
        <v>303</v>
      </c>
      <c r="C58" s="6" t="s">
        <v>171</v>
      </c>
      <c r="D58" s="107">
        <v>0.05</v>
      </c>
      <c r="E58" s="107">
        <v>0.16</v>
      </c>
      <c r="F58" s="107">
        <v>0</v>
      </c>
      <c r="G58" s="107">
        <v>0.05</v>
      </c>
      <c r="H58" s="107">
        <v>0</v>
      </c>
      <c r="I58" s="107">
        <v>0.44683666666666672</v>
      </c>
      <c r="J58" s="107">
        <v>0.05</v>
      </c>
      <c r="K58" s="107">
        <v>0.16</v>
      </c>
      <c r="L58" s="107">
        <v>0</v>
      </c>
      <c r="M58" s="107">
        <v>0</v>
      </c>
      <c r="N58" s="107">
        <v>0</v>
      </c>
      <c r="O58" s="107">
        <v>0</v>
      </c>
      <c r="P58" s="107">
        <v>0</v>
      </c>
      <c r="Q58" s="107">
        <v>0</v>
      </c>
      <c r="R58" s="107">
        <v>0</v>
      </c>
      <c r="S58" s="107">
        <v>0</v>
      </c>
      <c r="T58" s="107">
        <v>0</v>
      </c>
      <c r="U58" s="107">
        <v>0</v>
      </c>
      <c r="V58" s="147">
        <f t="shared" si="7"/>
        <v>0.05</v>
      </c>
      <c r="W58" s="147">
        <f t="shared" si="7"/>
        <v>0.16</v>
      </c>
      <c r="X58" s="147">
        <f t="shared" si="7"/>
        <v>0</v>
      </c>
      <c r="Y58" s="107">
        <v>0.40215300000000004</v>
      </c>
      <c r="Z58" s="107">
        <v>0</v>
      </c>
      <c r="AA58" s="107">
        <v>0</v>
      </c>
      <c r="AB58" s="107">
        <v>0</v>
      </c>
      <c r="AC58" s="148">
        <f t="shared" si="8"/>
        <v>0.40215300000000004</v>
      </c>
      <c r="AD58" s="149"/>
    </row>
    <row r="59" spans="1:30" s="150" customFormat="1" ht="31.5" x14ac:dyDescent="0.2">
      <c r="A59" s="146"/>
      <c r="B59" s="6" t="s">
        <v>304</v>
      </c>
      <c r="C59" s="6" t="s">
        <v>171</v>
      </c>
      <c r="D59" s="107">
        <v>0.06</v>
      </c>
      <c r="E59" s="107">
        <v>0.1</v>
      </c>
      <c r="F59" s="107">
        <v>0</v>
      </c>
      <c r="G59" s="107">
        <v>0.06</v>
      </c>
      <c r="H59" s="107">
        <v>0.1</v>
      </c>
      <c r="I59" s="107">
        <v>0.6316788888888889</v>
      </c>
      <c r="J59" s="107">
        <v>0</v>
      </c>
      <c r="K59" s="107">
        <v>0</v>
      </c>
      <c r="L59" s="107">
        <v>0</v>
      </c>
      <c r="M59" s="107">
        <v>0</v>
      </c>
      <c r="N59" s="107">
        <v>0</v>
      </c>
      <c r="O59" s="107">
        <v>0</v>
      </c>
      <c r="P59" s="107">
        <v>0</v>
      </c>
      <c r="Q59" s="107">
        <v>0</v>
      </c>
      <c r="R59" s="107">
        <v>0</v>
      </c>
      <c r="S59" s="107">
        <v>0.06</v>
      </c>
      <c r="T59" s="107">
        <v>0.1</v>
      </c>
      <c r="U59" s="107">
        <v>0</v>
      </c>
      <c r="V59" s="147">
        <f t="shared" si="7"/>
        <v>0.06</v>
      </c>
      <c r="W59" s="147">
        <f t="shared" si="7"/>
        <v>0.1</v>
      </c>
      <c r="X59" s="147">
        <f t="shared" si="7"/>
        <v>0</v>
      </c>
      <c r="Y59" s="107">
        <v>0</v>
      </c>
      <c r="Z59" s="107">
        <v>0</v>
      </c>
      <c r="AA59" s="107">
        <v>0</v>
      </c>
      <c r="AB59" s="107">
        <v>0.56851099999999999</v>
      </c>
      <c r="AC59" s="148">
        <f t="shared" si="8"/>
        <v>0.56851099999999999</v>
      </c>
      <c r="AD59" s="149"/>
    </row>
    <row r="60" spans="1:30" s="150" customFormat="1" ht="31.5" x14ac:dyDescent="0.2">
      <c r="A60" s="146"/>
      <c r="B60" s="6" t="s">
        <v>305</v>
      </c>
      <c r="C60" s="6" t="s">
        <v>171</v>
      </c>
      <c r="D60" s="107">
        <v>0.05</v>
      </c>
      <c r="E60" s="107">
        <v>0</v>
      </c>
      <c r="F60" s="107">
        <v>0</v>
      </c>
      <c r="G60" s="107">
        <v>0.05</v>
      </c>
      <c r="H60" s="107">
        <v>0</v>
      </c>
      <c r="I60" s="107">
        <v>0.18660222222222222</v>
      </c>
      <c r="J60" s="107">
        <v>0</v>
      </c>
      <c r="K60" s="107">
        <v>0</v>
      </c>
      <c r="L60" s="107">
        <v>0</v>
      </c>
      <c r="M60" s="107">
        <v>0</v>
      </c>
      <c r="N60" s="107">
        <v>0</v>
      </c>
      <c r="O60" s="107">
        <v>0</v>
      </c>
      <c r="P60" s="107">
        <v>0</v>
      </c>
      <c r="Q60" s="107">
        <v>0</v>
      </c>
      <c r="R60" s="107">
        <v>0</v>
      </c>
      <c r="S60" s="107">
        <v>0.05</v>
      </c>
      <c r="T60" s="107">
        <v>0</v>
      </c>
      <c r="U60" s="107">
        <v>0</v>
      </c>
      <c r="V60" s="147">
        <f t="shared" si="7"/>
        <v>0.05</v>
      </c>
      <c r="W60" s="147">
        <f t="shared" si="7"/>
        <v>0</v>
      </c>
      <c r="X60" s="147">
        <f t="shared" si="7"/>
        <v>0</v>
      </c>
      <c r="Y60" s="107">
        <v>0</v>
      </c>
      <c r="Z60" s="107">
        <v>0</v>
      </c>
      <c r="AA60" s="107">
        <v>0</v>
      </c>
      <c r="AB60" s="107">
        <v>0.16794200000000001</v>
      </c>
      <c r="AC60" s="148">
        <f t="shared" si="8"/>
        <v>0.16794200000000001</v>
      </c>
      <c r="AD60" s="149"/>
    </row>
    <row r="61" spans="1:30" s="150" customFormat="1" ht="31.5" x14ac:dyDescent="0.2">
      <c r="A61" s="146"/>
      <c r="B61" s="6" t="s">
        <v>306</v>
      </c>
      <c r="C61" s="6" t="s">
        <v>171</v>
      </c>
      <c r="D61" s="107">
        <v>0.73</v>
      </c>
      <c r="E61" s="107">
        <v>0.25</v>
      </c>
      <c r="F61" s="107">
        <v>0</v>
      </c>
      <c r="G61" s="107">
        <v>0.73</v>
      </c>
      <c r="H61" s="107">
        <v>0.25</v>
      </c>
      <c r="I61" s="107">
        <v>1.1395655555555559</v>
      </c>
      <c r="J61" s="107">
        <v>0</v>
      </c>
      <c r="K61" s="107">
        <v>0</v>
      </c>
      <c r="L61" s="107">
        <v>0</v>
      </c>
      <c r="M61" s="107">
        <v>0</v>
      </c>
      <c r="N61" s="107">
        <v>0</v>
      </c>
      <c r="O61" s="107">
        <v>0</v>
      </c>
      <c r="P61" s="107">
        <v>0.73</v>
      </c>
      <c r="Q61" s="107">
        <v>0.25</v>
      </c>
      <c r="R61" s="107">
        <v>0</v>
      </c>
      <c r="S61" s="107">
        <v>0</v>
      </c>
      <c r="T61" s="107">
        <v>0</v>
      </c>
      <c r="U61" s="107">
        <v>0</v>
      </c>
      <c r="V61" s="147">
        <f t="shared" si="7"/>
        <v>0.73</v>
      </c>
      <c r="W61" s="147">
        <f t="shared" si="7"/>
        <v>0.25</v>
      </c>
      <c r="X61" s="147">
        <f t="shared" si="7"/>
        <v>0</v>
      </c>
      <c r="Y61" s="107">
        <v>0</v>
      </c>
      <c r="Z61" s="107">
        <v>0</v>
      </c>
      <c r="AA61" s="107">
        <v>1.0256090000000002</v>
      </c>
      <c r="AB61" s="107">
        <v>0</v>
      </c>
      <c r="AC61" s="148">
        <f t="shared" si="8"/>
        <v>1.0256090000000002</v>
      </c>
      <c r="AD61" s="149"/>
    </row>
    <row r="62" spans="1:30" s="150" customFormat="1" ht="31.5" x14ac:dyDescent="0.2">
      <c r="A62" s="146"/>
      <c r="B62" s="6" t="s">
        <v>307</v>
      </c>
      <c r="C62" s="6" t="s">
        <v>171</v>
      </c>
      <c r="D62" s="107">
        <v>0.4</v>
      </c>
      <c r="E62" s="107">
        <v>0</v>
      </c>
      <c r="F62" s="107">
        <v>0</v>
      </c>
      <c r="G62" s="107">
        <v>0.4</v>
      </c>
      <c r="H62" s="107">
        <v>0</v>
      </c>
      <c r="I62" s="107">
        <v>0.3681166666666667</v>
      </c>
      <c r="J62" s="107">
        <v>0</v>
      </c>
      <c r="K62" s="107">
        <v>0</v>
      </c>
      <c r="L62" s="107">
        <v>0</v>
      </c>
      <c r="M62" s="107">
        <v>0</v>
      </c>
      <c r="N62" s="107">
        <v>0</v>
      </c>
      <c r="O62" s="107">
        <v>0</v>
      </c>
      <c r="P62" s="107">
        <v>0.4</v>
      </c>
      <c r="Q62" s="107">
        <v>0</v>
      </c>
      <c r="R62" s="107">
        <v>0</v>
      </c>
      <c r="S62" s="107">
        <v>0</v>
      </c>
      <c r="T62" s="107">
        <v>0</v>
      </c>
      <c r="U62" s="107">
        <v>0</v>
      </c>
      <c r="V62" s="147">
        <f t="shared" si="7"/>
        <v>0.4</v>
      </c>
      <c r="W62" s="147">
        <f t="shared" si="7"/>
        <v>0</v>
      </c>
      <c r="X62" s="147">
        <f t="shared" si="7"/>
        <v>0</v>
      </c>
      <c r="Y62" s="107">
        <v>0</v>
      </c>
      <c r="Z62" s="107">
        <v>0</v>
      </c>
      <c r="AA62" s="107">
        <v>0.33130500000000002</v>
      </c>
      <c r="AB62" s="107">
        <v>0</v>
      </c>
      <c r="AC62" s="148">
        <f t="shared" si="8"/>
        <v>0.33130500000000002</v>
      </c>
      <c r="AD62" s="149"/>
    </row>
    <row r="63" spans="1:30" s="150" customFormat="1" ht="31.5" x14ac:dyDescent="0.2">
      <c r="A63" s="146"/>
      <c r="B63" s="6" t="s">
        <v>311</v>
      </c>
      <c r="C63" s="6" t="s">
        <v>171</v>
      </c>
      <c r="D63" s="107">
        <v>0</v>
      </c>
      <c r="E63" s="107">
        <v>0</v>
      </c>
      <c r="F63" s="107">
        <v>10900</v>
      </c>
      <c r="G63" s="107">
        <v>0</v>
      </c>
      <c r="H63" s="107">
        <v>0</v>
      </c>
      <c r="I63" s="107">
        <v>681.71684699999992</v>
      </c>
      <c r="J63" s="107">
        <v>0</v>
      </c>
      <c r="K63" s="107">
        <v>0</v>
      </c>
      <c r="L63" s="107">
        <v>0</v>
      </c>
      <c r="M63" s="107">
        <v>0</v>
      </c>
      <c r="N63" s="107">
        <v>0</v>
      </c>
      <c r="O63" s="107">
        <v>0</v>
      </c>
      <c r="P63" s="107">
        <v>0</v>
      </c>
      <c r="Q63" s="107">
        <v>0</v>
      </c>
      <c r="R63" s="107">
        <v>0</v>
      </c>
      <c r="S63" s="107">
        <v>0</v>
      </c>
      <c r="T63" s="107">
        <v>0</v>
      </c>
      <c r="U63" s="107">
        <v>10900</v>
      </c>
      <c r="V63" s="147">
        <f t="shared" si="7"/>
        <v>0</v>
      </c>
      <c r="W63" s="147">
        <f t="shared" si="7"/>
        <v>0</v>
      </c>
      <c r="X63" s="147">
        <f t="shared" si="7"/>
        <v>10900</v>
      </c>
      <c r="Y63" s="107">
        <v>0</v>
      </c>
      <c r="Z63" s="107">
        <v>0</v>
      </c>
      <c r="AA63" s="107">
        <v>0</v>
      </c>
      <c r="AB63" s="107">
        <v>115.521</v>
      </c>
      <c r="AC63" s="148">
        <f t="shared" si="8"/>
        <v>115.521</v>
      </c>
      <c r="AD63" s="149"/>
    </row>
    <row r="64" spans="1:30" s="150" customFormat="1" ht="15.75" x14ac:dyDescent="0.2">
      <c r="A64" s="146"/>
      <c r="B64" s="6" t="s">
        <v>985</v>
      </c>
      <c r="C64" s="6">
        <v>0</v>
      </c>
      <c r="D64" s="107">
        <v>0</v>
      </c>
      <c r="E64" s="107">
        <v>0</v>
      </c>
      <c r="F64" s="107">
        <v>0</v>
      </c>
      <c r="G64" s="107">
        <v>0</v>
      </c>
      <c r="H64" s="107">
        <v>0</v>
      </c>
      <c r="I64" s="107">
        <v>0</v>
      </c>
      <c r="J64" s="107">
        <v>0</v>
      </c>
      <c r="K64" s="107">
        <v>0</v>
      </c>
      <c r="L64" s="107">
        <v>0</v>
      </c>
      <c r="M64" s="107">
        <v>0</v>
      </c>
      <c r="N64" s="107">
        <v>0</v>
      </c>
      <c r="O64" s="107">
        <v>0</v>
      </c>
      <c r="P64" s="107">
        <v>0</v>
      </c>
      <c r="Q64" s="107">
        <v>0</v>
      </c>
      <c r="R64" s="107">
        <v>0</v>
      </c>
      <c r="S64" s="107">
        <v>0</v>
      </c>
      <c r="T64" s="107">
        <v>0</v>
      </c>
      <c r="U64" s="107">
        <v>0</v>
      </c>
      <c r="V64" s="147">
        <f t="shared" si="7"/>
        <v>0</v>
      </c>
      <c r="W64" s="147">
        <f t="shared" si="7"/>
        <v>0</v>
      </c>
      <c r="X64" s="147">
        <f t="shared" si="7"/>
        <v>0</v>
      </c>
      <c r="Y64" s="107">
        <v>0</v>
      </c>
      <c r="Z64" s="107">
        <v>0</v>
      </c>
      <c r="AA64" s="107">
        <v>0</v>
      </c>
      <c r="AB64" s="107">
        <v>0</v>
      </c>
      <c r="AC64" s="148">
        <f t="shared" si="8"/>
        <v>0</v>
      </c>
      <c r="AD64" s="149"/>
    </row>
    <row r="65" spans="1:30" s="150" customFormat="1" ht="31.5" x14ac:dyDescent="0.2">
      <c r="A65" s="146"/>
      <c r="B65" s="6" t="s">
        <v>986</v>
      </c>
      <c r="C65" s="6">
        <v>0</v>
      </c>
      <c r="D65" s="107">
        <v>0</v>
      </c>
      <c r="E65" s="107">
        <v>0</v>
      </c>
      <c r="F65" s="107">
        <v>900</v>
      </c>
      <c r="G65" s="107">
        <v>0</v>
      </c>
      <c r="H65" s="107">
        <v>0</v>
      </c>
      <c r="I65" s="107">
        <v>0</v>
      </c>
      <c r="J65" s="107">
        <v>0</v>
      </c>
      <c r="K65" s="107">
        <v>0</v>
      </c>
      <c r="L65" s="107">
        <v>0</v>
      </c>
      <c r="M65" s="107">
        <v>0</v>
      </c>
      <c r="N65" s="107">
        <v>0</v>
      </c>
      <c r="O65" s="107">
        <v>0</v>
      </c>
      <c r="P65" s="107">
        <v>0</v>
      </c>
      <c r="Q65" s="107">
        <v>0</v>
      </c>
      <c r="R65" s="107">
        <v>0</v>
      </c>
      <c r="S65" s="107">
        <v>0</v>
      </c>
      <c r="T65" s="107">
        <v>0</v>
      </c>
      <c r="U65" s="107">
        <v>0</v>
      </c>
      <c r="V65" s="147">
        <f t="shared" si="7"/>
        <v>0</v>
      </c>
      <c r="W65" s="147">
        <f t="shared" si="7"/>
        <v>0</v>
      </c>
      <c r="X65" s="147">
        <f t="shared" si="7"/>
        <v>0</v>
      </c>
      <c r="Y65" s="107">
        <v>0</v>
      </c>
      <c r="Z65" s="107">
        <v>0</v>
      </c>
      <c r="AA65" s="107">
        <v>0</v>
      </c>
      <c r="AB65" s="107">
        <v>0</v>
      </c>
      <c r="AC65" s="148">
        <f t="shared" si="8"/>
        <v>0</v>
      </c>
      <c r="AD65" s="149"/>
    </row>
    <row r="66" spans="1:30" s="150" customFormat="1" ht="31.5" x14ac:dyDescent="0.2">
      <c r="A66" s="146"/>
      <c r="B66" s="6" t="s">
        <v>987</v>
      </c>
      <c r="C66" s="6">
        <v>0</v>
      </c>
      <c r="D66" s="107">
        <v>0</v>
      </c>
      <c r="E66" s="107">
        <v>0</v>
      </c>
      <c r="F66" s="107">
        <v>10000</v>
      </c>
      <c r="G66" s="107">
        <v>0</v>
      </c>
      <c r="H66" s="107">
        <v>0</v>
      </c>
      <c r="I66" s="107">
        <v>0</v>
      </c>
      <c r="J66" s="107">
        <v>0</v>
      </c>
      <c r="K66" s="107">
        <v>0</v>
      </c>
      <c r="L66" s="107">
        <v>0</v>
      </c>
      <c r="M66" s="107">
        <v>0</v>
      </c>
      <c r="N66" s="107">
        <v>0</v>
      </c>
      <c r="O66" s="107">
        <v>0</v>
      </c>
      <c r="P66" s="107">
        <v>0</v>
      </c>
      <c r="Q66" s="107">
        <v>0</v>
      </c>
      <c r="R66" s="107">
        <v>0</v>
      </c>
      <c r="S66" s="107">
        <v>0</v>
      </c>
      <c r="T66" s="107">
        <v>0</v>
      </c>
      <c r="U66" s="107">
        <v>0</v>
      </c>
      <c r="V66" s="147">
        <f t="shared" si="7"/>
        <v>0</v>
      </c>
      <c r="W66" s="147">
        <f t="shared" si="7"/>
        <v>0</v>
      </c>
      <c r="X66" s="147">
        <f t="shared" si="7"/>
        <v>0</v>
      </c>
      <c r="Y66" s="107">
        <v>0</v>
      </c>
      <c r="Z66" s="107">
        <v>0</v>
      </c>
      <c r="AA66" s="107">
        <v>0</v>
      </c>
      <c r="AB66" s="107">
        <v>0</v>
      </c>
      <c r="AC66" s="148">
        <f t="shared" si="8"/>
        <v>0</v>
      </c>
      <c r="AD66" s="149"/>
    </row>
    <row r="67" spans="1:30" s="150" customFormat="1" ht="31.5" x14ac:dyDescent="0.2">
      <c r="A67" s="146"/>
      <c r="B67" s="6" t="s">
        <v>312</v>
      </c>
      <c r="C67" s="6" t="s">
        <v>98</v>
      </c>
      <c r="D67" s="107">
        <v>0</v>
      </c>
      <c r="E67" s="107">
        <v>0</v>
      </c>
      <c r="F67" s="107">
        <v>442044</v>
      </c>
      <c r="G67" s="107">
        <v>0</v>
      </c>
      <c r="H67" s="107">
        <v>0</v>
      </c>
      <c r="I67" s="107">
        <v>2470.7220110847456</v>
      </c>
      <c r="J67" s="107">
        <v>0</v>
      </c>
      <c r="K67" s="107">
        <v>0</v>
      </c>
      <c r="L67" s="107">
        <v>0</v>
      </c>
      <c r="M67" s="107">
        <v>0</v>
      </c>
      <c r="N67" s="107">
        <v>0</v>
      </c>
      <c r="O67" s="107">
        <v>0</v>
      </c>
      <c r="P67" s="107">
        <v>0</v>
      </c>
      <c r="Q67" s="107">
        <v>0</v>
      </c>
      <c r="R67" s="107">
        <v>442044</v>
      </c>
      <c r="S67" s="107">
        <v>0</v>
      </c>
      <c r="T67" s="107">
        <v>0</v>
      </c>
      <c r="U67" s="107">
        <v>0</v>
      </c>
      <c r="V67" s="147">
        <f t="shared" si="7"/>
        <v>0</v>
      </c>
      <c r="W67" s="147">
        <f t="shared" si="7"/>
        <v>0</v>
      </c>
      <c r="X67" s="147">
        <f t="shared" si="7"/>
        <v>442044</v>
      </c>
      <c r="Y67" s="107">
        <v>0</v>
      </c>
      <c r="Z67" s="107">
        <v>0</v>
      </c>
      <c r="AA67" s="107">
        <v>2430.1109722570704</v>
      </c>
      <c r="AB67" s="107">
        <v>0</v>
      </c>
      <c r="AC67" s="148">
        <f t="shared" si="8"/>
        <v>2430.1109722570704</v>
      </c>
      <c r="AD67" s="149"/>
    </row>
    <row r="68" spans="1:30" s="150" customFormat="1" ht="63" x14ac:dyDescent="0.2">
      <c r="A68" s="146"/>
      <c r="B68" s="6" t="s">
        <v>313</v>
      </c>
      <c r="C68" s="6" t="s">
        <v>98</v>
      </c>
      <c r="D68" s="107">
        <v>0</v>
      </c>
      <c r="E68" s="107">
        <v>0</v>
      </c>
      <c r="F68" s="107">
        <v>0</v>
      </c>
      <c r="G68" s="107">
        <v>0</v>
      </c>
      <c r="H68" s="107">
        <v>0</v>
      </c>
      <c r="I68" s="107">
        <v>12.889735</v>
      </c>
      <c r="J68" s="107">
        <v>0</v>
      </c>
      <c r="K68" s="107">
        <v>0</v>
      </c>
      <c r="L68" s="107">
        <v>0</v>
      </c>
      <c r="M68" s="107">
        <v>0</v>
      </c>
      <c r="N68" s="107">
        <v>0</v>
      </c>
      <c r="O68" s="107">
        <v>0</v>
      </c>
      <c r="P68" s="107">
        <v>0</v>
      </c>
      <c r="Q68" s="107">
        <v>0</v>
      </c>
      <c r="R68" s="107">
        <v>0</v>
      </c>
      <c r="S68" s="107">
        <v>0</v>
      </c>
      <c r="T68" s="107">
        <v>0</v>
      </c>
      <c r="U68" s="107">
        <v>0</v>
      </c>
      <c r="V68" s="147">
        <f t="shared" si="7"/>
        <v>0</v>
      </c>
      <c r="W68" s="147">
        <f t="shared" si="7"/>
        <v>0</v>
      </c>
      <c r="X68" s="147">
        <f t="shared" si="7"/>
        <v>0</v>
      </c>
      <c r="Y68" s="107">
        <v>0</v>
      </c>
      <c r="Z68" s="107">
        <v>0</v>
      </c>
      <c r="AA68" s="107">
        <v>0</v>
      </c>
      <c r="AB68" s="107">
        <v>12.889735</v>
      </c>
      <c r="AC68" s="148">
        <f t="shared" si="8"/>
        <v>12.889735</v>
      </c>
      <c r="AD68" s="149"/>
    </row>
    <row r="69" spans="1:30" s="150" customFormat="1" ht="63" x14ac:dyDescent="0.2">
      <c r="A69" s="146"/>
      <c r="B69" s="6" t="s">
        <v>314</v>
      </c>
      <c r="C69" s="6" t="s">
        <v>98</v>
      </c>
      <c r="D69" s="107">
        <v>0</v>
      </c>
      <c r="E69" s="107">
        <v>0</v>
      </c>
      <c r="F69" s="107">
        <v>0</v>
      </c>
      <c r="G69" s="107">
        <v>0</v>
      </c>
      <c r="H69" s="107">
        <v>0</v>
      </c>
      <c r="I69" s="107">
        <v>12.338164000000001</v>
      </c>
      <c r="J69" s="107">
        <v>0</v>
      </c>
      <c r="K69" s="107">
        <v>0</v>
      </c>
      <c r="L69" s="107">
        <v>0</v>
      </c>
      <c r="M69" s="107">
        <v>0</v>
      </c>
      <c r="N69" s="107">
        <v>0</v>
      </c>
      <c r="O69" s="107">
        <v>0</v>
      </c>
      <c r="P69" s="107">
        <v>0</v>
      </c>
      <c r="Q69" s="107">
        <v>0</v>
      </c>
      <c r="R69" s="107">
        <v>0</v>
      </c>
      <c r="S69" s="107">
        <v>0</v>
      </c>
      <c r="T69" s="107">
        <v>0</v>
      </c>
      <c r="U69" s="107">
        <v>0</v>
      </c>
      <c r="V69" s="147">
        <f t="shared" si="7"/>
        <v>0</v>
      </c>
      <c r="W69" s="147">
        <f t="shared" si="7"/>
        <v>0</v>
      </c>
      <c r="X69" s="147">
        <f t="shared" si="7"/>
        <v>0</v>
      </c>
      <c r="Y69" s="107">
        <v>0</v>
      </c>
      <c r="Z69" s="107">
        <v>0</v>
      </c>
      <c r="AA69" s="107">
        <v>0</v>
      </c>
      <c r="AB69" s="107">
        <v>12.338164000000001</v>
      </c>
      <c r="AC69" s="148">
        <f t="shared" si="8"/>
        <v>12.338164000000001</v>
      </c>
      <c r="AD69" s="149"/>
    </row>
    <row r="70" spans="1:30" s="150" customFormat="1" ht="63" x14ac:dyDescent="0.2">
      <c r="A70" s="146"/>
      <c r="B70" s="6" t="s">
        <v>315</v>
      </c>
      <c r="C70" s="6" t="s">
        <v>98</v>
      </c>
      <c r="D70" s="107">
        <v>4.7</v>
      </c>
      <c r="E70" s="107">
        <v>0</v>
      </c>
      <c r="F70" s="107">
        <v>0</v>
      </c>
      <c r="G70" s="107">
        <v>4.7</v>
      </c>
      <c r="H70" s="107">
        <v>0</v>
      </c>
      <c r="I70" s="107">
        <v>11.758063999999999</v>
      </c>
      <c r="J70" s="107">
        <v>0</v>
      </c>
      <c r="K70" s="107">
        <v>0</v>
      </c>
      <c r="L70" s="107">
        <v>0</v>
      </c>
      <c r="M70" s="107">
        <v>0</v>
      </c>
      <c r="N70" s="107">
        <v>0</v>
      </c>
      <c r="O70" s="107">
        <v>0</v>
      </c>
      <c r="P70" s="107">
        <v>0</v>
      </c>
      <c r="Q70" s="107">
        <v>0</v>
      </c>
      <c r="R70" s="107">
        <v>0</v>
      </c>
      <c r="S70" s="107">
        <v>4.7</v>
      </c>
      <c r="T70" s="107">
        <v>0</v>
      </c>
      <c r="U70" s="107">
        <v>0</v>
      </c>
      <c r="V70" s="147">
        <f t="shared" si="7"/>
        <v>4.7</v>
      </c>
      <c r="W70" s="147">
        <f t="shared" si="7"/>
        <v>0</v>
      </c>
      <c r="X70" s="147">
        <f t="shared" si="7"/>
        <v>0</v>
      </c>
      <c r="Y70" s="107">
        <v>0</v>
      </c>
      <c r="Z70" s="107">
        <v>0</v>
      </c>
      <c r="AA70" s="107">
        <v>0</v>
      </c>
      <c r="AB70" s="107">
        <v>11.758063999999999</v>
      </c>
      <c r="AC70" s="148">
        <f t="shared" si="8"/>
        <v>11.758063999999999</v>
      </c>
      <c r="AD70" s="149"/>
    </row>
    <row r="71" spans="1:30" s="150" customFormat="1" ht="78.75" x14ac:dyDescent="0.2">
      <c r="A71" s="146"/>
      <c r="B71" s="6" t="s">
        <v>316</v>
      </c>
      <c r="C71" s="6" t="s">
        <v>98</v>
      </c>
      <c r="D71" s="107">
        <v>3.43</v>
      </c>
      <c r="E71" s="107">
        <v>0</v>
      </c>
      <c r="F71" s="107">
        <v>0</v>
      </c>
      <c r="G71" s="107">
        <v>3.43</v>
      </c>
      <c r="H71" s="107">
        <v>0</v>
      </c>
      <c r="I71" s="107">
        <v>6.700467218888889</v>
      </c>
      <c r="J71" s="107">
        <v>0</v>
      </c>
      <c r="K71" s="107">
        <v>0</v>
      </c>
      <c r="L71" s="107">
        <v>0</v>
      </c>
      <c r="M71" s="107">
        <v>0</v>
      </c>
      <c r="N71" s="107">
        <v>0</v>
      </c>
      <c r="O71" s="107">
        <v>0</v>
      </c>
      <c r="P71" s="107">
        <v>0</v>
      </c>
      <c r="Q71" s="107">
        <v>0</v>
      </c>
      <c r="R71" s="107">
        <v>0</v>
      </c>
      <c r="S71" s="107">
        <v>3.43</v>
      </c>
      <c r="T71" s="107">
        <v>0</v>
      </c>
      <c r="U71" s="107">
        <v>0</v>
      </c>
      <c r="V71" s="147">
        <f t="shared" si="7"/>
        <v>3.43</v>
      </c>
      <c r="W71" s="147">
        <f t="shared" si="7"/>
        <v>0</v>
      </c>
      <c r="X71" s="147">
        <f t="shared" si="7"/>
        <v>0</v>
      </c>
      <c r="Y71" s="107">
        <v>0</v>
      </c>
      <c r="Z71" s="107">
        <v>0</v>
      </c>
      <c r="AA71" s="107">
        <v>0</v>
      </c>
      <c r="AB71" s="107">
        <v>6.0915783300000008</v>
      </c>
      <c r="AC71" s="148">
        <f t="shared" si="8"/>
        <v>6.0915783300000008</v>
      </c>
      <c r="AD71" s="149"/>
    </row>
    <row r="72" spans="1:30" s="150" customFormat="1" ht="78.75" x14ac:dyDescent="0.2">
      <c r="A72" s="146"/>
      <c r="B72" s="6" t="s">
        <v>317</v>
      </c>
      <c r="C72" s="6" t="s">
        <v>98</v>
      </c>
      <c r="D72" s="107">
        <v>6.8</v>
      </c>
      <c r="E72" s="107">
        <v>0</v>
      </c>
      <c r="F72" s="107">
        <v>0</v>
      </c>
      <c r="G72" s="107">
        <v>6.8</v>
      </c>
      <c r="H72" s="107">
        <v>0</v>
      </c>
      <c r="I72" s="107">
        <v>7.7789340000000005</v>
      </c>
      <c r="J72" s="107">
        <v>0</v>
      </c>
      <c r="K72" s="107">
        <v>0</v>
      </c>
      <c r="L72" s="107">
        <v>0</v>
      </c>
      <c r="M72" s="107">
        <v>0</v>
      </c>
      <c r="N72" s="107">
        <v>0</v>
      </c>
      <c r="O72" s="107">
        <v>0</v>
      </c>
      <c r="P72" s="107">
        <v>0</v>
      </c>
      <c r="Q72" s="107">
        <v>0</v>
      </c>
      <c r="R72" s="107">
        <v>0</v>
      </c>
      <c r="S72" s="107">
        <v>6.8</v>
      </c>
      <c r="T72" s="107">
        <v>0</v>
      </c>
      <c r="U72" s="107">
        <v>0</v>
      </c>
      <c r="V72" s="147">
        <f t="shared" si="7"/>
        <v>6.8</v>
      </c>
      <c r="W72" s="147">
        <f t="shared" si="7"/>
        <v>0</v>
      </c>
      <c r="X72" s="147">
        <f t="shared" si="7"/>
        <v>0</v>
      </c>
      <c r="Y72" s="107">
        <v>0</v>
      </c>
      <c r="Z72" s="107">
        <v>0</v>
      </c>
      <c r="AA72" s="107">
        <v>0</v>
      </c>
      <c r="AB72" s="107">
        <v>7.7789339999999996</v>
      </c>
      <c r="AC72" s="148">
        <f t="shared" si="8"/>
        <v>7.7789339999999996</v>
      </c>
      <c r="AD72" s="149"/>
    </row>
    <row r="73" spans="1:30" s="150" customFormat="1" ht="47.25" x14ac:dyDescent="0.2">
      <c r="A73" s="146"/>
      <c r="B73" s="6" t="s">
        <v>272</v>
      </c>
      <c r="C73" s="6" t="s">
        <v>98</v>
      </c>
      <c r="D73" s="107">
        <v>0</v>
      </c>
      <c r="E73" s="107">
        <v>0</v>
      </c>
      <c r="F73" s="107">
        <v>0</v>
      </c>
      <c r="G73" s="107">
        <v>0</v>
      </c>
      <c r="H73" s="107">
        <v>0</v>
      </c>
      <c r="I73" s="107">
        <f>103.6415/1.18</f>
        <v>87.831779661016952</v>
      </c>
      <c r="J73" s="107">
        <v>0</v>
      </c>
      <c r="K73" s="107">
        <v>0</v>
      </c>
      <c r="L73" s="107">
        <v>0</v>
      </c>
      <c r="M73" s="107">
        <v>0</v>
      </c>
      <c r="N73" s="107">
        <v>0</v>
      </c>
      <c r="O73" s="107">
        <v>0</v>
      </c>
      <c r="P73" s="107">
        <v>0</v>
      </c>
      <c r="Q73" s="107">
        <v>0</v>
      </c>
      <c r="R73" s="107">
        <v>0</v>
      </c>
      <c r="S73" s="107">
        <v>0</v>
      </c>
      <c r="T73" s="107">
        <v>0</v>
      </c>
      <c r="U73" s="107">
        <v>0</v>
      </c>
      <c r="V73" s="147">
        <v>0</v>
      </c>
      <c r="W73" s="147">
        <v>0</v>
      </c>
      <c r="X73" s="147">
        <v>0</v>
      </c>
      <c r="Y73" s="107">
        <v>0</v>
      </c>
      <c r="Z73" s="107">
        <v>0</v>
      </c>
      <c r="AA73" s="107">
        <v>0</v>
      </c>
      <c r="AB73" s="107">
        <v>0</v>
      </c>
      <c r="AC73" s="148">
        <v>0</v>
      </c>
      <c r="AD73" s="149"/>
    </row>
    <row r="74" spans="1:30" s="150" customFormat="1" ht="63" x14ac:dyDescent="0.2">
      <c r="A74" s="146"/>
      <c r="B74" s="6" t="s">
        <v>988</v>
      </c>
      <c r="C74" s="6" t="s">
        <v>98</v>
      </c>
      <c r="D74" s="107">
        <v>0</v>
      </c>
      <c r="E74" s="107">
        <v>0</v>
      </c>
      <c r="F74" s="107">
        <v>0</v>
      </c>
      <c r="G74" s="107">
        <v>0</v>
      </c>
      <c r="H74" s="107">
        <v>0</v>
      </c>
      <c r="I74" s="107">
        <v>20</v>
      </c>
      <c r="J74" s="107">
        <v>0</v>
      </c>
      <c r="K74" s="107">
        <v>0</v>
      </c>
      <c r="L74" s="107">
        <v>0</v>
      </c>
      <c r="M74" s="107">
        <v>0</v>
      </c>
      <c r="N74" s="107">
        <v>0</v>
      </c>
      <c r="O74" s="107">
        <v>0</v>
      </c>
      <c r="P74" s="107">
        <v>0</v>
      </c>
      <c r="Q74" s="107">
        <v>0</v>
      </c>
      <c r="R74" s="107">
        <v>0</v>
      </c>
      <c r="S74" s="107">
        <v>0</v>
      </c>
      <c r="T74" s="107">
        <v>0</v>
      </c>
      <c r="U74" s="107">
        <v>0</v>
      </c>
      <c r="V74" s="147">
        <f t="shared" si="7"/>
        <v>0</v>
      </c>
      <c r="W74" s="147">
        <f t="shared" si="7"/>
        <v>0</v>
      </c>
      <c r="X74" s="147">
        <f t="shared" si="7"/>
        <v>0</v>
      </c>
      <c r="Y74" s="107">
        <v>0</v>
      </c>
      <c r="Z74" s="107">
        <v>0</v>
      </c>
      <c r="AA74" s="107">
        <v>0</v>
      </c>
      <c r="AB74" s="107">
        <v>0</v>
      </c>
      <c r="AC74" s="148">
        <f t="shared" si="8"/>
        <v>0</v>
      </c>
      <c r="AD74" s="149"/>
    </row>
    <row r="75" spans="1:30" s="150" customFormat="1" ht="63" x14ac:dyDescent="0.2">
      <c r="A75" s="146"/>
      <c r="B75" s="6" t="s">
        <v>989</v>
      </c>
      <c r="C75" s="6" t="s">
        <v>98</v>
      </c>
      <c r="D75" s="107">
        <v>0</v>
      </c>
      <c r="E75" s="107">
        <v>0</v>
      </c>
      <c r="F75" s="107">
        <v>0</v>
      </c>
      <c r="G75" s="107">
        <v>0</v>
      </c>
      <c r="H75" s="107">
        <v>0</v>
      </c>
      <c r="I75" s="107">
        <v>74.37</v>
      </c>
      <c r="J75" s="107">
        <v>0</v>
      </c>
      <c r="K75" s="107">
        <v>0</v>
      </c>
      <c r="L75" s="107">
        <v>0</v>
      </c>
      <c r="M75" s="107">
        <v>0</v>
      </c>
      <c r="N75" s="107">
        <v>0</v>
      </c>
      <c r="O75" s="107">
        <v>0</v>
      </c>
      <c r="P75" s="107">
        <v>0</v>
      </c>
      <c r="Q75" s="107">
        <v>0</v>
      </c>
      <c r="R75" s="107">
        <v>0</v>
      </c>
      <c r="S75" s="107">
        <v>0</v>
      </c>
      <c r="T75" s="107">
        <v>0</v>
      </c>
      <c r="U75" s="107">
        <v>0</v>
      </c>
      <c r="V75" s="147">
        <f t="shared" si="7"/>
        <v>0</v>
      </c>
      <c r="W75" s="147">
        <f t="shared" si="7"/>
        <v>0</v>
      </c>
      <c r="X75" s="147">
        <f t="shared" si="7"/>
        <v>0</v>
      </c>
      <c r="Y75" s="107">
        <v>0</v>
      </c>
      <c r="Z75" s="107">
        <v>0</v>
      </c>
      <c r="AA75" s="107">
        <v>0</v>
      </c>
      <c r="AB75" s="107">
        <v>0</v>
      </c>
      <c r="AC75" s="148">
        <f t="shared" si="8"/>
        <v>0</v>
      </c>
      <c r="AD75" s="149"/>
    </row>
    <row r="76" spans="1:30" s="150" customFormat="1" ht="31.5" x14ac:dyDescent="0.2">
      <c r="A76" s="146"/>
      <c r="B76" s="6" t="s">
        <v>22</v>
      </c>
      <c r="C76" s="6" t="s">
        <v>98</v>
      </c>
      <c r="D76" s="107">
        <v>0</v>
      </c>
      <c r="E76" s="107">
        <v>0</v>
      </c>
      <c r="F76" s="107">
        <v>0</v>
      </c>
      <c r="G76" s="107">
        <v>0</v>
      </c>
      <c r="H76" s="107">
        <v>0</v>
      </c>
      <c r="I76" s="107">
        <v>17.66</v>
      </c>
      <c r="J76" s="107">
        <v>0</v>
      </c>
      <c r="K76" s="107">
        <v>0</v>
      </c>
      <c r="L76" s="107">
        <v>0</v>
      </c>
      <c r="M76" s="107">
        <v>0</v>
      </c>
      <c r="N76" s="107">
        <v>0</v>
      </c>
      <c r="O76" s="107">
        <v>0</v>
      </c>
      <c r="P76" s="107">
        <v>0</v>
      </c>
      <c r="Q76" s="107">
        <v>0</v>
      </c>
      <c r="R76" s="107">
        <v>0</v>
      </c>
      <c r="S76" s="107">
        <v>0</v>
      </c>
      <c r="T76" s="107">
        <v>0</v>
      </c>
      <c r="U76" s="107">
        <v>0</v>
      </c>
      <c r="V76" s="147">
        <f t="shared" si="7"/>
        <v>0</v>
      </c>
      <c r="W76" s="147">
        <f t="shared" si="7"/>
        <v>0</v>
      </c>
      <c r="X76" s="147">
        <f t="shared" si="7"/>
        <v>0</v>
      </c>
      <c r="Y76" s="107">
        <v>0</v>
      </c>
      <c r="Z76" s="107">
        <v>0</v>
      </c>
      <c r="AA76" s="107">
        <v>0</v>
      </c>
      <c r="AB76" s="107">
        <v>0</v>
      </c>
      <c r="AC76" s="148">
        <f t="shared" si="8"/>
        <v>0</v>
      </c>
      <c r="AD76" s="149"/>
    </row>
    <row r="77" spans="1:30" s="150" customFormat="1" ht="63" x14ac:dyDescent="0.2">
      <c r="A77" s="146"/>
      <c r="B77" s="6" t="s">
        <v>990</v>
      </c>
      <c r="C77" s="6" t="s">
        <v>98</v>
      </c>
      <c r="D77" s="107">
        <v>0</v>
      </c>
      <c r="E77" s="107">
        <v>0</v>
      </c>
      <c r="F77" s="107">
        <v>0</v>
      </c>
      <c r="G77" s="107">
        <v>0</v>
      </c>
      <c r="H77" s="107">
        <v>0</v>
      </c>
      <c r="I77" s="107">
        <v>9.2690000000000001</v>
      </c>
      <c r="J77" s="107">
        <v>0</v>
      </c>
      <c r="K77" s="107">
        <v>0</v>
      </c>
      <c r="L77" s="107">
        <v>0</v>
      </c>
      <c r="M77" s="107">
        <v>0</v>
      </c>
      <c r="N77" s="107">
        <v>0</v>
      </c>
      <c r="O77" s="107">
        <v>0</v>
      </c>
      <c r="P77" s="107">
        <v>0</v>
      </c>
      <c r="Q77" s="107">
        <v>0</v>
      </c>
      <c r="R77" s="107">
        <v>0</v>
      </c>
      <c r="S77" s="107">
        <v>0</v>
      </c>
      <c r="T77" s="107">
        <v>0</v>
      </c>
      <c r="U77" s="107">
        <v>0</v>
      </c>
      <c r="V77" s="147">
        <f t="shared" si="7"/>
        <v>0</v>
      </c>
      <c r="W77" s="147">
        <f t="shared" si="7"/>
        <v>0</v>
      </c>
      <c r="X77" s="147">
        <f t="shared" si="7"/>
        <v>0</v>
      </c>
      <c r="Y77" s="107">
        <v>0</v>
      </c>
      <c r="Z77" s="107">
        <v>0</v>
      </c>
      <c r="AA77" s="107">
        <v>0</v>
      </c>
      <c r="AB77" s="107">
        <v>0</v>
      </c>
      <c r="AC77" s="148">
        <f t="shared" si="8"/>
        <v>0</v>
      </c>
      <c r="AD77" s="149"/>
    </row>
    <row r="78" spans="1:30" s="150" customFormat="1" ht="63" x14ac:dyDescent="0.2">
      <c r="A78" s="146"/>
      <c r="B78" s="6" t="s">
        <v>991</v>
      </c>
      <c r="C78" s="6" t="s">
        <v>98</v>
      </c>
      <c r="D78" s="107">
        <v>0</v>
      </c>
      <c r="E78" s="107">
        <v>0</v>
      </c>
      <c r="F78" s="107">
        <v>0</v>
      </c>
      <c r="G78" s="107">
        <v>0</v>
      </c>
      <c r="H78" s="107">
        <v>0</v>
      </c>
      <c r="I78" s="107">
        <v>19.14</v>
      </c>
      <c r="J78" s="107">
        <v>0</v>
      </c>
      <c r="K78" s="107">
        <v>0</v>
      </c>
      <c r="L78" s="107">
        <v>0</v>
      </c>
      <c r="M78" s="107">
        <v>0</v>
      </c>
      <c r="N78" s="107">
        <v>0</v>
      </c>
      <c r="O78" s="107">
        <v>0</v>
      </c>
      <c r="P78" s="107">
        <v>0</v>
      </c>
      <c r="Q78" s="107">
        <v>0</v>
      </c>
      <c r="R78" s="107">
        <v>0</v>
      </c>
      <c r="S78" s="107">
        <v>0</v>
      </c>
      <c r="T78" s="107">
        <v>0</v>
      </c>
      <c r="U78" s="107">
        <v>0</v>
      </c>
      <c r="V78" s="147">
        <f t="shared" si="7"/>
        <v>0</v>
      </c>
      <c r="W78" s="147">
        <f t="shared" si="7"/>
        <v>0</v>
      </c>
      <c r="X78" s="147">
        <f t="shared" si="7"/>
        <v>0</v>
      </c>
      <c r="Y78" s="107">
        <v>0</v>
      </c>
      <c r="Z78" s="107">
        <v>0</v>
      </c>
      <c r="AA78" s="107">
        <v>0</v>
      </c>
      <c r="AB78" s="107">
        <v>0</v>
      </c>
      <c r="AC78" s="148">
        <f t="shared" si="8"/>
        <v>0</v>
      </c>
      <c r="AD78" s="149"/>
    </row>
    <row r="79" spans="1:30" s="150" customFormat="1" ht="63" x14ac:dyDescent="0.2">
      <c r="A79" s="146"/>
      <c r="B79" s="6" t="s">
        <v>992</v>
      </c>
      <c r="C79" s="6" t="s">
        <v>98</v>
      </c>
      <c r="D79" s="107">
        <v>0</v>
      </c>
      <c r="E79" s="107">
        <v>0</v>
      </c>
      <c r="F79" s="107">
        <v>0</v>
      </c>
      <c r="G79" s="107">
        <v>0</v>
      </c>
      <c r="H79" s="107">
        <v>0</v>
      </c>
      <c r="I79" s="107">
        <v>14.299999999999999</v>
      </c>
      <c r="J79" s="107">
        <v>0</v>
      </c>
      <c r="K79" s="107">
        <v>0</v>
      </c>
      <c r="L79" s="107">
        <v>0</v>
      </c>
      <c r="M79" s="107">
        <v>0</v>
      </c>
      <c r="N79" s="107">
        <v>0</v>
      </c>
      <c r="O79" s="107">
        <v>0</v>
      </c>
      <c r="P79" s="107">
        <v>0</v>
      </c>
      <c r="Q79" s="107">
        <v>0</v>
      </c>
      <c r="R79" s="107">
        <v>0</v>
      </c>
      <c r="S79" s="107">
        <v>0</v>
      </c>
      <c r="T79" s="107">
        <v>0</v>
      </c>
      <c r="U79" s="107">
        <v>0</v>
      </c>
      <c r="V79" s="147">
        <f t="shared" si="7"/>
        <v>0</v>
      </c>
      <c r="W79" s="147">
        <f t="shared" si="7"/>
        <v>0</v>
      </c>
      <c r="X79" s="147">
        <f t="shared" si="7"/>
        <v>0</v>
      </c>
      <c r="Y79" s="107">
        <v>0</v>
      </c>
      <c r="Z79" s="107">
        <v>0</v>
      </c>
      <c r="AA79" s="107">
        <v>0</v>
      </c>
      <c r="AB79" s="107">
        <v>0</v>
      </c>
      <c r="AC79" s="148">
        <f t="shared" si="8"/>
        <v>0</v>
      </c>
      <c r="AD79" s="149"/>
    </row>
    <row r="80" spans="1:30" s="150" customFormat="1" ht="63" x14ac:dyDescent="0.2">
      <c r="A80" s="146"/>
      <c r="B80" s="6" t="s">
        <v>993</v>
      </c>
      <c r="C80" s="6" t="s">
        <v>98</v>
      </c>
      <c r="D80" s="107">
        <v>0</v>
      </c>
      <c r="E80" s="107">
        <v>0</v>
      </c>
      <c r="F80" s="107">
        <v>0</v>
      </c>
      <c r="G80" s="107">
        <v>0</v>
      </c>
      <c r="H80" s="107">
        <v>0</v>
      </c>
      <c r="I80" s="107">
        <v>50.84</v>
      </c>
      <c r="J80" s="107">
        <v>0</v>
      </c>
      <c r="K80" s="107">
        <v>0</v>
      </c>
      <c r="L80" s="107">
        <v>0</v>
      </c>
      <c r="M80" s="107">
        <v>0</v>
      </c>
      <c r="N80" s="107">
        <v>0</v>
      </c>
      <c r="O80" s="107">
        <v>0</v>
      </c>
      <c r="P80" s="107">
        <v>0</v>
      </c>
      <c r="Q80" s="107">
        <v>0</v>
      </c>
      <c r="R80" s="107">
        <v>0</v>
      </c>
      <c r="S80" s="107">
        <v>0</v>
      </c>
      <c r="T80" s="107">
        <v>0</v>
      </c>
      <c r="U80" s="107">
        <v>0</v>
      </c>
      <c r="V80" s="147">
        <f t="shared" si="7"/>
        <v>0</v>
      </c>
      <c r="W80" s="147">
        <f t="shared" si="7"/>
        <v>0</v>
      </c>
      <c r="X80" s="147">
        <f t="shared" si="7"/>
        <v>0</v>
      </c>
      <c r="Y80" s="107">
        <v>0</v>
      </c>
      <c r="Z80" s="107">
        <v>0</v>
      </c>
      <c r="AA80" s="107">
        <v>0</v>
      </c>
      <c r="AB80" s="107">
        <v>0</v>
      </c>
      <c r="AC80" s="148">
        <f t="shared" si="8"/>
        <v>0</v>
      </c>
      <c r="AD80" s="149"/>
    </row>
    <row r="81" spans="1:30" s="150" customFormat="1" ht="110.25" x14ac:dyDescent="0.2">
      <c r="A81" s="146"/>
      <c r="B81" s="6" t="s">
        <v>322</v>
      </c>
      <c r="C81" s="6" t="s">
        <v>98</v>
      </c>
      <c r="D81" s="107">
        <v>0</v>
      </c>
      <c r="E81" s="107">
        <v>40</v>
      </c>
      <c r="F81" s="107">
        <v>0</v>
      </c>
      <c r="G81" s="107">
        <v>0</v>
      </c>
      <c r="H81" s="107">
        <v>31.5</v>
      </c>
      <c r="I81" s="107">
        <v>82.098322222222222</v>
      </c>
      <c r="J81" s="107">
        <v>0</v>
      </c>
      <c r="K81" s="107">
        <v>0</v>
      </c>
      <c r="L81" s="107">
        <v>0</v>
      </c>
      <c r="M81" s="107">
        <v>0</v>
      </c>
      <c r="N81" s="107">
        <v>0</v>
      </c>
      <c r="O81" s="107">
        <v>0</v>
      </c>
      <c r="P81" s="107">
        <v>0</v>
      </c>
      <c r="Q81" s="107">
        <v>0</v>
      </c>
      <c r="R81" s="107">
        <v>0</v>
      </c>
      <c r="S81" s="107">
        <v>0</v>
      </c>
      <c r="T81" s="107">
        <v>40</v>
      </c>
      <c r="U81" s="107">
        <v>0</v>
      </c>
      <c r="V81" s="147">
        <f t="shared" si="7"/>
        <v>0</v>
      </c>
      <c r="W81" s="147">
        <f t="shared" si="7"/>
        <v>40</v>
      </c>
      <c r="X81" s="147">
        <f t="shared" si="7"/>
        <v>0</v>
      </c>
      <c r="Y81" s="107">
        <v>0</v>
      </c>
      <c r="Z81" s="107">
        <v>0</v>
      </c>
      <c r="AA81" s="107">
        <v>0</v>
      </c>
      <c r="AB81" s="107">
        <v>73.888490000000004</v>
      </c>
      <c r="AC81" s="148">
        <f t="shared" si="8"/>
        <v>73.888490000000004</v>
      </c>
      <c r="AD81" s="149"/>
    </row>
    <row r="82" spans="1:30" s="150" customFormat="1" ht="31.5" x14ac:dyDescent="0.2">
      <c r="A82" s="146"/>
      <c r="B82" s="6" t="s">
        <v>994</v>
      </c>
      <c r="C82" s="6" t="s">
        <v>98</v>
      </c>
      <c r="D82" s="107">
        <v>0</v>
      </c>
      <c r="E82" s="107">
        <v>0</v>
      </c>
      <c r="F82" s="107">
        <v>0</v>
      </c>
      <c r="G82" s="107">
        <v>0</v>
      </c>
      <c r="H82" s="107">
        <v>0</v>
      </c>
      <c r="I82" s="107">
        <v>47.13</v>
      </c>
      <c r="J82" s="107">
        <v>0</v>
      </c>
      <c r="K82" s="107">
        <v>0</v>
      </c>
      <c r="L82" s="107">
        <v>0</v>
      </c>
      <c r="M82" s="107">
        <v>0</v>
      </c>
      <c r="N82" s="107">
        <v>0</v>
      </c>
      <c r="O82" s="107">
        <v>0</v>
      </c>
      <c r="P82" s="107">
        <v>0</v>
      </c>
      <c r="Q82" s="107">
        <v>0</v>
      </c>
      <c r="R82" s="107">
        <v>0</v>
      </c>
      <c r="S82" s="107">
        <v>0</v>
      </c>
      <c r="T82" s="107">
        <v>0</v>
      </c>
      <c r="U82" s="107">
        <v>0</v>
      </c>
      <c r="V82" s="147">
        <f t="shared" si="7"/>
        <v>0</v>
      </c>
      <c r="W82" s="147">
        <f t="shared" si="7"/>
        <v>0</v>
      </c>
      <c r="X82" s="147">
        <f t="shared" si="7"/>
        <v>0</v>
      </c>
      <c r="Y82" s="107">
        <v>0</v>
      </c>
      <c r="Z82" s="107">
        <v>0</v>
      </c>
      <c r="AA82" s="107">
        <v>0</v>
      </c>
      <c r="AB82" s="107">
        <v>0</v>
      </c>
      <c r="AC82" s="148">
        <f t="shared" si="8"/>
        <v>0</v>
      </c>
      <c r="AD82" s="149"/>
    </row>
    <row r="83" spans="1:30" s="150" customFormat="1" ht="63" x14ac:dyDescent="0.2">
      <c r="A83" s="146"/>
      <c r="B83" s="6" t="s">
        <v>995</v>
      </c>
      <c r="C83" s="6" t="s">
        <v>98</v>
      </c>
      <c r="D83" s="107">
        <v>0</v>
      </c>
      <c r="E83" s="107">
        <v>0</v>
      </c>
      <c r="F83" s="107">
        <v>0</v>
      </c>
      <c r="G83" s="107">
        <v>0</v>
      </c>
      <c r="H83" s="107">
        <v>0</v>
      </c>
      <c r="I83" s="107">
        <v>12.0671834625323</v>
      </c>
      <c r="J83" s="107">
        <v>0</v>
      </c>
      <c r="K83" s="107">
        <v>0</v>
      </c>
      <c r="L83" s="107">
        <v>0</v>
      </c>
      <c r="M83" s="107">
        <v>0</v>
      </c>
      <c r="N83" s="107">
        <v>0</v>
      </c>
      <c r="O83" s="107">
        <v>0</v>
      </c>
      <c r="P83" s="107">
        <v>0</v>
      </c>
      <c r="Q83" s="107">
        <v>0</v>
      </c>
      <c r="R83" s="107">
        <v>0</v>
      </c>
      <c r="S83" s="107">
        <v>0</v>
      </c>
      <c r="T83" s="107">
        <v>0</v>
      </c>
      <c r="U83" s="107">
        <v>0</v>
      </c>
      <c r="V83" s="147">
        <f t="shared" si="7"/>
        <v>0</v>
      </c>
      <c r="W83" s="147">
        <f t="shared" si="7"/>
        <v>0</v>
      </c>
      <c r="X83" s="147">
        <f t="shared" si="7"/>
        <v>0</v>
      </c>
      <c r="Y83" s="107">
        <v>0</v>
      </c>
      <c r="Z83" s="107">
        <v>0</v>
      </c>
      <c r="AA83" s="107">
        <v>0</v>
      </c>
      <c r="AB83" s="107">
        <v>0</v>
      </c>
      <c r="AC83" s="148">
        <f t="shared" si="8"/>
        <v>0</v>
      </c>
      <c r="AD83" s="149"/>
    </row>
    <row r="84" spans="1:30" s="150" customFormat="1" ht="47.25" x14ac:dyDescent="0.2">
      <c r="A84" s="146"/>
      <c r="B84" s="6" t="s">
        <v>996</v>
      </c>
      <c r="C84" s="6" t="s">
        <v>98</v>
      </c>
      <c r="D84" s="107">
        <v>0</v>
      </c>
      <c r="E84" s="107">
        <v>0</v>
      </c>
      <c r="F84" s="107">
        <v>0</v>
      </c>
      <c r="G84" s="107">
        <v>0</v>
      </c>
      <c r="H84" s="107">
        <v>0</v>
      </c>
      <c r="I84" s="107">
        <v>17.600000000000001</v>
      </c>
      <c r="J84" s="107">
        <v>0</v>
      </c>
      <c r="K84" s="107">
        <v>0</v>
      </c>
      <c r="L84" s="107">
        <v>0</v>
      </c>
      <c r="M84" s="107">
        <v>0</v>
      </c>
      <c r="N84" s="107">
        <v>0</v>
      </c>
      <c r="O84" s="107">
        <v>0</v>
      </c>
      <c r="P84" s="107">
        <v>0</v>
      </c>
      <c r="Q84" s="107">
        <v>0</v>
      </c>
      <c r="R84" s="107">
        <v>0</v>
      </c>
      <c r="S84" s="107">
        <v>0</v>
      </c>
      <c r="T84" s="107">
        <v>0</v>
      </c>
      <c r="U84" s="107">
        <v>0</v>
      </c>
      <c r="V84" s="147">
        <f t="shared" si="7"/>
        <v>0</v>
      </c>
      <c r="W84" s="147">
        <f t="shared" si="7"/>
        <v>0</v>
      </c>
      <c r="X84" s="147">
        <f t="shared" si="7"/>
        <v>0</v>
      </c>
      <c r="Y84" s="107">
        <v>0</v>
      </c>
      <c r="Z84" s="107">
        <v>0</v>
      </c>
      <c r="AA84" s="107">
        <v>0</v>
      </c>
      <c r="AB84" s="107">
        <v>0</v>
      </c>
      <c r="AC84" s="148">
        <f t="shared" si="8"/>
        <v>0</v>
      </c>
      <c r="AD84" s="149"/>
    </row>
    <row r="85" spans="1:30" s="150" customFormat="1" ht="63" x14ac:dyDescent="0.2">
      <c r="A85" s="146"/>
      <c r="B85" s="6" t="s">
        <v>323</v>
      </c>
      <c r="C85" s="6" t="s">
        <v>98</v>
      </c>
      <c r="D85" s="107">
        <v>0</v>
      </c>
      <c r="E85" s="107">
        <v>0</v>
      </c>
      <c r="F85" s="107">
        <v>0</v>
      </c>
      <c r="G85" s="107">
        <v>0</v>
      </c>
      <c r="H85" s="107">
        <v>0</v>
      </c>
      <c r="I85" s="107">
        <v>47.233333333333327</v>
      </c>
      <c r="J85" s="107">
        <v>0</v>
      </c>
      <c r="K85" s="107">
        <v>0</v>
      </c>
      <c r="L85" s="107">
        <v>0</v>
      </c>
      <c r="M85" s="107">
        <v>0</v>
      </c>
      <c r="N85" s="107">
        <v>0</v>
      </c>
      <c r="O85" s="107">
        <v>0</v>
      </c>
      <c r="P85" s="107">
        <v>0</v>
      </c>
      <c r="Q85" s="107">
        <v>0</v>
      </c>
      <c r="R85" s="107">
        <v>0</v>
      </c>
      <c r="S85" s="107">
        <v>0</v>
      </c>
      <c r="T85" s="107">
        <v>0</v>
      </c>
      <c r="U85" s="107">
        <v>0</v>
      </c>
      <c r="V85" s="147">
        <f t="shared" si="7"/>
        <v>0</v>
      </c>
      <c r="W85" s="147">
        <f t="shared" si="7"/>
        <v>0</v>
      </c>
      <c r="X85" s="147">
        <f t="shared" si="7"/>
        <v>0</v>
      </c>
      <c r="Y85" s="107">
        <v>0</v>
      </c>
      <c r="Z85" s="107">
        <v>0</v>
      </c>
      <c r="AA85" s="107">
        <v>0</v>
      </c>
      <c r="AB85" s="107">
        <v>0</v>
      </c>
      <c r="AC85" s="148">
        <f t="shared" si="8"/>
        <v>0</v>
      </c>
      <c r="AD85" s="149"/>
    </row>
    <row r="86" spans="1:30" s="150" customFormat="1" ht="63" x14ac:dyDescent="0.2">
      <c r="A86" s="146"/>
      <c r="B86" s="6" t="s">
        <v>324</v>
      </c>
      <c r="C86" s="6" t="s">
        <v>98</v>
      </c>
      <c r="D86" s="107">
        <v>0</v>
      </c>
      <c r="E86" s="107">
        <v>0</v>
      </c>
      <c r="F86" s="107">
        <v>0</v>
      </c>
      <c r="G86" s="107">
        <v>0</v>
      </c>
      <c r="H86" s="107">
        <v>0</v>
      </c>
      <c r="I86" s="107">
        <v>3.1222222222222222</v>
      </c>
      <c r="J86" s="107">
        <v>0</v>
      </c>
      <c r="K86" s="107">
        <v>0</v>
      </c>
      <c r="L86" s="107">
        <v>0</v>
      </c>
      <c r="M86" s="107">
        <v>0</v>
      </c>
      <c r="N86" s="107">
        <v>0</v>
      </c>
      <c r="O86" s="107">
        <v>0</v>
      </c>
      <c r="P86" s="107">
        <v>0</v>
      </c>
      <c r="Q86" s="107">
        <v>0</v>
      </c>
      <c r="R86" s="107">
        <v>0</v>
      </c>
      <c r="S86" s="107">
        <v>0</v>
      </c>
      <c r="T86" s="107">
        <v>0</v>
      </c>
      <c r="U86" s="107">
        <v>0</v>
      </c>
      <c r="V86" s="147">
        <f t="shared" si="7"/>
        <v>0</v>
      </c>
      <c r="W86" s="147">
        <f t="shared" si="7"/>
        <v>0</v>
      </c>
      <c r="X86" s="147">
        <f t="shared" si="7"/>
        <v>0</v>
      </c>
      <c r="Y86" s="107">
        <v>0</v>
      </c>
      <c r="Z86" s="107">
        <v>0</v>
      </c>
      <c r="AA86" s="107">
        <v>0</v>
      </c>
      <c r="AB86" s="107">
        <v>0</v>
      </c>
      <c r="AC86" s="148">
        <f t="shared" si="8"/>
        <v>0</v>
      </c>
      <c r="AD86" s="149"/>
    </row>
    <row r="87" spans="1:30" s="150" customFormat="1" ht="126" x14ac:dyDescent="0.2">
      <c r="A87" s="146"/>
      <c r="B87" s="6" t="s">
        <v>997</v>
      </c>
      <c r="C87" s="6" t="s">
        <v>98</v>
      </c>
      <c r="D87" s="107">
        <v>0</v>
      </c>
      <c r="E87" s="107">
        <v>0</v>
      </c>
      <c r="F87" s="107">
        <v>0</v>
      </c>
      <c r="G87" s="107">
        <v>0</v>
      </c>
      <c r="H87" s="107">
        <v>0</v>
      </c>
      <c r="I87" s="107">
        <v>51.857777777777777</v>
      </c>
      <c r="J87" s="107">
        <v>0</v>
      </c>
      <c r="K87" s="107">
        <v>0</v>
      </c>
      <c r="L87" s="107">
        <v>0</v>
      </c>
      <c r="M87" s="107">
        <v>0</v>
      </c>
      <c r="N87" s="107">
        <v>0</v>
      </c>
      <c r="O87" s="107">
        <v>0</v>
      </c>
      <c r="P87" s="107">
        <v>0</v>
      </c>
      <c r="Q87" s="107">
        <v>0</v>
      </c>
      <c r="R87" s="107">
        <v>0</v>
      </c>
      <c r="S87" s="107">
        <v>0</v>
      </c>
      <c r="T87" s="107">
        <v>0</v>
      </c>
      <c r="U87" s="107">
        <v>0</v>
      </c>
      <c r="V87" s="147">
        <f t="shared" si="7"/>
        <v>0</v>
      </c>
      <c r="W87" s="147">
        <f t="shared" si="7"/>
        <v>0</v>
      </c>
      <c r="X87" s="147">
        <f t="shared" si="7"/>
        <v>0</v>
      </c>
      <c r="Y87" s="107">
        <v>0</v>
      </c>
      <c r="Z87" s="107">
        <v>0</v>
      </c>
      <c r="AA87" s="107">
        <v>0</v>
      </c>
      <c r="AB87" s="107">
        <v>0</v>
      </c>
      <c r="AC87" s="148">
        <f t="shared" si="8"/>
        <v>0</v>
      </c>
      <c r="AD87" s="149"/>
    </row>
    <row r="88" spans="1:30" s="150" customFormat="1" ht="63" x14ac:dyDescent="0.2">
      <c r="A88" s="146"/>
      <c r="B88" s="6" t="s">
        <v>998</v>
      </c>
      <c r="C88" s="6" t="s">
        <v>98</v>
      </c>
      <c r="D88" s="107">
        <v>0</v>
      </c>
      <c r="E88" s="107">
        <v>0</v>
      </c>
      <c r="F88" s="107">
        <v>0</v>
      </c>
      <c r="G88" s="107">
        <v>0</v>
      </c>
      <c r="H88" s="107">
        <v>0</v>
      </c>
      <c r="I88" s="107">
        <v>18.399999999999999</v>
      </c>
      <c r="J88" s="107">
        <v>0</v>
      </c>
      <c r="K88" s="107">
        <v>0</v>
      </c>
      <c r="L88" s="107">
        <v>0</v>
      </c>
      <c r="M88" s="107">
        <v>0</v>
      </c>
      <c r="N88" s="107">
        <v>0</v>
      </c>
      <c r="O88" s="107">
        <v>0</v>
      </c>
      <c r="P88" s="107">
        <v>0</v>
      </c>
      <c r="Q88" s="107">
        <v>0</v>
      </c>
      <c r="R88" s="107">
        <v>0</v>
      </c>
      <c r="S88" s="107">
        <v>0</v>
      </c>
      <c r="T88" s="107">
        <v>0</v>
      </c>
      <c r="U88" s="107">
        <v>0</v>
      </c>
      <c r="V88" s="147">
        <f t="shared" si="7"/>
        <v>0</v>
      </c>
      <c r="W88" s="147">
        <f t="shared" si="7"/>
        <v>0</v>
      </c>
      <c r="X88" s="147">
        <f t="shared" si="7"/>
        <v>0</v>
      </c>
      <c r="Y88" s="107">
        <v>0</v>
      </c>
      <c r="Z88" s="107">
        <v>0</v>
      </c>
      <c r="AA88" s="107">
        <v>0</v>
      </c>
      <c r="AB88" s="107">
        <v>0</v>
      </c>
      <c r="AC88" s="148">
        <f t="shared" si="8"/>
        <v>0</v>
      </c>
      <c r="AD88" s="149"/>
    </row>
    <row r="89" spans="1:30" s="150" customFormat="1" ht="47.25" x14ac:dyDescent="0.2">
      <c r="A89" s="146"/>
      <c r="B89" s="6" t="s">
        <v>999</v>
      </c>
      <c r="C89" s="6" t="s">
        <v>98</v>
      </c>
      <c r="D89" s="107">
        <v>0</v>
      </c>
      <c r="E89" s="107">
        <v>0</v>
      </c>
      <c r="F89" s="107">
        <v>0</v>
      </c>
      <c r="G89" s="107">
        <v>0</v>
      </c>
      <c r="H89" s="107">
        <v>0</v>
      </c>
      <c r="I89" s="107">
        <v>10.29</v>
      </c>
      <c r="J89" s="107">
        <v>0</v>
      </c>
      <c r="K89" s="107">
        <v>0</v>
      </c>
      <c r="L89" s="107">
        <v>0</v>
      </c>
      <c r="M89" s="107">
        <v>0</v>
      </c>
      <c r="N89" s="107">
        <v>0</v>
      </c>
      <c r="O89" s="107">
        <v>0</v>
      </c>
      <c r="P89" s="107">
        <v>0</v>
      </c>
      <c r="Q89" s="107">
        <v>0</v>
      </c>
      <c r="R89" s="107">
        <v>0</v>
      </c>
      <c r="S89" s="107">
        <v>0</v>
      </c>
      <c r="T89" s="107">
        <v>0</v>
      </c>
      <c r="U89" s="107">
        <v>0</v>
      </c>
      <c r="V89" s="147">
        <f t="shared" si="7"/>
        <v>0</v>
      </c>
      <c r="W89" s="147">
        <f t="shared" si="7"/>
        <v>0</v>
      </c>
      <c r="X89" s="147">
        <f t="shared" si="7"/>
        <v>0</v>
      </c>
      <c r="Y89" s="107">
        <v>0</v>
      </c>
      <c r="Z89" s="107">
        <v>0</v>
      </c>
      <c r="AA89" s="107">
        <v>0</v>
      </c>
      <c r="AB89" s="107">
        <v>0</v>
      </c>
      <c r="AC89" s="148">
        <f t="shared" si="8"/>
        <v>0</v>
      </c>
      <c r="AD89" s="149"/>
    </row>
    <row r="90" spans="1:30" s="150" customFormat="1" ht="47.25" x14ac:dyDescent="0.2">
      <c r="A90" s="146"/>
      <c r="B90" s="6" t="s">
        <v>1000</v>
      </c>
      <c r="C90" s="6" t="s">
        <v>98</v>
      </c>
      <c r="D90" s="107">
        <v>0</v>
      </c>
      <c r="E90" s="107">
        <v>0</v>
      </c>
      <c r="F90" s="107">
        <v>0</v>
      </c>
      <c r="G90" s="107">
        <v>0</v>
      </c>
      <c r="H90" s="107">
        <v>0</v>
      </c>
      <c r="I90" s="107">
        <v>13.19</v>
      </c>
      <c r="J90" s="107">
        <v>0</v>
      </c>
      <c r="K90" s="107">
        <v>0</v>
      </c>
      <c r="L90" s="107">
        <v>0</v>
      </c>
      <c r="M90" s="107">
        <v>0</v>
      </c>
      <c r="N90" s="107">
        <v>0</v>
      </c>
      <c r="O90" s="107">
        <v>0</v>
      </c>
      <c r="P90" s="107">
        <v>0</v>
      </c>
      <c r="Q90" s="107">
        <v>0</v>
      </c>
      <c r="R90" s="107">
        <v>0</v>
      </c>
      <c r="S90" s="107">
        <v>0</v>
      </c>
      <c r="T90" s="107">
        <v>0</v>
      </c>
      <c r="U90" s="107">
        <v>0</v>
      </c>
      <c r="V90" s="147">
        <f t="shared" ref="V90:X153" si="9">J90+M90+P90+S90</f>
        <v>0</v>
      </c>
      <c r="W90" s="147">
        <f t="shared" si="9"/>
        <v>0</v>
      </c>
      <c r="X90" s="147">
        <f t="shared" si="9"/>
        <v>0</v>
      </c>
      <c r="Y90" s="107">
        <v>0</v>
      </c>
      <c r="Z90" s="107">
        <v>0</v>
      </c>
      <c r="AA90" s="107">
        <v>0</v>
      </c>
      <c r="AB90" s="107">
        <v>0</v>
      </c>
      <c r="AC90" s="148">
        <f t="shared" ref="AC90:AC153" si="10">Y90+Z90+AA90+AB90</f>
        <v>0</v>
      </c>
      <c r="AD90" s="149"/>
    </row>
    <row r="91" spans="1:30" s="150" customFormat="1" ht="47.25" x14ac:dyDescent="0.2">
      <c r="A91" s="146"/>
      <c r="B91" s="6" t="s">
        <v>1001</v>
      </c>
      <c r="C91" s="6" t="s">
        <v>98</v>
      </c>
      <c r="D91" s="107">
        <v>0</v>
      </c>
      <c r="E91" s="107">
        <v>0</v>
      </c>
      <c r="F91" s="107">
        <v>0</v>
      </c>
      <c r="G91" s="107">
        <v>0</v>
      </c>
      <c r="H91" s="107">
        <v>0</v>
      </c>
      <c r="I91" s="107">
        <v>13.19</v>
      </c>
      <c r="J91" s="107">
        <v>0</v>
      </c>
      <c r="K91" s="107">
        <v>0</v>
      </c>
      <c r="L91" s="107">
        <v>0</v>
      </c>
      <c r="M91" s="107">
        <v>0</v>
      </c>
      <c r="N91" s="107">
        <v>0</v>
      </c>
      <c r="O91" s="107">
        <v>0</v>
      </c>
      <c r="P91" s="107">
        <v>0</v>
      </c>
      <c r="Q91" s="107">
        <v>0</v>
      </c>
      <c r="R91" s="107">
        <v>0</v>
      </c>
      <c r="S91" s="107">
        <v>0</v>
      </c>
      <c r="T91" s="107">
        <v>0</v>
      </c>
      <c r="U91" s="107">
        <v>0</v>
      </c>
      <c r="V91" s="147">
        <f t="shared" si="9"/>
        <v>0</v>
      </c>
      <c r="W91" s="147">
        <f t="shared" si="9"/>
        <v>0</v>
      </c>
      <c r="X91" s="147">
        <f t="shared" si="9"/>
        <v>0</v>
      </c>
      <c r="Y91" s="107">
        <v>0</v>
      </c>
      <c r="Z91" s="107">
        <v>0</v>
      </c>
      <c r="AA91" s="107">
        <v>0</v>
      </c>
      <c r="AB91" s="107">
        <v>0</v>
      </c>
      <c r="AC91" s="148">
        <f t="shared" si="10"/>
        <v>0</v>
      </c>
      <c r="AD91" s="149"/>
    </row>
    <row r="92" spans="1:30" s="150" customFormat="1" ht="47.25" x14ac:dyDescent="0.2">
      <c r="A92" s="146"/>
      <c r="B92" s="6" t="s">
        <v>1002</v>
      </c>
      <c r="C92" s="6" t="s">
        <v>98</v>
      </c>
      <c r="D92" s="107">
        <v>0</v>
      </c>
      <c r="E92" s="107">
        <v>0</v>
      </c>
      <c r="F92" s="107">
        <v>0</v>
      </c>
      <c r="G92" s="107">
        <v>0</v>
      </c>
      <c r="H92" s="107">
        <v>0</v>
      </c>
      <c r="I92" s="107">
        <v>13.19</v>
      </c>
      <c r="J92" s="107">
        <v>0</v>
      </c>
      <c r="K92" s="107">
        <v>0</v>
      </c>
      <c r="L92" s="107">
        <v>0</v>
      </c>
      <c r="M92" s="107">
        <v>0</v>
      </c>
      <c r="N92" s="107">
        <v>0</v>
      </c>
      <c r="O92" s="107">
        <v>0</v>
      </c>
      <c r="P92" s="107">
        <v>0</v>
      </c>
      <c r="Q92" s="107">
        <v>0</v>
      </c>
      <c r="R92" s="107">
        <v>0</v>
      </c>
      <c r="S92" s="107">
        <v>0</v>
      </c>
      <c r="T92" s="107">
        <v>0</v>
      </c>
      <c r="U92" s="107">
        <v>0</v>
      </c>
      <c r="V92" s="147">
        <f t="shared" si="9"/>
        <v>0</v>
      </c>
      <c r="W92" s="147">
        <f t="shared" si="9"/>
        <v>0</v>
      </c>
      <c r="X92" s="147">
        <f t="shared" si="9"/>
        <v>0</v>
      </c>
      <c r="Y92" s="107">
        <v>0</v>
      </c>
      <c r="Z92" s="107">
        <v>0</v>
      </c>
      <c r="AA92" s="107">
        <v>0</v>
      </c>
      <c r="AB92" s="107">
        <v>0</v>
      </c>
      <c r="AC92" s="148">
        <f t="shared" si="10"/>
        <v>0</v>
      </c>
      <c r="AD92" s="149"/>
    </row>
    <row r="93" spans="1:30" s="150" customFormat="1" ht="31.5" x14ac:dyDescent="0.2">
      <c r="A93" s="146"/>
      <c r="B93" s="6" t="s">
        <v>1003</v>
      </c>
      <c r="C93" s="6" t="s">
        <v>98</v>
      </c>
      <c r="D93" s="107">
        <v>0</v>
      </c>
      <c r="E93" s="107">
        <v>0</v>
      </c>
      <c r="F93" s="107">
        <v>0</v>
      </c>
      <c r="G93" s="107">
        <v>0</v>
      </c>
      <c r="H93" s="107">
        <v>0</v>
      </c>
      <c r="I93" s="107">
        <v>12</v>
      </c>
      <c r="J93" s="107">
        <v>0</v>
      </c>
      <c r="K93" s="107">
        <v>0</v>
      </c>
      <c r="L93" s="107">
        <v>0</v>
      </c>
      <c r="M93" s="107">
        <v>0</v>
      </c>
      <c r="N93" s="107">
        <v>0</v>
      </c>
      <c r="O93" s="107">
        <v>0</v>
      </c>
      <c r="P93" s="107">
        <v>0</v>
      </c>
      <c r="Q93" s="107">
        <v>0</v>
      </c>
      <c r="R93" s="107">
        <v>0</v>
      </c>
      <c r="S93" s="107">
        <v>0</v>
      </c>
      <c r="T93" s="107">
        <v>0</v>
      </c>
      <c r="U93" s="107">
        <v>0</v>
      </c>
      <c r="V93" s="147">
        <f t="shared" si="9"/>
        <v>0</v>
      </c>
      <c r="W93" s="147">
        <f t="shared" si="9"/>
        <v>0</v>
      </c>
      <c r="X93" s="147">
        <f t="shared" si="9"/>
        <v>0</v>
      </c>
      <c r="Y93" s="107">
        <v>0</v>
      </c>
      <c r="Z93" s="107">
        <v>0</v>
      </c>
      <c r="AA93" s="107">
        <v>0</v>
      </c>
      <c r="AB93" s="107">
        <v>0</v>
      </c>
      <c r="AC93" s="148">
        <f t="shared" si="10"/>
        <v>0</v>
      </c>
      <c r="AD93" s="149"/>
    </row>
    <row r="94" spans="1:30" s="150" customFormat="1" ht="47.25" x14ac:dyDescent="0.2">
      <c r="A94" s="146"/>
      <c r="B94" s="6" t="s">
        <v>1004</v>
      </c>
      <c r="C94" s="6" t="s">
        <v>98</v>
      </c>
      <c r="D94" s="107">
        <v>0</v>
      </c>
      <c r="E94" s="107">
        <v>0</v>
      </c>
      <c r="F94" s="107">
        <v>0</v>
      </c>
      <c r="G94" s="107">
        <v>0</v>
      </c>
      <c r="H94" s="107">
        <v>0</v>
      </c>
      <c r="I94" s="107">
        <v>10</v>
      </c>
      <c r="J94" s="107">
        <v>0</v>
      </c>
      <c r="K94" s="107">
        <v>0</v>
      </c>
      <c r="L94" s="107">
        <v>0</v>
      </c>
      <c r="M94" s="107">
        <v>0</v>
      </c>
      <c r="N94" s="107">
        <v>0</v>
      </c>
      <c r="O94" s="107">
        <v>0</v>
      </c>
      <c r="P94" s="107">
        <v>0</v>
      </c>
      <c r="Q94" s="107">
        <v>0</v>
      </c>
      <c r="R94" s="107">
        <v>0</v>
      </c>
      <c r="S94" s="107">
        <v>0</v>
      </c>
      <c r="T94" s="107">
        <v>0</v>
      </c>
      <c r="U94" s="107">
        <v>0</v>
      </c>
      <c r="V94" s="147">
        <f t="shared" si="9"/>
        <v>0</v>
      </c>
      <c r="W94" s="147">
        <f t="shared" si="9"/>
        <v>0</v>
      </c>
      <c r="X94" s="147">
        <f t="shared" si="9"/>
        <v>0</v>
      </c>
      <c r="Y94" s="107">
        <v>0</v>
      </c>
      <c r="Z94" s="107">
        <v>0</v>
      </c>
      <c r="AA94" s="107">
        <v>0</v>
      </c>
      <c r="AB94" s="107">
        <v>0</v>
      </c>
      <c r="AC94" s="148">
        <f t="shared" si="10"/>
        <v>0</v>
      </c>
      <c r="AD94" s="149"/>
    </row>
    <row r="95" spans="1:30" s="150" customFormat="1" ht="31.5" x14ac:dyDescent="0.2">
      <c r="A95" s="146"/>
      <c r="B95" s="6" t="s">
        <v>1005</v>
      </c>
      <c r="C95" s="6" t="s">
        <v>98</v>
      </c>
      <c r="D95" s="107">
        <v>0</v>
      </c>
      <c r="E95" s="107">
        <v>0</v>
      </c>
      <c r="F95" s="107">
        <v>0</v>
      </c>
      <c r="G95" s="107">
        <v>0</v>
      </c>
      <c r="H95" s="107">
        <v>0</v>
      </c>
      <c r="I95" s="107">
        <v>54.999999999999993</v>
      </c>
      <c r="J95" s="107">
        <v>0</v>
      </c>
      <c r="K95" s="107">
        <v>0</v>
      </c>
      <c r="L95" s="107">
        <v>0</v>
      </c>
      <c r="M95" s="107">
        <v>0</v>
      </c>
      <c r="N95" s="107">
        <v>0</v>
      </c>
      <c r="O95" s="107">
        <v>0</v>
      </c>
      <c r="P95" s="107">
        <v>0</v>
      </c>
      <c r="Q95" s="107">
        <v>0</v>
      </c>
      <c r="R95" s="107">
        <v>0</v>
      </c>
      <c r="S95" s="107">
        <v>0</v>
      </c>
      <c r="T95" s="107">
        <v>0</v>
      </c>
      <c r="U95" s="107">
        <v>0</v>
      </c>
      <c r="V95" s="147">
        <f t="shared" si="9"/>
        <v>0</v>
      </c>
      <c r="W95" s="147">
        <f t="shared" si="9"/>
        <v>0</v>
      </c>
      <c r="X95" s="147">
        <f t="shared" si="9"/>
        <v>0</v>
      </c>
      <c r="Y95" s="107">
        <v>0</v>
      </c>
      <c r="Z95" s="107">
        <v>0</v>
      </c>
      <c r="AA95" s="107">
        <v>0</v>
      </c>
      <c r="AB95" s="107">
        <v>0</v>
      </c>
      <c r="AC95" s="148">
        <f t="shared" si="10"/>
        <v>0</v>
      </c>
      <c r="AD95" s="149"/>
    </row>
    <row r="96" spans="1:30" s="150" customFormat="1" ht="31.5" x14ac:dyDescent="0.2">
      <c r="A96" s="146"/>
      <c r="B96" s="6" t="s">
        <v>1006</v>
      </c>
      <c r="C96" s="6" t="s">
        <v>98</v>
      </c>
      <c r="D96" s="107">
        <v>0</v>
      </c>
      <c r="E96" s="107">
        <v>0</v>
      </c>
      <c r="F96" s="107">
        <v>0</v>
      </c>
      <c r="G96" s="107">
        <v>0</v>
      </c>
      <c r="H96" s="107">
        <v>0</v>
      </c>
      <c r="I96" s="107">
        <v>8</v>
      </c>
      <c r="J96" s="107">
        <v>0</v>
      </c>
      <c r="K96" s="107">
        <v>0</v>
      </c>
      <c r="L96" s="107">
        <v>0</v>
      </c>
      <c r="M96" s="107">
        <v>0</v>
      </c>
      <c r="N96" s="107">
        <v>0</v>
      </c>
      <c r="O96" s="107">
        <v>0</v>
      </c>
      <c r="P96" s="107">
        <v>0</v>
      </c>
      <c r="Q96" s="107">
        <v>0</v>
      </c>
      <c r="R96" s="107">
        <v>0</v>
      </c>
      <c r="S96" s="107">
        <v>0</v>
      </c>
      <c r="T96" s="107">
        <v>0</v>
      </c>
      <c r="U96" s="107">
        <v>0</v>
      </c>
      <c r="V96" s="147">
        <f t="shared" si="9"/>
        <v>0</v>
      </c>
      <c r="W96" s="147">
        <f t="shared" si="9"/>
        <v>0</v>
      </c>
      <c r="X96" s="147">
        <f t="shared" si="9"/>
        <v>0</v>
      </c>
      <c r="Y96" s="107">
        <v>0</v>
      </c>
      <c r="Z96" s="107">
        <v>0</v>
      </c>
      <c r="AA96" s="107">
        <v>0</v>
      </c>
      <c r="AB96" s="107">
        <v>0</v>
      </c>
      <c r="AC96" s="148">
        <f t="shared" si="10"/>
        <v>0</v>
      </c>
      <c r="AD96" s="149"/>
    </row>
    <row r="97" spans="1:30" s="150" customFormat="1" ht="47.25" x14ac:dyDescent="0.2">
      <c r="A97" s="146"/>
      <c r="B97" s="6" t="s">
        <v>1007</v>
      </c>
      <c r="C97" s="6" t="s">
        <v>98</v>
      </c>
      <c r="D97" s="107">
        <v>0</v>
      </c>
      <c r="E97" s="107">
        <v>0</v>
      </c>
      <c r="F97" s="107">
        <v>0</v>
      </c>
      <c r="G97" s="107">
        <v>0</v>
      </c>
      <c r="H97" s="107">
        <v>0</v>
      </c>
      <c r="I97" s="107">
        <v>27.239999999999995</v>
      </c>
      <c r="J97" s="107">
        <v>0</v>
      </c>
      <c r="K97" s="107">
        <v>0</v>
      </c>
      <c r="L97" s="107">
        <v>0</v>
      </c>
      <c r="M97" s="107">
        <v>0</v>
      </c>
      <c r="N97" s="107">
        <v>0</v>
      </c>
      <c r="O97" s="107">
        <v>0</v>
      </c>
      <c r="P97" s="107">
        <v>0</v>
      </c>
      <c r="Q97" s="107">
        <v>0</v>
      </c>
      <c r="R97" s="107">
        <v>0</v>
      </c>
      <c r="S97" s="107">
        <v>0</v>
      </c>
      <c r="T97" s="107">
        <v>0</v>
      </c>
      <c r="U97" s="107">
        <v>0</v>
      </c>
      <c r="V97" s="147">
        <f t="shared" si="9"/>
        <v>0</v>
      </c>
      <c r="W97" s="147">
        <f t="shared" si="9"/>
        <v>0</v>
      </c>
      <c r="X97" s="147">
        <f t="shared" si="9"/>
        <v>0</v>
      </c>
      <c r="Y97" s="107">
        <v>0</v>
      </c>
      <c r="Z97" s="107">
        <v>0</v>
      </c>
      <c r="AA97" s="107">
        <v>0</v>
      </c>
      <c r="AB97" s="107">
        <v>0</v>
      </c>
      <c r="AC97" s="148">
        <f t="shared" si="10"/>
        <v>0</v>
      </c>
      <c r="AD97" s="149"/>
    </row>
    <row r="98" spans="1:30" s="150" customFormat="1" ht="63" x14ac:dyDescent="0.2">
      <c r="A98" s="146"/>
      <c r="B98" s="6" t="s">
        <v>1008</v>
      </c>
      <c r="C98" s="6" t="s">
        <v>98</v>
      </c>
      <c r="D98" s="107">
        <v>0</v>
      </c>
      <c r="E98" s="107">
        <v>0</v>
      </c>
      <c r="F98" s="107">
        <v>0</v>
      </c>
      <c r="G98" s="107">
        <v>0</v>
      </c>
      <c r="H98" s="107">
        <v>0</v>
      </c>
      <c r="I98" s="107">
        <v>16.96</v>
      </c>
      <c r="J98" s="107">
        <v>0</v>
      </c>
      <c r="K98" s="107">
        <v>0</v>
      </c>
      <c r="L98" s="107">
        <v>0</v>
      </c>
      <c r="M98" s="107">
        <v>0</v>
      </c>
      <c r="N98" s="107">
        <v>0</v>
      </c>
      <c r="O98" s="107">
        <v>0</v>
      </c>
      <c r="P98" s="107">
        <v>0</v>
      </c>
      <c r="Q98" s="107">
        <v>0</v>
      </c>
      <c r="R98" s="107">
        <v>0</v>
      </c>
      <c r="S98" s="107">
        <v>0</v>
      </c>
      <c r="T98" s="107">
        <v>0</v>
      </c>
      <c r="U98" s="107">
        <v>0</v>
      </c>
      <c r="V98" s="147">
        <f t="shared" si="9"/>
        <v>0</v>
      </c>
      <c r="W98" s="147">
        <f t="shared" si="9"/>
        <v>0</v>
      </c>
      <c r="X98" s="147">
        <f t="shared" si="9"/>
        <v>0</v>
      </c>
      <c r="Y98" s="107">
        <v>0</v>
      </c>
      <c r="Z98" s="107">
        <v>0</v>
      </c>
      <c r="AA98" s="107">
        <v>0</v>
      </c>
      <c r="AB98" s="107">
        <v>0</v>
      </c>
      <c r="AC98" s="148">
        <f t="shared" si="10"/>
        <v>0</v>
      </c>
      <c r="AD98" s="149"/>
    </row>
    <row r="99" spans="1:30" s="150" customFormat="1" ht="31.5" x14ac:dyDescent="0.2">
      <c r="A99" s="146"/>
      <c r="B99" s="6" t="s">
        <v>86</v>
      </c>
      <c r="C99" s="6" t="s">
        <v>98</v>
      </c>
      <c r="D99" s="107">
        <v>0</v>
      </c>
      <c r="E99" s="107">
        <v>0</v>
      </c>
      <c r="F99" s="107">
        <v>1935</v>
      </c>
      <c r="G99" s="107">
        <v>0</v>
      </c>
      <c r="H99" s="107">
        <v>0</v>
      </c>
      <c r="I99" s="107">
        <v>294.15385792666666</v>
      </c>
      <c r="J99" s="107">
        <v>0</v>
      </c>
      <c r="K99" s="107">
        <v>0</v>
      </c>
      <c r="L99" s="107">
        <v>0</v>
      </c>
      <c r="M99" s="107">
        <v>0</v>
      </c>
      <c r="N99" s="107">
        <v>0</v>
      </c>
      <c r="O99" s="107">
        <v>0</v>
      </c>
      <c r="P99" s="107">
        <v>0</v>
      </c>
      <c r="Q99" s="107">
        <v>0</v>
      </c>
      <c r="R99" s="107">
        <v>1935</v>
      </c>
      <c r="S99" s="107">
        <v>0</v>
      </c>
      <c r="T99" s="107">
        <v>0</v>
      </c>
      <c r="U99" s="107">
        <v>0</v>
      </c>
      <c r="V99" s="147">
        <f t="shared" si="9"/>
        <v>0</v>
      </c>
      <c r="W99" s="147">
        <f t="shared" si="9"/>
        <v>0</v>
      </c>
      <c r="X99" s="147">
        <f t="shared" si="9"/>
        <v>1935</v>
      </c>
      <c r="Y99" s="107">
        <v>0</v>
      </c>
      <c r="Z99" s="107">
        <v>0</v>
      </c>
      <c r="AA99" s="107">
        <v>27.176179999999999</v>
      </c>
      <c r="AB99" s="107">
        <v>0</v>
      </c>
      <c r="AC99" s="148">
        <f t="shared" si="10"/>
        <v>27.176179999999999</v>
      </c>
      <c r="AD99" s="149"/>
    </row>
    <row r="100" spans="1:30" s="150" customFormat="1" ht="15.75" x14ac:dyDescent="0.2">
      <c r="A100" s="146"/>
      <c r="B100" s="6" t="s">
        <v>985</v>
      </c>
      <c r="C100" s="6">
        <v>0</v>
      </c>
      <c r="D100" s="107">
        <v>0</v>
      </c>
      <c r="E100" s="107">
        <v>0</v>
      </c>
      <c r="F100" s="107">
        <v>0</v>
      </c>
      <c r="G100" s="107">
        <v>0</v>
      </c>
      <c r="H100" s="107">
        <v>0</v>
      </c>
      <c r="I100" s="107">
        <v>0</v>
      </c>
      <c r="J100" s="107">
        <v>0</v>
      </c>
      <c r="K100" s="107">
        <v>0</v>
      </c>
      <c r="L100" s="107">
        <v>0</v>
      </c>
      <c r="M100" s="107">
        <v>0</v>
      </c>
      <c r="N100" s="107">
        <v>0</v>
      </c>
      <c r="O100" s="107">
        <v>0</v>
      </c>
      <c r="P100" s="107">
        <v>0</v>
      </c>
      <c r="Q100" s="107">
        <v>0</v>
      </c>
      <c r="R100" s="107">
        <v>0</v>
      </c>
      <c r="S100" s="107">
        <v>0</v>
      </c>
      <c r="T100" s="107">
        <v>0</v>
      </c>
      <c r="U100" s="107">
        <v>0</v>
      </c>
      <c r="V100" s="147">
        <f t="shared" si="9"/>
        <v>0</v>
      </c>
      <c r="W100" s="147">
        <f t="shared" si="9"/>
        <v>0</v>
      </c>
      <c r="X100" s="147">
        <f t="shared" si="9"/>
        <v>0</v>
      </c>
      <c r="Y100" s="107">
        <v>0</v>
      </c>
      <c r="Z100" s="107">
        <v>0</v>
      </c>
      <c r="AA100" s="107">
        <v>0</v>
      </c>
      <c r="AB100" s="107">
        <v>0</v>
      </c>
      <c r="AC100" s="148">
        <f t="shared" si="10"/>
        <v>0</v>
      </c>
      <c r="AD100" s="149"/>
    </row>
    <row r="101" spans="1:30" s="150" customFormat="1" ht="31.5" x14ac:dyDescent="0.2">
      <c r="A101" s="146"/>
      <c r="B101" s="6" t="s">
        <v>1009</v>
      </c>
      <c r="C101" s="6">
        <v>0</v>
      </c>
      <c r="D101" s="107">
        <v>0</v>
      </c>
      <c r="E101" s="107">
        <v>0</v>
      </c>
      <c r="F101" s="107">
        <v>35</v>
      </c>
      <c r="G101" s="107">
        <v>0</v>
      </c>
      <c r="H101" s="107">
        <v>0</v>
      </c>
      <c r="I101" s="107">
        <v>0</v>
      </c>
      <c r="J101" s="107">
        <v>0</v>
      </c>
      <c r="K101" s="107">
        <v>0</v>
      </c>
      <c r="L101" s="107">
        <v>0</v>
      </c>
      <c r="M101" s="107">
        <v>0</v>
      </c>
      <c r="N101" s="107">
        <v>0</v>
      </c>
      <c r="O101" s="107">
        <v>0</v>
      </c>
      <c r="P101" s="107">
        <v>0</v>
      </c>
      <c r="Q101" s="107">
        <v>0</v>
      </c>
      <c r="R101" s="107">
        <v>0</v>
      </c>
      <c r="S101" s="107">
        <v>0</v>
      </c>
      <c r="T101" s="107">
        <v>0</v>
      </c>
      <c r="U101" s="107">
        <v>0</v>
      </c>
      <c r="V101" s="147">
        <f t="shared" si="9"/>
        <v>0</v>
      </c>
      <c r="W101" s="147">
        <f t="shared" si="9"/>
        <v>0</v>
      </c>
      <c r="X101" s="147">
        <f t="shared" si="9"/>
        <v>0</v>
      </c>
      <c r="Y101" s="107">
        <v>0</v>
      </c>
      <c r="Z101" s="107">
        <v>0</v>
      </c>
      <c r="AA101" s="107">
        <v>0</v>
      </c>
      <c r="AB101" s="107">
        <v>0</v>
      </c>
      <c r="AC101" s="148">
        <f t="shared" si="10"/>
        <v>0</v>
      </c>
      <c r="AD101" s="149"/>
    </row>
    <row r="102" spans="1:30" s="150" customFormat="1" ht="31.5" x14ac:dyDescent="0.2">
      <c r="A102" s="146"/>
      <c r="B102" s="6" t="s">
        <v>986</v>
      </c>
      <c r="C102" s="6">
        <v>0</v>
      </c>
      <c r="D102" s="107">
        <v>0</v>
      </c>
      <c r="E102" s="107">
        <v>0</v>
      </c>
      <c r="F102" s="107">
        <v>200</v>
      </c>
      <c r="G102" s="107">
        <v>0</v>
      </c>
      <c r="H102" s="107">
        <v>0</v>
      </c>
      <c r="I102" s="107">
        <v>0</v>
      </c>
      <c r="J102" s="107">
        <v>0</v>
      </c>
      <c r="K102" s="107">
        <v>0</v>
      </c>
      <c r="L102" s="107">
        <v>0</v>
      </c>
      <c r="M102" s="107">
        <v>0</v>
      </c>
      <c r="N102" s="107">
        <v>0</v>
      </c>
      <c r="O102" s="107">
        <v>0</v>
      </c>
      <c r="P102" s="107">
        <v>0</v>
      </c>
      <c r="Q102" s="107">
        <v>0</v>
      </c>
      <c r="R102" s="107">
        <v>0</v>
      </c>
      <c r="S102" s="107">
        <v>0</v>
      </c>
      <c r="T102" s="107">
        <v>0</v>
      </c>
      <c r="U102" s="107">
        <v>0</v>
      </c>
      <c r="V102" s="147">
        <f t="shared" si="9"/>
        <v>0</v>
      </c>
      <c r="W102" s="147">
        <f t="shared" si="9"/>
        <v>0</v>
      </c>
      <c r="X102" s="147">
        <f t="shared" si="9"/>
        <v>0</v>
      </c>
      <c r="Y102" s="107">
        <v>0</v>
      </c>
      <c r="Z102" s="107">
        <v>0</v>
      </c>
      <c r="AA102" s="107">
        <v>0</v>
      </c>
      <c r="AB102" s="107">
        <v>0</v>
      </c>
      <c r="AC102" s="148">
        <f t="shared" si="10"/>
        <v>0</v>
      </c>
      <c r="AD102" s="149"/>
    </row>
    <row r="103" spans="1:30" s="150" customFormat="1" ht="31.5" x14ac:dyDescent="0.2">
      <c r="A103" s="146"/>
      <c r="B103" s="6" t="s">
        <v>987</v>
      </c>
      <c r="C103" s="6">
        <v>0</v>
      </c>
      <c r="D103" s="107">
        <v>0</v>
      </c>
      <c r="E103" s="107">
        <v>0</v>
      </c>
      <c r="F103" s="107">
        <v>1700</v>
      </c>
      <c r="G103" s="107">
        <v>0</v>
      </c>
      <c r="H103" s="107">
        <v>0</v>
      </c>
      <c r="I103" s="107">
        <v>0</v>
      </c>
      <c r="J103" s="107">
        <v>0</v>
      </c>
      <c r="K103" s="107">
        <v>0</v>
      </c>
      <c r="L103" s="107">
        <v>0</v>
      </c>
      <c r="M103" s="107">
        <v>0</v>
      </c>
      <c r="N103" s="107">
        <v>0</v>
      </c>
      <c r="O103" s="107">
        <v>0</v>
      </c>
      <c r="P103" s="107">
        <v>0</v>
      </c>
      <c r="Q103" s="107">
        <v>0</v>
      </c>
      <c r="R103" s="107">
        <v>0</v>
      </c>
      <c r="S103" s="107">
        <v>0</v>
      </c>
      <c r="T103" s="107">
        <v>0</v>
      </c>
      <c r="U103" s="107">
        <v>0</v>
      </c>
      <c r="V103" s="147">
        <f t="shared" si="9"/>
        <v>0</v>
      </c>
      <c r="W103" s="147">
        <f t="shared" si="9"/>
        <v>0</v>
      </c>
      <c r="X103" s="147">
        <f t="shared" si="9"/>
        <v>0</v>
      </c>
      <c r="Y103" s="107">
        <v>0</v>
      </c>
      <c r="Z103" s="107">
        <v>0</v>
      </c>
      <c r="AA103" s="107">
        <v>0</v>
      </c>
      <c r="AB103" s="107">
        <v>0</v>
      </c>
      <c r="AC103" s="148">
        <f t="shared" si="10"/>
        <v>0</v>
      </c>
      <c r="AD103" s="149"/>
    </row>
    <row r="104" spans="1:30" s="150" customFormat="1" ht="31.5" x14ac:dyDescent="0.2">
      <c r="A104" s="146"/>
      <c r="B104" s="6" t="s">
        <v>1010</v>
      </c>
      <c r="C104" s="6" t="s">
        <v>100</v>
      </c>
      <c r="D104" s="107">
        <v>0</v>
      </c>
      <c r="E104" s="107">
        <v>0</v>
      </c>
      <c r="F104" s="107">
        <v>0</v>
      </c>
      <c r="G104" s="107">
        <v>0</v>
      </c>
      <c r="H104" s="107">
        <v>0</v>
      </c>
      <c r="I104" s="107">
        <v>10.521528745447883</v>
      </c>
      <c r="J104" s="107">
        <v>0</v>
      </c>
      <c r="K104" s="107">
        <v>0</v>
      </c>
      <c r="L104" s="107">
        <v>0</v>
      </c>
      <c r="M104" s="107">
        <v>0</v>
      </c>
      <c r="N104" s="107">
        <v>0</v>
      </c>
      <c r="O104" s="107">
        <v>0</v>
      </c>
      <c r="P104" s="107">
        <v>0</v>
      </c>
      <c r="Q104" s="107">
        <v>0</v>
      </c>
      <c r="R104" s="107">
        <v>0</v>
      </c>
      <c r="S104" s="107">
        <v>0</v>
      </c>
      <c r="T104" s="107">
        <v>0</v>
      </c>
      <c r="U104" s="107">
        <v>0</v>
      </c>
      <c r="V104" s="147">
        <f t="shared" si="9"/>
        <v>0</v>
      </c>
      <c r="W104" s="147">
        <f t="shared" si="9"/>
        <v>0</v>
      </c>
      <c r="X104" s="147">
        <f t="shared" si="9"/>
        <v>0</v>
      </c>
      <c r="Y104" s="107">
        <v>0</v>
      </c>
      <c r="Z104" s="107">
        <v>0</v>
      </c>
      <c r="AA104" s="107">
        <v>0</v>
      </c>
      <c r="AB104" s="107">
        <v>0</v>
      </c>
      <c r="AC104" s="148">
        <f t="shared" si="10"/>
        <v>0</v>
      </c>
      <c r="AD104" s="149"/>
    </row>
    <row r="105" spans="1:30" s="150" customFormat="1" ht="47.25" x14ac:dyDescent="0.2">
      <c r="A105" s="146"/>
      <c r="B105" s="6" t="s">
        <v>1011</v>
      </c>
      <c r="C105" s="6" t="s">
        <v>100</v>
      </c>
      <c r="D105" s="107">
        <v>0</v>
      </c>
      <c r="E105" s="107">
        <v>0</v>
      </c>
      <c r="F105" s="107">
        <v>0</v>
      </c>
      <c r="G105" s="107">
        <v>0</v>
      </c>
      <c r="H105" s="107">
        <v>0</v>
      </c>
      <c r="I105" s="107">
        <v>7.0607650000000008</v>
      </c>
      <c r="J105" s="107">
        <v>0</v>
      </c>
      <c r="K105" s="107">
        <v>0</v>
      </c>
      <c r="L105" s="107">
        <v>0</v>
      </c>
      <c r="M105" s="107">
        <v>0</v>
      </c>
      <c r="N105" s="107">
        <v>0</v>
      </c>
      <c r="O105" s="107">
        <v>0</v>
      </c>
      <c r="P105" s="107">
        <v>0</v>
      </c>
      <c r="Q105" s="107">
        <v>0</v>
      </c>
      <c r="R105" s="107">
        <v>0</v>
      </c>
      <c r="S105" s="107">
        <v>0</v>
      </c>
      <c r="T105" s="107">
        <v>0</v>
      </c>
      <c r="U105" s="107">
        <v>0</v>
      </c>
      <c r="V105" s="147">
        <f t="shared" si="9"/>
        <v>0</v>
      </c>
      <c r="W105" s="147">
        <f t="shared" si="9"/>
        <v>0</v>
      </c>
      <c r="X105" s="147">
        <f t="shared" si="9"/>
        <v>0</v>
      </c>
      <c r="Y105" s="107">
        <v>0</v>
      </c>
      <c r="Z105" s="107">
        <v>0</v>
      </c>
      <c r="AA105" s="107">
        <v>0</v>
      </c>
      <c r="AB105" s="107">
        <v>0</v>
      </c>
      <c r="AC105" s="148">
        <f t="shared" si="10"/>
        <v>0</v>
      </c>
      <c r="AD105" s="149"/>
    </row>
    <row r="106" spans="1:30" s="150" customFormat="1" ht="31.5" x14ac:dyDescent="0.2">
      <c r="A106" s="146"/>
      <c r="B106" s="6" t="s">
        <v>1012</v>
      </c>
      <c r="C106" s="6" t="s">
        <v>100</v>
      </c>
      <c r="D106" s="107">
        <v>0</v>
      </c>
      <c r="E106" s="107">
        <v>0</v>
      </c>
      <c r="F106" s="107">
        <v>0</v>
      </c>
      <c r="G106" s="107">
        <v>0</v>
      </c>
      <c r="H106" s="107">
        <v>0</v>
      </c>
      <c r="I106" s="107">
        <v>40.249352983998563</v>
      </c>
      <c r="J106" s="107">
        <v>0</v>
      </c>
      <c r="K106" s="107">
        <v>0</v>
      </c>
      <c r="L106" s="107">
        <v>0</v>
      </c>
      <c r="M106" s="107">
        <v>0</v>
      </c>
      <c r="N106" s="107">
        <v>0</v>
      </c>
      <c r="O106" s="107">
        <v>0</v>
      </c>
      <c r="P106" s="107">
        <v>0</v>
      </c>
      <c r="Q106" s="107">
        <v>0</v>
      </c>
      <c r="R106" s="107">
        <v>0</v>
      </c>
      <c r="S106" s="107">
        <v>0</v>
      </c>
      <c r="T106" s="107">
        <v>0</v>
      </c>
      <c r="U106" s="107">
        <v>0</v>
      </c>
      <c r="V106" s="147">
        <f t="shared" si="9"/>
        <v>0</v>
      </c>
      <c r="W106" s="147">
        <f t="shared" si="9"/>
        <v>0</v>
      </c>
      <c r="X106" s="147">
        <f t="shared" si="9"/>
        <v>0</v>
      </c>
      <c r="Y106" s="107">
        <v>0</v>
      </c>
      <c r="Z106" s="107">
        <v>0</v>
      </c>
      <c r="AA106" s="107">
        <v>0</v>
      </c>
      <c r="AB106" s="107">
        <v>0</v>
      </c>
      <c r="AC106" s="148">
        <f t="shared" si="10"/>
        <v>0</v>
      </c>
      <c r="AD106" s="149"/>
    </row>
    <row r="107" spans="1:30" s="150" customFormat="1" ht="31.5" x14ac:dyDescent="0.2">
      <c r="A107" s="146"/>
      <c r="B107" s="6" t="s">
        <v>1013</v>
      </c>
      <c r="C107" s="6" t="s">
        <v>100</v>
      </c>
      <c r="D107" s="107">
        <v>0</v>
      </c>
      <c r="E107" s="107">
        <v>0</v>
      </c>
      <c r="F107" s="107">
        <v>0</v>
      </c>
      <c r="G107" s="107">
        <v>0</v>
      </c>
      <c r="H107" s="107">
        <v>0</v>
      </c>
      <c r="I107" s="107">
        <v>40.000000000000007</v>
      </c>
      <c r="J107" s="107">
        <v>0</v>
      </c>
      <c r="K107" s="107">
        <v>0</v>
      </c>
      <c r="L107" s="107">
        <v>0</v>
      </c>
      <c r="M107" s="107">
        <v>0</v>
      </c>
      <c r="N107" s="107">
        <v>0</v>
      </c>
      <c r="O107" s="107">
        <v>0</v>
      </c>
      <c r="P107" s="107">
        <v>0</v>
      </c>
      <c r="Q107" s="107">
        <v>0</v>
      </c>
      <c r="R107" s="107">
        <v>0</v>
      </c>
      <c r="S107" s="107">
        <v>0</v>
      </c>
      <c r="T107" s="107">
        <v>0</v>
      </c>
      <c r="U107" s="107">
        <v>0</v>
      </c>
      <c r="V107" s="147">
        <f t="shared" si="9"/>
        <v>0</v>
      </c>
      <c r="W107" s="147">
        <f t="shared" si="9"/>
        <v>0</v>
      </c>
      <c r="X107" s="147">
        <f t="shared" si="9"/>
        <v>0</v>
      </c>
      <c r="Y107" s="107">
        <v>0</v>
      </c>
      <c r="Z107" s="107">
        <v>0</v>
      </c>
      <c r="AA107" s="107">
        <v>0</v>
      </c>
      <c r="AB107" s="107">
        <v>0</v>
      </c>
      <c r="AC107" s="148">
        <f t="shared" si="10"/>
        <v>0</v>
      </c>
      <c r="AD107" s="149"/>
    </row>
    <row r="108" spans="1:30" s="150" customFormat="1" ht="31.5" x14ac:dyDescent="0.2">
      <c r="A108" s="146"/>
      <c r="B108" s="6" t="s">
        <v>1014</v>
      </c>
      <c r="C108" s="6" t="s">
        <v>100</v>
      </c>
      <c r="D108" s="107">
        <v>0</v>
      </c>
      <c r="E108" s="107">
        <v>0</v>
      </c>
      <c r="F108" s="107">
        <v>0</v>
      </c>
      <c r="G108" s="107">
        <v>0</v>
      </c>
      <c r="H108" s="107">
        <v>0</v>
      </c>
      <c r="I108" s="107">
        <v>30</v>
      </c>
      <c r="J108" s="107">
        <v>0</v>
      </c>
      <c r="K108" s="107">
        <v>0</v>
      </c>
      <c r="L108" s="107">
        <v>0</v>
      </c>
      <c r="M108" s="107">
        <v>0</v>
      </c>
      <c r="N108" s="107">
        <v>0</v>
      </c>
      <c r="O108" s="107">
        <v>0</v>
      </c>
      <c r="P108" s="107">
        <v>0</v>
      </c>
      <c r="Q108" s="107">
        <v>0</v>
      </c>
      <c r="R108" s="107">
        <v>0</v>
      </c>
      <c r="S108" s="107">
        <v>0</v>
      </c>
      <c r="T108" s="107">
        <v>0</v>
      </c>
      <c r="U108" s="107">
        <v>0</v>
      </c>
      <c r="V108" s="147">
        <f t="shared" si="9"/>
        <v>0</v>
      </c>
      <c r="W108" s="147">
        <f t="shared" si="9"/>
        <v>0</v>
      </c>
      <c r="X108" s="147">
        <f t="shared" si="9"/>
        <v>0</v>
      </c>
      <c r="Y108" s="107">
        <v>0</v>
      </c>
      <c r="Z108" s="107">
        <v>0</v>
      </c>
      <c r="AA108" s="107">
        <v>0</v>
      </c>
      <c r="AB108" s="107">
        <v>0</v>
      </c>
      <c r="AC108" s="148">
        <f t="shared" si="10"/>
        <v>0</v>
      </c>
      <c r="AD108" s="149"/>
    </row>
    <row r="109" spans="1:30" s="150" customFormat="1" ht="31.5" x14ac:dyDescent="0.2">
      <c r="A109" s="146"/>
      <c r="B109" s="6" t="s">
        <v>1015</v>
      </c>
      <c r="C109" s="6" t="s">
        <v>100</v>
      </c>
      <c r="D109" s="107">
        <v>0</v>
      </c>
      <c r="E109" s="107">
        <v>0</v>
      </c>
      <c r="F109" s="107">
        <v>0</v>
      </c>
      <c r="G109" s="107">
        <v>0</v>
      </c>
      <c r="H109" s="107">
        <v>0</v>
      </c>
      <c r="I109" s="107">
        <v>7</v>
      </c>
      <c r="J109" s="107">
        <v>0</v>
      </c>
      <c r="K109" s="107">
        <v>0</v>
      </c>
      <c r="L109" s="107">
        <v>0</v>
      </c>
      <c r="M109" s="107">
        <v>0</v>
      </c>
      <c r="N109" s="107">
        <v>0</v>
      </c>
      <c r="O109" s="107">
        <v>0</v>
      </c>
      <c r="P109" s="107">
        <v>0</v>
      </c>
      <c r="Q109" s="107">
        <v>0</v>
      </c>
      <c r="R109" s="107">
        <v>0</v>
      </c>
      <c r="S109" s="107">
        <v>0</v>
      </c>
      <c r="T109" s="107">
        <v>0</v>
      </c>
      <c r="U109" s="107">
        <v>0</v>
      </c>
      <c r="V109" s="147">
        <f t="shared" si="9"/>
        <v>0</v>
      </c>
      <c r="W109" s="147">
        <f t="shared" si="9"/>
        <v>0</v>
      </c>
      <c r="X109" s="147">
        <f t="shared" si="9"/>
        <v>0</v>
      </c>
      <c r="Y109" s="107">
        <v>0</v>
      </c>
      <c r="Z109" s="107">
        <v>0</v>
      </c>
      <c r="AA109" s="107">
        <v>0</v>
      </c>
      <c r="AB109" s="107">
        <v>0</v>
      </c>
      <c r="AC109" s="148">
        <f t="shared" si="10"/>
        <v>0</v>
      </c>
      <c r="AD109" s="149"/>
    </row>
    <row r="110" spans="1:30" s="150" customFormat="1" ht="31.5" x14ac:dyDescent="0.2">
      <c r="A110" s="146"/>
      <c r="B110" s="6" t="s">
        <v>1016</v>
      </c>
      <c r="C110" s="6" t="s">
        <v>100</v>
      </c>
      <c r="D110" s="107">
        <v>0</v>
      </c>
      <c r="E110" s="107">
        <v>0</v>
      </c>
      <c r="F110" s="107">
        <v>0</v>
      </c>
      <c r="G110" s="107">
        <v>0</v>
      </c>
      <c r="H110" s="107">
        <v>0</v>
      </c>
      <c r="I110" s="107">
        <v>67.484237055012045</v>
      </c>
      <c r="J110" s="107">
        <v>0</v>
      </c>
      <c r="K110" s="107">
        <v>0</v>
      </c>
      <c r="L110" s="107">
        <v>0</v>
      </c>
      <c r="M110" s="107">
        <v>0</v>
      </c>
      <c r="N110" s="107">
        <v>0</v>
      </c>
      <c r="O110" s="107">
        <v>0</v>
      </c>
      <c r="P110" s="107">
        <v>0</v>
      </c>
      <c r="Q110" s="107">
        <v>0</v>
      </c>
      <c r="R110" s="107">
        <v>0</v>
      </c>
      <c r="S110" s="107">
        <v>0</v>
      </c>
      <c r="T110" s="107">
        <v>0</v>
      </c>
      <c r="U110" s="107">
        <v>0</v>
      </c>
      <c r="V110" s="147">
        <f t="shared" si="9"/>
        <v>0</v>
      </c>
      <c r="W110" s="147">
        <f t="shared" si="9"/>
        <v>0</v>
      </c>
      <c r="X110" s="147">
        <f t="shared" si="9"/>
        <v>0</v>
      </c>
      <c r="Y110" s="107">
        <v>0</v>
      </c>
      <c r="Z110" s="107">
        <v>0</v>
      </c>
      <c r="AA110" s="107">
        <v>0</v>
      </c>
      <c r="AB110" s="107">
        <v>0</v>
      </c>
      <c r="AC110" s="148">
        <f t="shared" si="10"/>
        <v>0</v>
      </c>
      <c r="AD110" s="149"/>
    </row>
    <row r="111" spans="1:30" s="150" customFormat="1" ht="15.75" x14ac:dyDescent="0.2">
      <c r="A111" s="146"/>
      <c r="B111" s="6" t="s">
        <v>1017</v>
      </c>
      <c r="C111" s="6" t="s">
        <v>100</v>
      </c>
      <c r="D111" s="107">
        <v>0</v>
      </c>
      <c r="E111" s="107">
        <v>0</v>
      </c>
      <c r="F111" s="107">
        <v>0</v>
      </c>
      <c r="G111" s="107">
        <v>0</v>
      </c>
      <c r="H111" s="107">
        <v>0</v>
      </c>
      <c r="I111" s="107">
        <v>50</v>
      </c>
      <c r="J111" s="107">
        <v>0</v>
      </c>
      <c r="K111" s="107">
        <v>0</v>
      </c>
      <c r="L111" s="107">
        <v>0</v>
      </c>
      <c r="M111" s="107">
        <v>0</v>
      </c>
      <c r="N111" s="107">
        <v>0</v>
      </c>
      <c r="O111" s="107">
        <v>0</v>
      </c>
      <c r="P111" s="107">
        <v>0</v>
      </c>
      <c r="Q111" s="107">
        <v>0</v>
      </c>
      <c r="R111" s="107">
        <v>0</v>
      </c>
      <c r="S111" s="107">
        <v>0</v>
      </c>
      <c r="T111" s="107">
        <v>0</v>
      </c>
      <c r="U111" s="107">
        <v>0</v>
      </c>
      <c r="V111" s="147">
        <f t="shared" si="9"/>
        <v>0</v>
      </c>
      <c r="W111" s="147">
        <f t="shared" si="9"/>
        <v>0</v>
      </c>
      <c r="X111" s="147">
        <f t="shared" si="9"/>
        <v>0</v>
      </c>
      <c r="Y111" s="107">
        <v>0</v>
      </c>
      <c r="Z111" s="107">
        <v>0</v>
      </c>
      <c r="AA111" s="107">
        <v>0</v>
      </c>
      <c r="AB111" s="107">
        <v>0</v>
      </c>
      <c r="AC111" s="148">
        <f t="shared" si="10"/>
        <v>0</v>
      </c>
      <c r="AD111" s="149"/>
    </row>
    <row r="112" spans="1:30" s="150" customFormat="1" ht="15.75" x14ac:dyDescent="0.2">
      <c r="A112" s="146"/>
      <c r="B112" s="6" t="s">
        <v>1018</v>
      </c>
      <c r="C112" s="6" t="s">
        <v>100</v>
      </c>
      <c r="D112" s="107">
        <v>0</v>
      </c>
      <c r="E112" s="107">
        <v>0</v>
      </c>
      <c r="F112" s="107">
        <v>0</v>
      </c>
      <c r="G112" s="107">
        <v>0</v>
      </c>
      <c r="H112" s="107">
        <v>0</v>
      </c>
      <c r="I112" s="107">
        <v>20.000000000000004</v>
      </c>
      <c r="J112" s="107">
        <v>0</v>
      </c>
      <c r="K112" s="107">
        <v>0</v>
      </c>
      <c r="L112" s="107">
        <v>0</v>
      </c>
      <c r="M112" s="107">
        <v>0</v>
      </c>
      <c r="N112" s="107">
        <v>0</v>
      </c>
      <c r="O112" s="107">
        <v>0</v>
      </c>
      <c r="P112" s="107">
        <v>0</v>
      </c>
      <c r="Q112" s="107">
        <v>0</v>
      </c>
      <c r="R112" s="107">
        <v>0</v>
      </c>
      <c r="S112" s="107">
        <v>0</v>
      </c>
      <c r="T112" s="107">
        <v>0</v>
      </c>
      <c r="U112" s="107">
        <v>0</v>
      </c>
      <c r="V112" s="147">
        <f t="shared" si="9"/>
        <v>0</v>
      </c>
      <c r="W112" s="147">
        <f t="shared" si="9"/>
        <v>0</v>
      </c>
      <c r="X112" s="147">
        <f t="shared" si="9"/>
        <v>0</v>
      </c>
      <c r="Y112" s="107">
        <v>0</v>
      </c>
      <c r="Z112" s="107">
        <v>0</v>
      </c>
      <c r="AA112" s="107">
        <v>0</v>
      </c>
      <c r="AB112" s="107">
        <v>0</v>
      </c>
      <c r="AC112" s="148">
        <f t="shared" si="10"/>
        <v>0</v>
      </c>
      <c r="AD112" s="149"/>
    </row>
    <row r="113" spans="1:30" s="150" customFormat="1" ht="31.5" x14ac:dyDescent="0.2">
      <c r="A113" s="146"/>
      <c r="B113" s="6" t="s">
        <v>1019</v>
      </c>
      <c r="C113" s="6" t="s">
        <v>100</v>
      </c>
      <c r="D113" s="107">
        <v>0</v>
      </c>
      <c r="E113" s="107">
        <v>0</v>
      </c>
      <c r="F113" s="107">
        <v>0</v>
      </c>
      <c r="G113" s="107">
        <v>0</v>
      </c>
      <c r="H113" s="107">
        <v>0</v>
      </c>
      <c r="I113" s="107">
        <v>5.0000000000000009</v>
      </c>
      <c r="J113" s="107">
        <v>0</v>
      </c>
      <c r="K113" s="107">
        <v>0</v>
      </c>
      <c r="L113" s="107">
        <v>0</v>
      </c>
      <c r="M113" s="107">
        <v>0</v>
      </c>
      <c r="N113" s="107">
        <v>0</v>
      </c>
      <c r="O113" s="107">
        <v>0</v>
      </c>
      <c r="P113" s="107">
        <v>0</v>
      </c>
      <c r="Q113" s="107">
        <v>0</v>
      </c>
      <c r="R113" s="107">
        <v>0</v>
      </c>
      <c r="S113" s="107">
        <v>0</v>
      </c>
      <c r="T113" s="107">
        <v>0</v>
      </c>
      <c r="U113" s="107">
        <v>0</v>
      </c>
      <c r="V113" s="147">
        <f t="shared" si="9"/>
        <v>0</v>
      </c>
      <c r="W113" s="147">
        <f t="shared" si="9"/>
        <v>0</v>
      </c>
      <c r="X113" s="147">
        <f t="shared" si="9"/>
        <v>0</v>
      </c>
      <c r="Y113" s="107">
        <v>0</v>
      </c>
      <c r="Z113" s="107">
        <v>0</v>
      </c>
      <c r="AA113" s="107">
        <v>0</v>
      </c>
      <c r="AB113" s="107">
        <v>0</v>
      </c>
      <c r="AC113" s="148">
        <f t="shared" si="10"/>
        <v>0</v>
      </c>
      <c r="AD113" s="149"/>
    </row>
    <row r="114" spans="1:30" s="150" customFormat="1" ht="31.5" x14ac:dyDescent="0.2">
      <c r="A114" s="146"/>
      <c r="B114" s="6" t="s">
        <v>1020</v>
      </c>
      <c r="C114" s="6" t="s">
        <v>100</v>
      </c>
      <c r="D114" s="107">
        <v>0</v>
      </c>
      <c r="E114" s="107">
        <v>0</v>
      </c>
      <c r="F114" s="107">
        <v>0</v>
      </c>
      <c r="G114" s="107">
        <v>0</v>
      </c>
      <c r="H114" s="107">
        <v>0</v>
      </c>
      <c r="I114" s="107">
        <v>22.000000000000004</v>
      </c>
      <c r="J114" s="107">
        <v>0</v>
      </c>
      <c r="K114" s="107">
        <v>0</v>
      </c>
      <c r="L114" s="107">
        <v>0</v>
      </c>
      <c r="M114" s="107">
        <v>0</v>
      </c>
      <c r="N114" s="107">
        <v>0</v>
      </c>
      <c r="O114" s="107">
        <v>0</v>
      </c>
      <c r="P114" s="107">
        <v>0</v>
      </c>
      <c r="Q114" s="107">
        <v>0</v>
      </c>
      <c r="R114" s="107">
        <v>0</v>
      </c>
      <c r="S114" s="107">
        <v>0</v>
      </c>
      <c r="T114" s="107">
        <v>0</v>
      </c>
      <c r="U114" s="107">
        <v>0</v>
      </c>
      <c r="V114" s="147">
        <f t="shared" si="9"/>
        <v>0</v>
      </c>
      <c r="W114" s="147">
        <f t="shared" si="9"/>
        <v>0</v>
      </c>
      <c r="X114" s="147">
        <f t="shared" si="9"/>
        <v>0</v>
      </c>
      <c r="Y114" s="107">
        <v>0</v>
      </c>
      <c r="Z114" s="107">
        <v>0</v>
      </c>
      <c r="AA114" s="107">
        <v>0</v>
      </c>
      <c r="AB114" s="107">
        <v>0</v>
      </c>
      <c r="AC114" s="148">
        <f t="shared" si="10"/>
        <v>0</v>
      </c>
      <c r="AD114" s="149"/>
    </row>
    <row r="115" spans="1:30" s="150" customFormat="1" ht="63" x14ac:dyDescent="0.2">
      <c r="A115" s="146"/>
      <c r="B115" s="6" t="s">
        <v>1021</v>
      </c>
      <c r="C115" s="6" t="s">
        <v>100</v>
      </c>
      <c r="D115" s="107">
        <v>0</v>
      </c>
      <c r="E115" s="107">
        <v>0</v>
      </c>
      <c r="F115" s="107">
        <v>0</v>
      </c>
      <c r="G115" s="107">
        <v>0</v>
      </c>
      <c r="H115" s="107">
        <v>0</v>
      </c>
      <c r="I115" s="107">
        <v>250.00046699999999</v>
      </c>
      <c r="J115" s="107">
        <v>0</v>
      </c>
      <c r="K115" s="107">
        <v>0</v>
      </c>
      <c r="L115" s="107">
        <v>0</v>
      </c>
      <c r="M115" s="107">
        <v>0</v>
      </c>
      <c r="N115" s="107">
        <v>0</v>
      </c>
      <c r="O115" s="107">
        <v>0</v>
      </c>
      <c r="P115" s="107">
        <v>0</v>
      </c>
      <c r="Q115" s="107">
        <v>0</v>
      </c>
      <c r="R115" s="107">
        <v>0</v>
      </c>
      <c r="S115" s="107">
        <v>0</v>
      </c>
      <c r="T115" s="107">
        <v>0</v>
      </c>
      <c r="U115" s="107">
        <v>0</v>
      </c>
      <c r="V115" s="147">
        <f t="shared" si="9"/>
        <v>0</v>
      </c>
      <c r="W115" s="147">
        <f t="shared" si="9"/>
        <v>0</v>
      </c>
      <c r="X115" s="147">
        <f t="shared" si="9"/>
        <v>0</v>
      </c>
      <c r="Y115" s="107">
        <v>0</v>
      </c>
      <c r="Z115" s="107">
        <v>0</v>
      </c>
      <c r="AA115" s="107">
        <v>0</v>
      </c>
      <c r="AB115" s="107">
        <v>0</v>
      </c>
      <c r="AC115" s="148">
        <f t="shared" si="10"/>
        <v>0</v>
      </c>
      <c r="AD115" s="149"/>
    </row>
    <row r="116" spans="1:30" s="150" customFormat="1" ht="47.25" x14ac:dyDescent="0.2">
      <c r="A116" s="146"/>
      <c r="B116" s="6" t="s">
        <v>326</v>
      </c>
      <c r="C116" s="6" t="s">
        <v>100</v>
      </c>
      <c r="D116" s="107">
        <v>0</v>
      </c>
      <c r="E116" s="107">
        <v>0</v>
      </c>
      <c r="F116" s="107">
        <v>0</v>
      </c>
      <c r="G116" s="107">
        <v>0</v>
      </c>
      <c r="H116" s="107">
        <v>0</v>
      </c>
      <c r="I116" s="107">
        <v>130.20508474576272</v>
      </c>
      <c r="J116" s="107">
        <v>0</v>
      </c>
      <c r="K116" s="107">
        <v>0</v>
      </c>
      <c r="L116" s="107">
        <v>0</v>
      </c>
      <c r="M116" s="107">
        <v>0</v>
      </c>
      <c r="N116" s="107">
        <v>0</v>
      </c>
      <c r="O116" s="107">
        <v>0</v>
      </c>
      <c r="P116" s="107">
        <v>0</v>
      </c>
      <c r="Q116" s="107">
        <v>0</v>
      </c>
      <c r="R116" s="107">
        <v>0</v>
      </c>
      <c r="S116" s="107">
        <v>0</v>
      </c>
      <c r="T116" s="107">
        <v>0</v>
      </c>
      <c r="U116" s="107">
        <v>0</v>
      </c>
      <c r="V116" s="147">
        <f t="shared" si="9"/>
        <v>0</v>
      </c>
      <c r="W116" s="147">
        <f t="shared" si="9"/>
        <v>0</v>
      </c>
      <c r="X116" s="147">
        <f t="shared" si="9"/>
        <v>0</v>
      </c>
      <c r="Y116" s="107">
        <v>0</v>
      </c>
      <c r="Z116" s="107">
        <v>0</v>
      </c>
      <c r="AA116" s="107">
        <v>0</v>
      </c>
      <c r="AB116" s="107">
        <v>0</v>
      </c>
      <c r="AC116" s="148">
        <f t="shared" si="10"/>
        <v>0</v>
      </c>
      <c r="AD116" s="149"/>
    </row>
    <row r="117" spans="1:30" s="150" customFormat="1" ht="31.5" x14ac:dyDescent="0.2">
      <c r="A117" s="146"/>
      <c r="B117" s="6" t="s">
        <v>1022</v>
      </c>
      <c r="C117" s="6" t="s">
        <v>100</v>
      </c>
      <c r="D117" s="107">
        <v>0</v>
      </c>
      <c r="E117" s="107">
        <v>0</v>
      </c>
      <c r="F117" s="107">
        <v>0</v>
      </c>
      <c r="G117" s="107">
        <v>0</v>
      </c>
      <c r="H117" s="107">
        <v>0</v>
      </c>
      <c r="I117" s="107">
        <v>303.10932203389831</v>
      </c>
      <c r="J117" s="107">
        <v>0</v>
      </c>
      <c r="K117" s="107">
        <v>0</v>
      </c>
      <c r="L117" s="107">
        <v>0</v>
      </c>
      <c r="M117" s="107">
        <v>0</v>
      </c>
      <c r="N117" s="107">
        <v>0</v>
      </c>
      <c r="O117" s="107">
        <v>0</v>
      </c>
      <c r="P117" s="107">
        <v>0</v>
      </c>
      <c r="Q117" s="107">
        <v>0</v>
      </c>
      <c r="R117" s="107">
        <v>0</v>
      </c>
      <c r="S117" s="107">
        <v>0</v>
      </c>
      <c r="T117" s="107">
        <v>0</v>
      </c>
      <c r="U117" s="107">
        <v>0</v>
      </c>
      <c r="V117" s="147">
        <f t="shared" si="9"/>
        <v>0</v>
      </c>
      <c r="W117" s="147">
        <f t="shared" si="9"/>
        <v>0</v>
      </c>
      <c r="X117" s="147">
        <f t="shared" si="9"/>
        <v>0</v>
      </c>
      <c r="Y117" s="107">
        <v>0</v>
      </c>
      <c r="Z117" s="107">
        <v>0</v>
      </c>
      <c r="AA117" s="107">
        <v>0</v>
      </c>
      <c r="AB117" s="107">
        <v>0</v>
      </c>
      <c r="AC117" s="148">
        <f t="shared" si="10"/>
        <v>0</v>
      </c>
      <c r="AD117" s="149"/>
    </row>
    <row r="118" spans="1:30" s="150" customFormat="1" ht="15.75" x14ac:dyDescent="0.2">
      <c r="A118" s="146"/>
      <c r="B118" s="6" t="s">
        <v>1023</v>
      </c>
      <c r="C118" s="6" t="s">
        <v>100</v>
      </c>
      <c r="D118" s="107">
        <v>0</v>
      </c>
      <c r="E118" s="107">
        <v>0</v>
      </c>
      <c r="F118" s="107">
        <v>0</v>
      </c>
      <c r="G118" s="107">
        <v>0</v>
      </c>
      <c r="H118" s="107">
        <v>0</v>
      </c>
      <c r="I118" s="107">
        <v>119.28679000000001</v>
      </c>
      <c r="J118" s="107">
        <v>0</v>
      </c>
      <c r="K118" s="107">
        <v>0</v>
      </c>
      <c r="L118" s="107">
        <v>0</v>
      </c>
      <c r="M118" s="107">
        <v>0</v>
      </c>
      <c r="N118" s="107">
        <v>0</v>
      </c>
      <c r="O118" s="107">
        <v>0</v>
      </c>
      <c r="P118" s="107">
        <v>0</v>
      </c>
      <c r="Q118" s="107">
        <v>0</v>
      </c>
      <c r="R118" s="107">
        <v>0</v>
      </c>
      <c r="S118" s="107">
        <v>0</v>
      </c>
      <c r="T118" s="107">
        <v>0</v>
      </c>
      <c r="U118" s="107">
        <v>0</v>
      </c>
      <c r="V118" s="147">
        <f t="shared" si="9"/>
        <v>0</v>
      </c>
      <c r="W118" s="147">
        <f t="shared" si="9"/>
        <v>0</v>
      </c>
      <c r="X118" s="147">
        <f t="shared" si="9"/>
        <v>0</v>
      </c>
      <c r="Y118" s="107">
        <v>0</v>
      </c>
      <c r="Z118" s="107">
        <v>0</v>
      </c>
      <c r="AA118" s="107">
        <v>0</v>
      </c>
      <c r="AB118" s="107">
        <v>0</v>
      </c>
      <c r="AC118" s="148">
        <f t="shared" si="10"/>
        <v>0</v>
      </c>
      <c r="AD118" s="149"/>
    </row>
    <row r="119" spans="1:30" s="150" customFormat="1" ht="31.5" x14ac:dyDescent="0.2">
      <c r="A119" s="146"/>
      <c r="B119" s="6" t="s">
        <v>1024</v>
      </c>
      <c r="C119" s="6" t="s">
        <v>100</v>
      </c>
      <c r="D119" s="107">
        <v>0</v>
      </c>
      <c r="E119" s="107">
        <v>0</v>
      </c>
      <c r="F119" s="107">
        <v>0</v>
      </c>
      <c r="G119" s="107">
        <v>0</v>
      </c>
      <c r="H119" s="107">
        <v>0</v>
      </c>
      <c r="I119" s="107">
        <v>131.21212011324747</v>
      </c>
      <c r="J119" s="107">
        <v>0</v>
      </c>
      <c r="K119" s="107">
        <v>0</v>
      </c>
      <c r="L119" s="107">
        <v>0</v>
      </c>
      <c r="M119" s="107">
        <v>0</v>
      </c>
      <c r="N119" s="107">
        <v>0</v>
      </c>
      <c r="O119" s="107">
        <v>0</v>
      </c>
      <c r="P119" s="107">
        <v>0</v>
      </c>
      <c r="Q119" s="107">
        <v>0</v>
      </c>
      <c r="R119" s="107">
        <v>0</v>
      </c>
      <c r="S119" s="107">
        <v>0</v>
      </c>
      <c r="T119" s="107">
        <v>0</v>
      </c>
      <c r="U119" s="107">
        <v>0</v>
      </c>
      <c r="V119" s="147">
        <f t="shared" si="9"/>
        <v>0</v>
      </c>
      <c r="W119" s="147">
        <f t="shared" si="9"/>
        <v>0</v>
      </c>
      <c r="X119" s="147">
        <f t="shared" si="9"/>
        <v>0</v>
      </c>
      <c r="Y119" s="107">
        <v>0</v>
      </c>
      <c r="Z119" s="107">
        <v>0</v>
      </c>
      <c r="AA119" s="107">
        <v>0</v>
      </c>
      <c r="AB119" s="107">
        <v>0</v>
      </c>
      <c r="AC119" s="148">
        <f t="shared" si="10"/>
        <v>0</v>
      </c>
      <c r="AD119" s="149"/>
    </row>
    <row r="120" spans="1:30" s="150" customFormat="1" ht="15.75" x14ac:dyDescent="0.2">
      <c r="A120" s="146"/>
      <c r="B120" s="6" t="s">
        <v>327</v>
      </c>
      <c r="C120" s="6" t="s">
        <v>100</v>
      </c>
      <c r="D120" s="107">
        <v>2.7</v>
      </c>
      <c r="E120" s="107">
        <v>0</v>
      </c>
      <c r="F120" s="107">
        <v>0</v>
      </c>
      <c r="G120" s="107">
        <v>2.7</v>
      </c>
      <c r="H120" s="107">
        <v>0</v>
      </c>
      <c r="I120" s="107">
        <v>1.9910000000000001</v>
      </c>
      <c r="J120" s="107">
        <v>0</v>
      </c>
      <c r="K120" s="107">
        <v>0</v>
      </c>
      <c r="L120" s="107">
        <v>0</v>
      </c>
      <c r="M120" s="107">
        <v>0</v>
      </c>
      <c r="N120" s="107">
        <v>0</v>
      </c>
      <c r="O120" s="107">
        <v>0</v>
      </c>
      <c r="P120" s="107">
        <v>0</v>
      </c>
      <c r="Q120" s="107">
        <v>0</v>
      </c>
      <c r="R120" s="107">
        <v>0</v>
      </c>
      <c r="S120" s="107">
        <v>2.7</v>
      </c>
      <c r="T120" s="107">
        <v>0</v>
      </c>
      <c r="U120" s="107">
        <v>0</v>
      </c>
      <c r="V120" s="147">
        <f t="shared" si="9"/>
        <v>2.7</v>
      </c>
      <c r="W120" s="147">
        <f t="shared" si="9"/>
        <v>0</v>
      </c>
      <c r="X120" s="147">
        <f t="shared" si="9"/>
        <v>0</v>
      </c>
      <c r="Y120" s="107">
        <v>0</v>
      </c>
      <c r="Z120" s="107">
        <v>0</v>
      </c>
      <c r="AA120" s="107">
        <v>0</v>
      </c>
      <c r="AB120" s="107">
        <v>1.9908699999999999</v>
      </c>
      <c r="AC120" s="148">
        <f t="shared" si="10"/>
        <v>1.9908699999999999</v>
      </c>
      <c r="AD120" s="149"/>
    </row>
    <row r="121" spans="1:30" s="150" customFormat="1" ht="15.75" x14ac:dyDescent="0.2">
      <c r="A121" s="146"/>
      <c r="B121" s="6" t="s">
        <v>1025</v>
      </c>
      <c r="C121" s="6" t="s">
        <v>100</v>
      </c>
      <c r="D121" s="107">
        <v>0</v>
      </c>
      <c r="E121" s="107">
        <v>0</v>
      </c>
      <c r="F121" s="107">
        <v>0</v>
      </c>
      <c r="G121" s="107">
        <v>0</v>
      </c>
      <c r="H121" s="107">
        <v>0</v>
      </c>
      <c r="I121" s="107">
        <v>206.30128031355935</v>
      </c>
      <c r="J121" s="107">
        <v>0</v>
      </c>
      <c r="K121" s="107">
        <v>0</v>
      </c>
      <c r="L121" s="107">
        <v>0</v>
      </c>
      <c r="M121" s="107">
        <v>0</v>
      </c>
      <c r="N121" s="107">
        <v>0</v>
      </c>
      <c r="O121" s="107">
        <v>0</v>
      </c>
      <c r="P121" s="107">
        <v>0</v>
      </c>
      <c r="Q121" s="107">
        <v>0</v>
      </c>
      <c r="R121" s="107">
        <v>0</v>
      </c>
      <c r="S121" s="107">
        <v>0</v>
      </c>
      <c r="T121" s="107">
        <v>0</v>
      </c>
      <c r="U121" s="107">
        <v>0</v>
      </c>
      <c r="V121" s="147">
        <f t="shared" si="9"/>
        <v>0</v>
      </c>
      <c r="W121" s="147">
        <f t="shared" si="9"/>
        <v>0</v>
      </c>
      <c r="X121" s="147">
        <f t="shared" si="9"/>
        <v>0</v>
      </c>
      <c r="Y121" s="107">
        <v>0</v>
      </c>
      <c r="Z121" s="107">
        <v>0</v>
      </c>
      <c r="AA121" s="107">
        <v>0</v>
      </c>
      <c r="AB121" s="107">
        <v>0</v>
      </c>
      <c r="AC121" s="148">
        <f t="shared" si="10"/>
        <v>0</v>
      </c>
      <c r="AD121" s="149"/>
    </row>
    <row r="122" spans="1:30" s="150" customFormat="1" ht="31.5" x14ac:dyDescent="0.2">
      <c r="A122" s="146"/>
      <c r="B122" s="6" t="s">
        <v>328</v>
      </c>
      <c r="C122" s="6" t="s">
        <v>100</v>
      </c>
      <c r="D122" s="107">
        <v>2.6</v>
      </c>
      <c r="E122" s="107">
        <v>0</v>
      </c>
      <c r="F122" s="107">
        <v>0</v>
      </c>
      <c r="G122" s="107">
        <v>2.6</v>
      </c>
      <c r="H122" s="107">
        <v>0</v>
      </c>
      <c r="I122" s="107">
        <v>2.8805084745762715</v>
      </c>
      <c r="J122" s="107">
        <v>0</v>
      </c>
      <c r="K122" s="107">
        <v>0</v>
      </c>
      <c r="L122" s="107">
        <v>0</v>
      </c>
      <c r="M122" s="107">
        <v>0</v>
      </c>
      <c r="N122" s="107">
        <v>0</v>
      </c>
      <c r="O122" s="107">
        <v>0</v>
      </c>
      <c r="P122" s="107">
        <v>0</v>
      </c>
      <c r="Q122" s="107">
        <v>0</v>
      </c>
      <c r="R122" s="107">
        <v>0</v>
      </c>
      <c r="S122" s="107">
        <v>2.6</v>
      </c>
      <c r="T122" s="107">
        <v>0</v>
      </c>
      <c r="U122" s="107">
        <v>0</v>
      </c>
      <c r="V122" s="147">
        <f t="shared" si="9"/>
        <v>2.6</v>
      </c>
      <c r="W122" s="147">
        <f t="shared" si="9"/>
        <v>0</v>
      </c>
      <c r="X122" s="147">
        <f t="shared" si="9"/>
        <v>0</v>
      </c>
      <c r="Y122" s="107">
        <v>0</v>
      </c>
      <c r="Z122" s="107">
        <v>0</v>
      </c>
      <c r="AA122" s="107">
        <v>0</v>
      </c>
      <c r="AB122" s="107">
        <v>2.6110000000000002</v>
      </c>
      <c r="AC122" s="148">
        <f t="shared" si="10"/>
        <v>2.6110000000000002</v>
      </c>
      <c r="AD122" s="149"/>
    </row>
    <row r="123" spans="1:30" s="150" customFormat="1" ht="15.75" x14ac:dyDescent="0.2">
      <c r="A123" s="146"/>
      <c r="B123" s="6" t="s">
        <v>1026</v>
      </c>
      <c r="C123" s="6" t="s">
        <v>100</v>
      </c>
      <c r="D123" s="107">
        <v>0</v>
      </c>
      <c r="E123" s="107">
        <v>0</v>
      </c>
      <c r="F123" s="107">
        <v>0</v>
      </c>
      <c r="G123" s="107">
        <v>0</v>
      </c>
      <c r="H123" s="107">
        <v>0</v>
      </c>
      <c r="I123" s="107">
        <v>291.06006530666667</v>
      </c>
      <c r="J123" s="107">
        <v>0</v>
      </c>
      <c r="K123" s="107">
        <v>0</v>
      </c>
      <c r="L123" s="107">
        <v>0</v>
      </c>
      <c r="M123" s="107">
        <v>0</v>
      </c>
      <c r="N123" s="107">
        <v>0</v>
      </c>
      <c r="O123" s="107">
        <v>0</v>
      </c>
      <c r="P123" s="107">
        <v>0</v>
      </c>
      <c r="Q123" s="107">
        <v>0</v>
      </c>
      <c r="R123" s="107">
        <v>0</v>
      </c>
      <c r="S123" s="107">
        <v>0</v>
      </c>
      <c r="T123" s="107">
        <v>0</v>
      </c>
      <c r="U123" s="107">
        <v>0</v>
      </c>
      <c r="V123" s="147">
        <f t="shared" si="9"/>
        <v>0</v>
      </c>
      <c r="W123" s="147">
        <f t="shared" si="9"/>
        <v>0</v>
      </c>
      <c r="X123" s="147">
        <f t="shared" si="9"/>
        <v>0</v>
      </c>
      <c r="Y123" s="107">
        <v>0</v>
      </c>
      <c r="Z123" s="107">
        <v>0</v>
      </c>
      <c r="AA123" s="107">
        <v>0</v>
      </c>
      <c r="AB123" s="107">
        <v>0</v>
      </c>
      <c r="AC123" s="148">
        <f t="shared" si="10"/>
        <v>0</v>
      </c>
      <c r="AD123" s="149"/>
    </row>
    <row r="124" spans="1:30" s="150" customFormat="1" ht="31.5" x14ac:dyDescent="0.2">
      <c r="A124" s="146"/>
      <c r="B124" s="6" t="s">
        <v>86</v>
      </c>
      <c r="C124" s="6" t="s">
        <v>100</v>
      </c>
      <c r="D124" s="107">
        <v>0</v>
      </c>
      <c r="E124" s="107">
        <v>0</v>
      </c>
      <c r="F124" s="107">
        <v>4290</v>
      </c>
      <c r="G124" s="107">
        <v>0</v>
      </c>
      <c r="H124" s="107">
        <v>0</v>
      </c>
      <c r="I124" s="107">
        <v>454.78486499999997</v>
      </c>
      <c r="J124" s="107">
        <v>0</v>
      </c>
      <c r="K124" s="107">
        <v>0</v>
      </c>
      <c r="L124" s="107">
        <v>0</v>
      </c>
      <c r="M124" s="107">
        <v>0</v>
      </c>
      <c r="N124" s="107">
        <v>0</v>
      </c>
      <c r="O124" s="107">
        <v>0</v>
      </c>
      <c r="P124" s="107">
        <v>0</v>
      </c>
      <c r="Q124" s="107">
        <v>0</v>
      </c>
      <c r="R124" s="107">
        <v>0</v>
      </c>
      <c r="S124" s="107">
        <v>0</v>
      </c>
      <c r="T124" s="107">
        <v>0</v>
      </c>
      <c r="U124" s="107">
        <v>4290</v>
      </c>
      <c r="V124" s="147">
        <f t="shared" si="9"/>
        <v>0</v>
      </c>
      <c r="W124" s="147">
        <f t="shared" si="9"/>
        <v>0</v>
      </c>
      <c r="X124" s="147">
        <f t="shared" si="9"/>
        <v>4290</v>
      </c>
      <c r="Y124" s="107">
        <v>0</v>
      </c>
      <c r="Z124" s="107">
        <v>0</v>
      </c>
      <c r="AA124" s="107">
        <v>0</v>
      </c>
      <c r="AB124" s="107">
        <v>59.755000000000003</v>
      </c>
      <c r="AC124" s="148">
        <f t="shared" si="10"/>
        <v>59.755000000000003</v>
      </c>
      <c r="AD124" s="149"/>
    </row>
    <row r="125" spans="1:30" s="150" customFormat="1" ht="15.75" x14ac:dyDescent="0.2">
      <c r="A125" s="146"/>
      <c r="B125" s="6" t="s">
        <v>985</v>
      </c>
      <c r="C125" s="6">
        <v>0</v>
      </c>
      <c r="D125" s="107">
        <v>0</v>
      </c>
      <c r="E125" s="107">
        <v>0</v>
      </c>
      <c r="F125" s="107">
        <v>0</v>
      </c>
      <c r="G125" s="107">
        <v>0</v>
      </c>
      <c r="H125" s="107">
        <v>0</v>
      </c>
      <c r="I125" s="107">
        <v>0</v>
      </c>
      <c r="J125" s="107">
        <v>0</v>
      </c>
      <c r="K125" s="107">
        <v>0</v>
      </c>
      <c r="L125" s="107">
        <v>0</v>
      </c>
      <c r="M125" s="107">
        <v>0</v>
      </c>
      <c r="N125" s="107">
        <v>0</v>
      </c>
      <c r="O125" s="107">
        <v>0</v>
      </c>
      <c r="P125" s="107">
        <v>0</v>
      </c>
      <c r="Q125" s="107">
        <v>0</v>
      </c>
      <c r="R125" s="107">
        <v>0</v>
      </c>
      <c r="S125" s="107">
        <v>0</v>
      </c>
      <c r="T125" s="107">
        <v>0</v>
      </c>
      <c r="U125" s="107">
        <v>0</v>
      </c>
      <c r="V125" s="147">
        <f t="shared" si="9"/>
        <v>0</v>
      </c>
      <c r="W125" s="147">
        <f t="shared" si="9"/>
        <v>0</v>
      </c>
      <c r="X125" s="147">
        <f t="shared" si="9"/>
        <v>0</v>
      </c>
      <c r="Y125" s="107">
        <v>0</v>
      </c>
      <c r="Z125" s="107">
        <v>0</v>
      </c>
      <c r="AA125" s="107">
        <v>0</v>
      </c>
      <c r="AB125" s="107">
        <v>0</v>
      </c>
      <c r="AC125" s="148">
        <f t="shared" si="10"/>
        <v>0</v>
      </c>
      <c r="AD125" s="149"/>
    </row>
    <row r="126" spans="1:30" s="150" customFormat="1" ht="31.5" x14ac:dyDescent="0.2">
      <c r="A126" s="146"/>
      <c r="B126" s="6" t="s">
        <v>986</v>
      </c>
      <c r="C126" s="6">
        <v>0</v>
      </c>
      <c r="D126" s="107">
        <v>0</v>
      </c>
      <c r="E126" s="107">
        <v>0</v>
      </c>
      <c r="F126" s="107">
        <v>90</v>
      </c>
      <c r="G126" s="107">
        <v>0</v>
      </c>
      <c r="H126" s="107">
        <v>0</v>
      </c>
      <c r="I126" s="107">
        <v>0</v>
      </c>
      <c r="J126" s="107">
        <v>0</v>
      </c>
      <c r="K126" s="107">
        <v>0</v>
      </c>
      <c r="L126" s="107">
        <v>0</v>
      </c>
      <c r="M126" s="107">
        <v>0</v>
      </c>
      <c r="N126" s="107">
        <v>0</v>
      </c>
      <c r="O126" s="107">
        <v>0</v>
      </c>
      <c r="P126" s="107">
        <v>0</v>
      </c>
      <c r="Q126" s="107">
        <v>0</v>
      </c>
      <c r="R126" s="107">
        <v>0</v>
      </c>
      <c r="S126" s="107">
        <v>0</v>
      </c>
      <c r="T126" s="107">
        <v>0</v>
      </c>
      <c r="U126" s="107">
        <v>0</v>
      </c>
      <c r="V126" s="147">
        <f t="shared" si="9"/>
        <v>0</v>
      </c>
      <c r="W126" s="147">
        <f t="shared" si="9"/>
        <v>0</v>
      </c>
      <c r="X126" s="147">
        <f t="shared" si="9"/>
        <v>0</v>
      </c>
      <c r="Y126" s="107">
        <v>0</v>
      </c>
      <c r="Z126" s="107">
        <v>0</v>
      </c>
      <c r="AA126" s="107">
        <v>0</v>
      </c>
      <c r="AB126" s="107">
        <v>0</v>
      </c>
      <c r="AC126" s="148">
        <f t="shared" si="10"/>
        <v>0</v>
      </c>
      <c r="AD126" s="149"/>
    </row>
    <row r="127" spans="1:30" s="150" customFormat="1" ht="31.5" x14ac:dyDescent="0.2">
      <c r="A127" s="146"/>
      <c r="B127" s="6" t="s">
        <v>987</v>
      </c>
      <c r="C127" s="6">
        <v>0</v>
      </c>
      <c r="D127" s="107">
        <v>0</v>
      </c>
      <c r="E127" s="107">
        <v>0</v>
      </c>
      <c r="F127" s="107">
        <v>4200</v>
      </c>
      <c r="G127" s="107">
        <v>0</v>
      </c>
      <c r="H127" s="107">
        <v>0</v>
      </c>
      <c r="I127" s="107">
        <v>0</v>
      </c>
      <c r="J127" s="107">
        <v>0</v>
      </c>
      <c r="K127" s="107">
        <v>0</v>
      </c>
      <c r="L127" s="107">
        <v>0</v>
      </c>
      <c r="M127" s="107">
        <v>0</v>
      </c>
      <c r="N127" s="107">
        <v>0</v>
      </c>
      <c r="O127" s="107">
        <v>0</v>
      </c>
      <c r="P127" s="107">
        <v>0</v>
      </c>
      <c r="Q127" s="107">
        <v>0</v>
      </c>
      <c r="R127" s="107">
        <v>0</v>
      </c>
      <c r="S127" s="107">
        <v>0</v>
      </c>
      <c r="T127" s="107">
        <v>0</v>
      </c>
      <c r="U127" s="107">
        <v>0</v>
      </c>
      <c r="V127" s="147">
        <f t="shared" si="9"/>
        <v>0</v>
      </c>
      <c r="W127" s="147">
        <f t="shared" si="9"/>
        <v>0</v>
      </c>
      <c r="X127" s="147">
        <f t="shared" si="9"/>
        <v>0</v>
      </c>
      <c r="Y127" s="107">
        <v>0</v>
      </c>
      <c r="Z127" s="107">
        <v>0</v>
      </c>
      <c r="AA127" s="107">
        <v>0</v>
      </c>
      <c r="AB127" s="107">
        <v>0</v>
      </c>
      <c r="AC127" s="148">
        <f t="shared" si="10"/>
        <v>0</v>
      </c>
      <c r="AD127" s="149"/>
    </row>
    <row r="128" spans="1:30" s="150" customFormat="1" ht="63" x14ac:dyDescent="0.2">
      <c r="A128" s="146"/>
      <c r="B128" s="6" t="s">
        <v>354</v>
      </c>
      <c r="C128" s="6" t="s">
        <v>176</v>
      </c>
      <c r="D128" s="107">
        <v>0.4</v>
      </c>
      <c r="E128" s="107">
        <v>0</v>
      </c>
      <c r="F128" s="107">
        <v>0</v>
      </c>
      <c r="G128" s="107">
        <v>0.4</v>
      </c>
      <c r="H128" s="107">
        <v>0</v>
      </c>
      <c r="I128" s="107">
        <v>5.3118644067796614</v>
      </c>
      <c r="J128" s="107">
        <v>0</v>
      </c>
      <c r="K128" s="107">
        <v>0</v>
      </c>
      <c r="L128" s="107">
        <v>0</v>
      </c>
      <c r="M128" s="107">
        <v>0.4</v>
      </c>
      <c r="N128" s="107">
        <v>0</v>
      </c>
      <c r="O128" s="107">
        <v>0</v>
      </c>
      <c r="P128" s="107">
        <v>0</v>
      </c>
      <c r="Q128" s="107">
        <v>0</v>
      </c>
      <c r="R128" s="107">
        <v>0</v>
      </c>
      <c r="S128" s="107">
        <v>0</v>
      </c>
      <c r="T128" s="107">
        <v>0</v>
      </c>
      <c r="U128" s="107">
        <v>0</v>
      </c>
      <c r="V128" s="147">
        <f t="shared" si="9"/>
        <v>0.4</v>
      </c>
      <c r="W128" s="147">
        <f t="shared" si="9"/>
        <v>0</v>
      </c>
      <c r="X128" s="147">
        <f t="shared" si="9"/>
        <v>0</v>
      </c>
      <c r="Y128" s="107">
        <v>0</v>
      </c>
      <c r="Z128" s="107">
        <v>5.3120000000000003</v>
      </c>
      <c r="AA128" s="107">
        <v>0</v>
      </c>
      <c r="AB128" s="107">
        <v>0</v>
      </c>
      <c r="AC128" s="148">
        <f t="shared" si="10"/>
        <v>5.3120000000000003</v>
      </c>
      <c r="AD128" s="149"/>
    </row>
    <row r="129" spans="1:30" s="150" customFormat="1" ht="47.25" x14ac:dyDescent="0.2">
      <c r="A129" s="146"/>
      <c r="B129" s="6" t="s">
        <v>353</v>
      </c>
      <c r="C129" s="6" t="s">
        <v>176</v>
      </c>
      <c r="D129" s="107">
        <v>0</v>
      </c>
      <c r="E129" s="107">
        <v>0</v>
      </c>
      <c r="F129" s="107">
        <v>0</v>
      </c>
      <c r="G129" s="107">
        <v>0</v>
      </c>
      <c r="H129" s="107">
        <v>0</v>
      </c>
      <c r="I129" s="107">
        <v>24.429661016949154</v>
      </c>
      <c r="J129" s="107">
        <v>0</v>
      </c>
      <c r="K129" s="107">
        <v>0</v>
      </c>
      <c r="L129" s="107">
        <v>0</v>
      </c>
      <c r="M129" s="107">
        <v>0</v>
      </c>
      <c r="N129" s="107">
        <v>0</v>
      </c>
      <c r="O129" s="107">
        <v>0</v>
      </c>
      <c r="P129" s="107">
        <v>0</v>
      </c>
      <c r="Q129" s="107">
        <v>0</v>
      </c>
      <c r="R129" s="107">
        <v>0</v>
      </c>
      <c r="S129" s="107">
        <v>0</v>
      </c>
      <c r="T129" s="107">
        <v>0</v>
      </c>
      <c r="U129" s="107">
        <v>0</v>
      </c>
      <c r="V129" s="147">
        <f t="shared" si="9"/>
        <v>0</v>
      </c>
      <c r="W129" s="147">
        <f t="shared" si="9"/>
        <v>0</v>
      </c>
      <c r="X129" s="147">
        <f t="shared" si="9"/>
        <v>0</v>
      </c>
      <c r="Y129" s="107">
        <v>0</v>
      </c>
      <c r="Z129" s="107">
        <v>0</v>
      </c>
      <c r="AA129" s="107">
        <v>0</v>
      </c>
      <c r="AB129" s="107">
        <v>0</v>
      </c>
      <c r="AC129" s="148">
        <f t="shared" si="10"/>
        <v>0</v>
      </c>
      <c r="AD129" s="149"/>
    </row>
    <row r="130" spans="1:30" s="150" customFormat="1" ht="63" x14ac:dyDescent="0.2">
      <c r="A130" s="146"/>
      <c r="B130" s="6" t="s">
        <v>1027</v>
      </c>
      <c r="C130" s="6" t="s">
        <v>176</v>
      </c>
      <c r="D130" s="107">
        <v>0</v>
      </c>
      <c r="E130" s="107">
        <v>0</v>
      </c>
      <c r="F130" s="107">
        <v>0</v>
      </c>
      <c r="G130" s="107">
        <v>0</v>
      </c>
      <c r="H130" s="107">
        <v>0</v>
      </c>
      <c r="I130" s="107">
        <v>17</v>
      </c>
      <c r="J130" s="107">
        <v>0</v>
      </c>
      <c r="K130" s="107">
        <v>0</v>
      </c>
      <c r="L130" s="107">
        <v>0</v>
      </c>
      <c r="M130" s="107">
        <v>0</v>
      </c>
      <c r="N130" s="107">
        <v>0</v>
      </c>
      <c r="O130" s="107">
        <v>0</v>
      </c>
      <c r="P130" s="107">
        <v>0</v>
      </c>
      <c r="Q130" s="107">
        <v>0</v>
      </c>
      <c r="R130" s="107">
        <v>0</v>
      </c>
      <c r="S130" s="107">
        <v>0</v>
      </c>
      <c r="T130" s="107">
        <v>0</v>
      </c>
      <c r="U130" s="107">
        <v>0</v>
      </c>
      <c r="V130" s="147">
        <f t="shared" si="9"/>
        <v>0</v>
      </c>
      <c r="W130" s="147">
        <f t="shared" si="9"/>
        <v>0</v>
      </c>
      <c r="X130" s="147">
        <f t="shared" si="9"/>
        <v>0</v>
      </c>
      <c r="Y130" s="107">
        <v>0</v>
      </c>
      <c r="Z130" s="107">
        <v>0</v>
      </c>
      <c r="AA130" s="107">
        <v>0</v>
      </c>
      <c r="AB130" s="107">
        <v>0</v>
      </c>
      <c r="AC130" s="148">
        <f t="shared" si="10"/>
        <v>0</v>
      </c>
      <c r="AD130" s="149"/>
    </row>
    <row r="131" spans="1:30" s="150" customFormat="1" ht="63" x14ac:dyDescent="0.2">
      <c r="A131" s="146"/>
      <c r="B131" s="6" t="s">
        <v>1028</v>
      </c>
      <c r="C131" s="6" t="s">
        <v>176</v>
      </c>
      <c r="D131" s="107">
        <v>0</v>
      </c>
      <c r="E131" s="107">
        <v>0</v>
      </c>
      <c r="F131" s="107">
        <v>0</v>
      </c>
      <c r="G131" s="107">
        <v>0</v>
      </c>
      <c r="H131" s="107">
        <v>0</v>
      </c>
      <c r="I131" s="107">
        <v>32.463543000000001</v>
      </c>
      <c r="J131" s="107">
        <v>0</v>
      </c>
      <c r="K131" s="107">
        <v>0</v>
      </c>
      <c r="L131" s="107">
        <v>0</v>
      </c>
      <c r="M131" s="107">
        <v>0</v>
      </c>
      <c r="N131" s="107">
        <v>0</v>
      </c>
      <c r="O131" s="107">
        <v>0</v>
      </c>
      <c r="P131" s="107">
        <v>0</v>
      </c>
      <c r="Q131" s="107">
        <v>0</v>
      </c>
      <c r="R131" s="107">
        <v>0</v>
      </c>
      <c r="S131" s="107">
        <v>0</v>
      </c>
      <c r="T131" s="107">
        <v>0</v>
      </c>
      <c r="U131" s="107">
        <v>0</v>
      </c>
      <c r="V131" s="147">
        <f t="shared" si="9"/>
        <v>0</v>
      </c>
      <c r="W131" s="147">
        <f t="shared" si="9"/>
        <v>0</v>
      </c>
      <c r="X131" s="147">
        <f t="shared" si="9"/>
        <v>0</v>
      </c>
      <c r="Y131" s="107">
        <v>0</v>
      </c>
      <c r="Z131" s="107">
        <v>0</v>
      </c>
      <c r="AA131" s="107">
        <v>0</v>
      </c>
      <c r="AB131" s="107">
        <v>0</v>
      </c>
      <c r="AC131" s="148">
        <f t="shared" si="10"/>
        <v>0</v>
      </c>
      <c r="AD131" s="149"/>
    </row>
    <row r="132" spans="1:30" s="150" customFormat="1" ht="94.5" x14ac:dyDescent="0.2">
      <c r="A132" s="146"/>
      <c r="B132" s="6" t="s">
        <v>355</v>
      </c>
      <c r="C132" s="6" t="s">
        <v>176</v>
      </c>
      <c r="D132" s="107">
        <v>0</v>
      </c>
      <c r="E132" s="107">
        <v>25</v>
      </c>
      <c r="F132" s="107">
        <v>0</v>
      </c>
      <c r="G132" s="107">
        <v>0</v>
      </c>
      <c r="H132" s="107">
        <v>16</v>
      </c>
      <c r="I132" s="107">
        <v>110.78728813559324</v>
      </c>
      <c r="J132" s="107">
        <v>0</v>
      </c>
      <c r="K132" s="107">
        <v>0</v>
      </c>
      <c r="L132" s="107">
        <v>0</v>
      </c>
      <c r="M132" s="107">
        <v>0</v>
      </c>
      <c r="N132" s="107">
        <v>0</v>
      </c>
      <c r="O132" s="107">
        <v>0</v>
      </c>
      <c r="P132" s="107">
        <v>0</v>
      </c>
      <c r="Q132" s="107">
        <v>25</v>
      </c>
      <c r="R132" s="107">
        <v>0</v>
      </c>
      <c r="S132" s="107">
        <v>0</v>
      </c>
      <c r="T132" s="107">
        <v>0</v>
      </c>
      <c r="U132" s="107">
        <v>0</v>
      </c>
      <c r="V132" s="147">
        <f t="shared" si="9"/>
        <v>0</v>
      </c>
      <c r="W132" s="147">
        <f t="shared" si="9"/>
        <v>25</v>
      </c>
      <c r="X132" s="147">
        <f t="shared" si="9"/>
        <v>0</v>
      </c>
      <c r="Y132" s="107">
        <v>0</v>
      </c>
      <c r="Z132" s="107">
        <v>0</v>
      </c>
      <c r="AA132" s="107">
        <v>47.469000000000001</v>
      </c>
      <c r="AB132" s="107">
        <v>0</v>
      </c>
      <c r="AC132" s="148">
        <f t="shared" si="10"/>
        <v>47.469000000000001</v>
      </c>
      <c r="AD132" s="149"/>
    </row>
    <row r="133" spans="1:30" s="150" customFormat="1" ht="78.75" x14ac:dyDescent="0.2">
      <c r="A133" s="146"/>
      <c r="B133" s="6" t="s">
        <v>356</v>
      </c>
      <c r="C133" s="6" t="s">
        <v>176</v>
      </c>
      <c r="D133" s="107">
        <v>0</v>
      </c>
      <c r="E133" s="107">
        <v>10</v>
      </c>
      <c r="F133" s="107">
        <v>0</v>
      </c>
      <c r="G133" s="107">
        <v>0</v>
      </c>
      <c r="H133" s="107">
        <v>6.3</v>
      </c>
      <c r="I133" s="107">
        <v>90.28983050847458</v>
      </c>
      <c r="J133" s="107">
        <v>0</v>
      </c>
      <c r="K133" s="107">
        <v>0</v>
      </c>
      <c r="L133" s="107">
        <v>0</v>
      </c>
      <c r="M133" s="107">
        <v>0</v>
      </c>
      <c r="N133" s="107">
        <v>0</v>
      </c>
      <c r="O133" s="107">
        <v>0</v>
      </c>
      <c r="P133" s="107">
        <v>0</v>
      </c>
      <c r="Q133" s="107">
        <v>0</v>
      </c>
      <c r="R133" s="107">
        <v>0</v>
      </c>
      <c r="S133" s="107">
        <v>0</v>
      </c>
      <c r="T133" s="107">
        <v>10</v>
      </c>
      <c r="U133" s="107">
        <v>0</v>
      </c>
      <c r="V133" s="147">
        <f t="shared" si="9"/>
        <v>0</v>
      </c>
      <c r="W133" s="147">
        <f t="shared" si="9"/>
        <v>10</v>
      </c>
      <c r="X133" s="147">
        <f t="shared" si="9"/>
        <v>0</v>
      </c>
      <c r="Y133" s="107">
        <v>0</v>
      </c>
      <c r="Z133" s="107">
        <v>0</v>
      </c>
      <c r="AA133" s="107">
        <v>0</v>
      </c>
      <c r="AB133" s="107">
        <v>22.6</v>
      </c>
      <c r="AC133" s="148">
        <f t="shared" si="10"/>
        <v>22.6</v>
      </c>
      <c r="AD133" s="149"/>
    </row>
    <row r="134" spans="1:30" s="150" customFormat="1" ht="31.5" x14ac:dyDescent="0.2">
      <c r="A134" s="146"/>
      <c r="B134" s="6" t="s">
        <v>358</v>
      </c>
      <c r="C134" s="6" t="s">
        <v>176</v>
      </c>
      <c r="D134" s="107">
        <v>4</v>
      </c>
      <c r="E134" s="107">
        <v>0</v>
      </c>
      <c r="F134" s="107">
        <v>0</v>
      </c>
      <c r="G134" s="107">
        <v>4</v>
      </c>
      <c r="H134" s="107">
        <v>0</v>
      </c>
      <c r="I134" s="107">
        <v>68.575000000000003</v>
      </c>
      <c r="J134" s="107">
        <v>1.5</v>
      </c>
      <c r="K134" s="107">
        <v>0</v>
      </c>
      <c r="L134" s="107">
        <v>0</v>
      </c>
      <c r="M134" s="107">
        <v>0.5</v>
      </c>
      <c r="N134" s="107">
        <v>0</v>
      </c>
      <c r="O134" s="107">
        <v>0</v>
      </c>
      <c r="P134" s="107">
        <v>0</v>
      </c>
      <c r="Q134" s="107">
        <v>0</v>
      </c>
      <c r="R134" s="107">
        <v>0</v>
      </c>
      <c r="S134" s="107">
        <v>2</v>
      </c>
      <c r="T134" s="107">
        <v>0</v>
      </c>
      <c r="U134" s="107">
        <v>0</v>
      </c>
      <c r="V134" s="147">
        <f t="shared" si="9"/>
        <v>4</v>
      </c>
      <c r="W134" s="147">
        <f t="shared" si="9"/>
        <v>0</v>
      </c>
      <c r="X134" s="147">
        <f t="shared" si="9"/>
        <v>0</v>
      </c>
      <c r="Y134" s="107">
        <v>2</v>
      </c>
      <c r="Z134" s="107">
        <v>1</v>
      </c>
      <c r="AA134" s="107">
        <v>2</v>
      </c>
      <c r="AB134" s="107">
        <v>9.5960000000000001</v>
      </c>
      <c r="AC134" s="148">
        <f t="shared" si="10"/>
        <v>14.596</v>
      </c>
      <c r="AD134" s="149"/>
    </row>
    <row r="135" spans="1:30" s="150" customFormat="1" ht="31.5" x14ac:dyDescent="0.2">
      <c r="A135" s="146"/>
      <c r="B135" s="6" t="s">
        <v>359</v>
      </c>
      <c r="C135" s="6" t="s">
        <v>176</v>
      </c>
      <c r="D135" s="107">
        <v>19.614999999999998</v>
      </c>
      <c r="E135" s="107">
        <v>0</v>
      </c>
      <c r="F135" s="107">
        <v>0</v>
      </c>
      <c r="G135" s="107">
        <v>19.614999999999998</v>
      </c>
      <c r="H135" s="107">
        <v>0</v>
      </c>
      <c r="I135" s="107">
        <v>149.458</v>
      </c>
      <c r="J135" s="107">
        <v>0</v>
      </c>
      <c r="K135" s="107">
        <v>0</v>
      </c>
      <c r="L135" s="107">
        <v>0</v>
      </c>
      <c r="M135" s="107">
        <v>4</v>
      </c>
      <c r="N135" s="107">
        <v>0</v>
      </c>
      <c r="O135" s="107">
        <v>0</v>
      </c>
      <c r="P135" s="107">
        <v>6</v>
      </c>
      <c r="Q135" s="107">
        <v>0</v>
      </c>
      <c r="R135" s="107">
        <v>0</v>
      </c>
      <c r="S135" s="107">
        <v>9.6150000000000002</v>
      </c>
      <c r="T135" s="107">
        <v>0</v>
      </c>
      <c r="U135" s="107">
        <v>0</v>
      </c>
      <c r="V135" s="147">
        <f t="shared" si="9"/>
        <v>19.615000000000002</v>
      </c>
      <c r="W135" s="147">
        <f t="shared" si="9"/>
        <v>0</v>
      </c>
      <c r="X135" s="147">
        <f t="shared" si="9"/>
        <v>0</v>
      </c>
      <c r="Y135" s="107">
        <v>1</v>
      </c>
      <c r="Z135" s="107">
        <v>6</v>
      </c>
      <c r="AA135" s="107">
        <v>10</v>
      </c>
      <c r="AB135" s="107">
        <v>38.034999999999997</v>
      </c>
      <c r="AC135" s="148">
        <f t="shared" si="10"/>
        <v>55.034999999999997</v>
      </c>
      <c r="AD135" s="149"/>
    </row>
    <row r="136" spans="1:30" s="150" customFormat="1" ht="31.5" x14ac:dyDescent="0.2">
      <c r="A136" s="146"/>
      <c r="B136" s="6" t="s">
        <v>360</v>
      </c>
      <c r="C136" s="6" t="s">
        <v>176</v>
      </c>
      <c r="D136" s="107">
        <v>0.245</v>
      </c>
      <c r="E136" s="107">
        <v>0.16</v>
      </c>
      <c r="F136" s="107">
        <v>0</v>
      </c>
      <c r="G136" s="107">
        <v>0.245</v>
      </c>
      <c r="H136" s="107">
        <v>0.16</v>
      </c>
      <c r="I136" s="107">
        <v>0.94915254237288149</v>
      </c>
      <c r="J136" s="107">
        <v>0</v>
      </c>
      <c r="K136" s="107">
        <v>0</v>
      </c>
      <c r="L136" s="107">
        <v>0</v>
      </c>
      <c r="M136" s="107">
        <v>0.245</v>
      </c>
      <c r="N136" s="107">
        <v>0.16</v>
      </c>
      <c r="O136" s="107">
        <v>0</v>
      </c>
      <c r="P136" s="107">
        <v>0</v>
      </c>
      <c r="Q136" s="107">
        <v>0</v>
      </c>
      <c r="R136" s="107">
        <v>0</v>
      </c>
      <c r="S136" s="107">
        <v>0</v>
      </c>
      <c r="T136" s="107">
        <v>0</v>
      </c>
      <c r="U136" s="107">
        <v>0</v>
      </c>
      <c r="V136" s="147">
        <f t="shared" si="9"/>
        <v>0.245</v>
      </c>
      <c r="W136" s="147">
        <f t="shared" si="9"/>
        <v>0.16</v>
      </c>
      <c r="X136" s="147">
        <f t="shared" si="9"/>
        <v>0</v>
      </c>
      <c r="Y136" s="107">
        <v>0</v>
      </c>
      <c r="Z136" s="107">
        <v>0.86299999999999999</v>
      </c>
      <c r="AA136" s="107">
        <v>0</v>
      </c>
      <c r="AB136" s="107">
        <v>0</v>
      </c>
      <c r="AC136" s="148">
        <f t="shared" si="10"/>
        <v>0.86299999999999999</v>
      </c>
      <c r="AD136" s="149"/>
    </row>
    <row r="137" spans="1:30" s="150" customFormat="1" ht="31.5" x14ac:dyDescent="0.2">
      <c r="A137" s="146"/>
      <c r="B137" s="6" t="s">
        <v>361</v>
      </c>
      <c r="C137" s="6" t="s">
        <v>176</v>
      </c>
      <c r="D137" s="107">
        <v>0.63500000000000001</v>
      </c>
      <c r="E137" s="107">
        <v>0</v>
      </c>
      <c r="F137" s="107">
        <v>0</v>
      </c>
      <c r="G137" s="107">
        <v>0.63500000000000001</v>
      </c>
      <c r="H137" s="107">
        <v>0</v>
      </c>
      <c r="I137" s="107">
        <v>0.97966101694915253</v>
      </c>
      <c r="J137" s="107">
        <v>0</v>
      </c>
      <c r="K137" s="107">
        <v>0</v>
      </c>
      <c r="L137" s="107">
        <v>0</v>
      </c>
      <c r="M137" s="107">
        <v>0.63500000000000001</v>
      </c>
      <c r="N137" s="107">
        <v>0</v>
      </c>
      <c r="O137" s="107">
        <v>0</v>
      </c>
      <c r="P137" s="107">
        <v>0</v>
      </c>
      <c r="Q137" s="107">
        <v>0</v>
      </c>
      <c r="R137" s="107">
        <v>0</v>
      </c>
      <c r="S137" s="107">
        <v>0</v>
      </c>
      <c r="T137" s="107">
        <v>0</v>
      </c>
      <c r="U137" s="107">
        <v>0</v>
      </c>
      <c r="V137" s="147">
        <f t="shared" si="9"/>
        <v>0.63500000000000001</v>
      </c>
      <c r="W137" s="147">
        <f t="shared" si="9"/>
        <v>0</v>
      </c>
      <c r="X137" s="147">
        <f t="shared" si="9"/>
        <v>0</v>
      </c>
      <c r="Y137" s="107">
        <v>0</v>
      </c>
      <c r="Z137" s="107">
        <v>0.89300000000000002</v>
      </c>
      <c r="AA137" s="107">
        <v>0</v>
      </c>
      <c r="AB137" s="107">
        <v>0</v>
      </c>
      <c r="AC137" s="148">
        <f t="shared" si="10"/>
        <v>0.89300000000000002</v>
      </c>
      <c r="AD137" s="149"/>
    </row>
    <row r="138" spans="1:30" s="150" customFormat="1" ht="31.5" x14ac:dyDescent="0.2">
      <c r="A138" s="146"/>
      <c r="B138" s="6" t="s">
        <v>362</v>
      </c>
      <c r="C138" s="6" t="s">
        <v>176</v>
      </c>
      <c r="D138" s="107">
        <v>0.09</v>
      </c>
      <c r="E138" s="107">
        <v>0</v>
      </c>
      <c r="F138" s="107">
        <v>0</v>
      </c>
      <c r="G138" s="107">
        <v>0.09</v>
      </c>
      <c r="H138" s="107">
        <v>0</v>
      </c>
      <c r="I138" s="107">
        <v>0.23305084745762714</v>
      </c>
      <c r="J138" s="107">
        <v>0</v>
      </c>
      <c r="K138" s="107">
        <v>0</v>
      </c>
      <c r="L138" s="107">
        <v>0</v>
      </c>
      <c r="M138" s="107">
        <v>0.09</v>
      </c>
      <c r="N138" s="107">
        <v>0</v>
      </c>
      <c r="O138" s="107">
        <v>0</v>
      </c>
      <c r="P138" s="107">
        <v>0</v>
      </c>
      <c r="Q138" s="107">
        <v>0</v>
      </c>
      <c r="R138" s="107">
        <v>0</v>
      </c>
      <c r="S138" s="107">
        <v>0</v>
      </c>
      <c r="T138" s="107">
        <v>0</v>
      </c>
      <c r="U138" s="107">
        <v>0</v>
      </c>
      <c r="V138" s="147">
        <f t="shared" si="9"/>
        <v>0.09</v>
      </c>
      <c r="W138" s="147">
        <f t="shared" si="9"/>
        <v>0</v>
      </c>
      <c r="X138" s="147">
        <f t="shared" si="9"/>
        <v>0</v>
      </c>
      <c r="Y138" s="107">
        <v>0</v>
      </c>
      <c r="Z138" s="107">
        <v>0.21099999999999999</v>
      </c>
      <c r="AA138" s="107">
        <v>0</v>
      </c>
      <c r="AB138" s="107">
        <v>0</v>
      </c>
      <c r="AC138" s="148">
        <f t="shared" si="10"/>
        <v>0.21099999999999999</v>
      </c>
      <c r="AD138" s="149"/>
    </row>
    <row r="139" spans="1:30" s="150" customFormat="1" ht="31.5" x14ac:dyDescent="0.2">
      <c r="A139" s="146"/>
      <c r="B139" s="6" t="s">
        <v>363</v>
      </c>
      <c r="C139" s="6" t="s">
        <v>176</v>
      </c>
      <c r="D139" s="107">
        <v>7</v>
      </c>
      <c r="E139" s="107">
        <v>0</v>
      </c>
      <c r="F139" s="107">
        <v>0</v>
      </c>
      <c r="G139" s="107">
        <v>7</v>
      </c>
      <c r="H139" s="107">
        <v>0</v>
      </c>
      <c r="I139" s="107">
        <v>13.415254237288137</v>
      </c>
      <c r="J139" s="107">
        <v>0</v>
      </c>
      <c r="K139" s="107">
        <v>0</v>
      </c>
      <c r="L139" s="107">
        <v>0</v>
      </c>
      <c r="M139" s="107">
        <v>0</v>
      </c>
      <c r="N139" s="107">
        <v>0</v>
      </c>
      <c r="O139" s="107">
        <v>0</v>
      </c>
      <c r="P139" s="107">
        <v>0</v>
      </c>
      <c r="Q139" s="107">
        <v>0</v>
      </c>
      <c r="R139" s="107">
        <v>0</v>
      </c>
      <c r="S139" s="107">
        <v>7</v>
      </c>
      <c r="T139" s="107">
        <v>0</v>
      </c>
      <c r="U139" s="107">
        <v>0</v>
      </c>
      <c r="V139" s="147">
        <f t="shared" si="9"/>
        <v>7</v>
      </c>
      <c r="W139" s="147">
        <f t="shared" si="9"/>
        <v>0</v>
      </c>
      <c r="X139" s="147">
        <f t="shared" si="9"/>
        <v>0</v>
      </c>
      <c r="Y139" s="107">
        <v>0</v>
      </c>
      <c r="Z139" s="107">
        <v>0</v>
      </c>
      <c r="AA139" s="107">
        <v>0</v>
      </c>
      <c r="AB139" s="107">
        <v>8.1010000000000009</v>
      </c>
      <c r="AC139" s="148">
        <f t="shared" si="10"/>
        <v>8.1010000000000009</v>
      </c>
      <c r="AD139" s="149"/>
    </row>
    <row r="140" spans="1:30" s="150" customFormat="1" ht="31.5" x14ac:dyDescent="0.2">
      <c r="A140" s="146"/>
      <c r="B140" s="6" t="s">
        <v>364</v>
      </c>
      <c r="C140" s="6" t="s">
        <v>176</v>
      </c>
      <c r="D140" s="107">
        <v>3.1</v>
      </c>
      <c r="E140" s="107">
        <v>0</v>
      </c>
      <c r="F140" s="107">
        <v>0</v>
      </c>
      <c r="G140" s="107">
        <v>3.1</v>
      </c>
      <c r="H140" s="107">
        <v>0</v>
      </c>
      <c r="I140" s="107">
        <v>3.2296610169491529</v>
      </c>
      <c r="J140" s="107">
        <v>0</v>
      </c>
      <c r="K140" s="107">
        <v>0</v>
      </c>
      <c r="L140" s="107">
        <v>0</v>
      </c>
      <c r="M140" s="107">
        <v>0</v>
      </c>
      <c r="N140" s="107">
        <v>0</v>
      </c>
      <c r="O140" s="107">
        <v>0</v>
      </c>
      <c r="P140" s="107">
        <v>3.1</v>
      </c>
      <c r="Q140" s="107">
        <v>0</v>
      </c>
      <c r="R140" s="107">
        <v>0</v>
      </c>
      <c r="S140" s="107">
        <v>0</v>
      </c>
      <c r="T140" s="107">
        <v>0</v>
      </c>
      <c r="U140" s="107">
        <v>0</v>
      </c>
      <c r="V140" s="147">
        <f t="shared" si="9"/>
        <v>3.1</v>
      </c>
      <c r="W140" s="147">
        <f t="shared" si="9"/>
        <v>0</v>
      </c>
      <c r="X140" s="147">
        <f t="shared" si="9"/>
        <v>0</v>
      </c>
      <c r="Y140" s="107">
        <v>0</v>
      </c>
      <c r="Z140" s="107">
        <v>0</v>
      </c>
      <c r="AA140" s="107">
        <v>2.9260000000000002</v>
      </c>
      <c r="AB140" s="107">
        <v>0</v>
      </c>
      <c r="AC140" s="148">
        <f t="shared" si="10"/>
        <v>2.9260000000000002</v>
      </c>
      <c r="AD140" s="149"/>
    </row>
    <row r="141" spans="1:30" s="150" customFormat="1" ht="47.25" x14ac:dyDescent="0.2">
      <c r="A141" s="146"/>
      <c r="B141" s="6" t="s">
        <v>366</v>
      </c>
      <c r="C141" s="6" t="s">
        <v>176</v>
      </c>
      <c r="D141" s="107">
        <v>0.92</v>
      </c>
      <c r="E141" s="107">
        <v>0</v>
      </c>
      <c r="F141" s="107">
        <v>0</v>
      </c>
      <c r="G141" s="107">
        <v>0.92</v>
      </c>
      <c r="H141" s="107">
        <v>0</v>
      </c>
      <c r="I141" s="107">
        <v>4.0983050847457632</v>
      </c>
      <c r="J141" s="107">
        <v>0</v>
      </c>
      <c r="K141" s="107">
        <v>0</v>
      </c>
      <c r="L141" s="107">
        <v>0</v>
      </c>
      <c r="M141" s="107">
        <v>0.92</v>
      </c>
      <c r="N141" s="107">
        <v>0</v>
      </c>
      <c r="O141" s="107">
        <v>0</v>
      </c>
      <c r="P141" s="107">
        <v>0</v>
      </c>
      <c r="Q141" s="107">
        <v>0</v>
      </c>
      <c r="R141" s="107">
        <v>0</v>
      </c>
      <c r="S141" s="107">
        <v>0</v>
      </c>
      <c r="T141" s="107">
        <v>0</v>
      </c>
      <c r="U141" s="107">
        <v>0</v>
      </c>
      <c r="V141" s="147">
        <f t="shared" si="9"/>
        <v>0.92</v>
      </c>
      <c r="W141" s="147">
        <f t="shared" si="9"/>
        <v>0</v>
      </c>
      <c r="X141" s="147">
        <f t="shared" si="9"/>
        <v>0</v>
      </c>
      <c r="Y141" s="107">
        <v>0</v>
      </c>
      <c r="Z141" s="107">
        <v>1.873</v>
      </c>
      <c r="AA141" s="107">
        <v>0</v>
      </c>
      <c r="AB141" s="107">
        <v>0</v>
      </c>
      <c r="AC141" s="148">
        <f t="shared" si="10"/>
        <v>1.873</v>
      </c>
      <c r="AD141" s="149"/>
    </row>
    <row r="142" spans="1:30" s="150" customFormat="1" ht="15.75" x14ac:dyDescent="0.2">
      <c r="A142" s="146"/>
      <c r="B142" s="6" t="s">
        <v>367</v>
      </c>
      <c r="C142" s="6" t="s">
        <v>176</v>
      </c>
      <c r="D142" s="107">
        <v>2</v>
      </c>
      <c r="E142" s="107">
        <v>0</v>
      </c>
      <c r="F142" s="107">
        <v>0</v>
      </c>
      <c r="G142" s="107">
        <v>2</v>
      </c>
      <c r="H142" s="107">
        <v>0</v>
      </c>
      <c r="I142" s="107">
        <v>2.2222222222222223</v>
      </c>
      <c r="J142" s="107">
        <v>0</v>
      </c>
      <c r="K142" s="107">
        <v>0</v>
      </c>
      <c r="L142" s="107">
        <v>0</v>
      </c>
      <c r="M142" s="107">
        <v>2</v>
      </c>
      <c r="N142" s="107">
        <v>0</v>
      </c>
      <c r="O142" s="107">
        <v>0</v>
      </c>
      <c r="P142" s="107">
        <v>0</v>
      </c>
      <c r="Q142" s="107">
        <v>0</v>
      </c>
      <c r="R142" s="107">
        <v>0</v>
      </c>
      <c r="S142" s="107">
        <v>0</v>
      </c>
      <c r="T142" s="107">
        <v>0</v>
      </c>
      <c r="U142" s="107">
        <v>0</v>
      </c>
      <c r="V142" s="147">
        <f t="shared" si="9"/>
        <v>2</v>
      </c>
      <c r="W142" s="147">
        <f t="shared" si="9"/>
        <v>0</v>
      </c>
      <c r="X142" s="147">
        <f t="shared" si="9"/>
        <v>0</v>
      </c>
      <c r="Y142" s="107">
        <v>0</v>
      </c>
      <c r="Z142" s="107">
        <v>2</v>
      </c>
      <c r="AA142" s="107">
        <v>0</v>
      </c>
      <c r="AB142" s="107">
        <v>0</v>
      </c>
      <c r="AC142" s="148">
        <f t="shared" si="10"/>
        <v>2</v>
      </c>
      <c r="AD142" s="149"/>
    </row>
    <row r="143" spans="1:30" s="150" customFormat="1" ht="47.25" x14ac:dyDescent="0.2">
      <c r="A143" s="146"/>
      <c r="B143" s="6" t="s">
        <v>368</v>
      </c>
      <c r="C143" s="6" t="s">
        <v>176</v>
      </c>
      <c r="D143" s="107">
        <v>2.2799999999999998</v>
      </c>
      <c r="E143" s="107">
        <v>0</v>
      </c>
      <c r="F143" s="107">
        <v>0</v>
      </c>
      <c r="G143" s="107">
        <v>2.2799999999999998</v>
      </c>
      <c r="H143" s="107">
        <v>0</v>
      </c>
      <c r="I143" s="107">
        <v>3.0872881355932202</v>
      </c>
      <c r="J143" s="107">
        <v>0</v>
      </c>
      <c r="K143" s="107">
        <v>0</v>
      </c>
      <c r="L143" s="107">
        <v>0</v>
      </c>
      <c r="M143" s="107">
        <v>2.2799999999999998</v>
      </c>
      <c r="N143" s="107">
        <v>0</v>
      </c>
      <c r="O143" s="107">
        <v>0</v>
      </c>
      <c r="P143" s="107">
        <v>0</v>
      </c>
      <c r="Q143" s="107">
        <v>0</v>
      </c>
      <c r="R143" s="107">
        <v>0</v>
      </c>
      <c r="S143" s="107">
        <v>0</v>
      </c>
      <c r="T143" s="107">
        <v>0</v>
      </c>
      <c r="U143" s="107">
        <v>0</v>
      </c>
      <c r="V143" s="147">
        <f t="shared" si="9"/>
        <v>2.2799999999999998</v>
      </c>
      <c r="W143" s="147">
        <f t="shared" si="9"/>
        <v>0</v>
      </c>
      <c r="X143" s="147">
        <f t="shared" si="9"/>
        <v>0</v>
      </c>
      <c r="Y143" s="107">
        <v>0</v>
      </c>
      <c r="Z143" s="107">
        <v>2.7949999999999999</v>
      </c>
      <c r="AA143" s="107">
        <v>0</v>
      </c>
      <c r="AB143" s="107">
        <v>0</v>
      </c>
      <c r="AC143" s="148">
        <f t="shared" si="10"/>
        <v>2.7949999999999999</v>
      </c>
      <c r="AD143" s="149"/>
    </row>
    <row r="144" spans="1:30" s="150" customFormat="1" ht="47.25" x14ac:dyDescent="0.2">
      <c r="A144" s="146"/>
      <c r="B144" s="6" t="s">
        <v>369</v>
      </c>
      <c r="C144" s="6" t="s">
        <v>176</v>
      </c>
      <c r="D144" s="107">
        <v>3.84</v>
      </c>
      <c r="E144" s="107">
        <v>0</v>
      </c>
      <c r="F144" s="107">
        <v>0</v>
      </c>
      <c r="G144" s="107">
        <v>3.84</v>
      </c>
      <c r="H144" s="107">
        <v>0</v>
      </c>
      <c r="I144" s="107">
        <v>2.9796610169491529</v>
      </c>
      <c r="J144" s="107">
        <v>0</v>
      </c>
      <c r="K144" s="107">
        <v>0</v>
      </c>
      <c r="L144" s="107">
        <v>0</v>
      </c>
      <c r="M144" s="107">
        <v>0</v>
      </c>
      <c r="N144" s="107">
        <v>0</v>
      </c>
      <c r="O144" s="107">
        <v>0</v>
      </c>
      <c r="P144" s="107">
        <v>3.84</v>
      </c>
      <c r="Q144" s="107">
        <v>0</v>
      </c>
      <c r="R144" s="107">
        <v>0</v>
      </c>
      <c r="S144" s="107">
        <v>0</v>
      </c>
      <c r="T144" s="107">
        <v>0</v>
      </c>
      <c r="U144" s="107">
        <v>0</v>
      </c>
      <c r="V144" s="147">
        <f t="shared" si="9"/>
        <v>3.84</v>
      </c>
      <c r="W144" s="147">
        <f t="shared" si="9"/>
        <v>0</v>
      </c>
      <c r="X144" s="147">
        <f t="shared" si="9"/>
        <v>0</v>
      </c>
      <c r="Y144" s="107">
        <v>0</v>
      </c>
      <c r="Z144" s="107">
        <v>0</v>
      </c>
      <c r="AA144" s="107">
        <v>2.7069999999999999</v>
      </c>
      <c r="AB144" s="107">
        <v>0</v>
      </c>
      <c r="AC144" s="148">
        <f t="shared" si="10"/>
        <v>2.7069999999999999</v>
      </c>
      <c r="AD144" s="149"/>
    </row>
    <row r="145" spans="1:30" s="150" customFormat="1" ht="47.25" x14ac:dyDescent="0.2">
      <c r="A145" s="146"/>
      <c r="B145" s="6" t="s">
        <v>370</v>
      </c>
      <c r="C145" s="6" t="s">
        <v>176</v>
      </c>
      <c r="D145" s="107">
        <v>2.0750000000000002</v>
      </c>
      <c r="E145" s="107">
        <v>0</v>
      </c>
      <c r="F145" s="107">
        <v>0</v>
      </c>
      <c r="G145" s="107">
        <v>2.0750000000000002</v>
      </c>
      <c r="H145" s="107">
        <v>0</v>
      </c>
      <c r="I145" s="107">
        <v>2.256779661016949</v>
      </c>
      <c r="J145" s="107">
        <v>0</v>
      </c>
      <c r="K145" s="107">
        <v>0</v>
      </c>
      <c r="L145" s="107">
        <v>0</v>
      </c>
      <c r="M145" s="107">
        <v>0</v>
      </c>
      <c r="N145" s="107">
        <v>0</v>
      </c>
      <c r="O145" s="107">
        <v>0</v>
      </c>
      <c r="P145" s="107">
        <v>2.0750000000000002</v>
      </c>
      <c r="Q145" s="107">
        <v>0</v>
      </c>
      <c r="R145" s="107">
        <v>0</v>
      </c>
      <c r="S145" s="107">
        <v>0</v>
      </c>
      <c r="T145" s="107">
        <v>0</v>
      </c>
      <c r="U145" s="107">
        <v>0</v>
      </c>
      <c r="V145" s="147">
        <f t="shared" si="9"/>
        <v>2.0750000000000002</v>
      </c>
      <c r="W145" s="147">
        <f t="shared" si="9"/>
        <v>0</v>
      </c>
      <c r="X145" s="147">
        <f t="shared" si="9"/>
        <v>0</v>
      </c>
      <c r="Y145" s="107">
        <v>0</v>
      </c>
      <c r="Z145" s="107">
        <v>0</v>
      </c>
      <c r="AA145" s="107">
        <v>2.0465</v>
      </c>
      <c r="AB145" s="107">
        <v>0</v>
      </c>
      <c r="AC145" s="148">
        <f t="shared" si="10"/>
        <v>2.0465</v>
      </c>
      <c r="AD145" s="149"/>
    </row>
    <row r="146" spans="1:30" s="150" customFormat="1" ht="47.25" x14ac:dyDescent="0.2">
      <c r="A146" s="146"/>
      <c r="B146" s="6" t="s">
        <v>371</v>
      </c>
      <c r="C146" s="6" t="s">
        <v>176</v>
      </c>
      <c r="D146" s="107">
        <v>1.9</v>
      </c>
      <c r="E146" s="107">
        <v>0</v>
      </c>
      <c r="F146" s="107">
        <v>0</v>
      </c>
      <c r="G146" s="107">
        <v>1.9</v>
      </c>
      <c r="H146" s="107">
        <v>0</v>
      </c>
      <c r="I146" s="107">
        <v>2.9347457627118647</v>
      </c>
      <c r="J146" s="107">
        <v>0</v>
      </c>
      <c r="K146" s="107">
        <v>0</v>
      </c>
      <c r="L146" s="107">
        <v>0</v>
      </c>
      <c r="M146" s="107">
        <v>0</v>
      </c>
      <c r="N146" s="107">
        <v>0</v>
      </c>
      <c r="O146" s="107">
        <v>0</v>
      </c>
      <c r="P146" s="107">
        <v>0</v>
      </c>
      <c r="Q146" s="107">
        <v>0</v>
      </c>
      <c r="R146" s="107">
        <v>0</v>
      </c>
      <c r="S146" s="107">
        <v>1.9</v>
      </c>
      <c r="T146" s="107">
        <v>0</v>
      </c>
      <c r="U146" s="107">
        <v>0</v>
      </c>
      <c r="V146" s="147">
        <f t="shared" si="9"/>
        <v>1.9</v>
      </c>
      <c r="W146" s="147">
        <f t="shared" si="9"/>
        <v>0</v>
      </c>
      <c r="X146" s="147">
        <f t="shared" si="9"/>
        <v>0</v>
      </c>
      <c r="Y146" s="107">
        <v>0</v>
      </c>
      <c r="Z146" s="107">
        <v>0</v>
      </c>
      <c r="AA146" s="107">
        <v>0</v>
      </c>
      <c r="AB146" s="107">
        <v>2.6924999999999999</v>
      </c>
      <c r="AC146" s="148">
        <f t="shared" si="10"/>
        <v>2.6924999999999999</v>
      </c>
      <c r="AD146" s="149"/>
    </row>
    <row r="147" spans="1:30" s="150" customFormat="1" ht="47.25" x14ac:dyDescent="0.2">
      <c r="A147" s="146"/>
      <c r="B147" s="6" t="s">
        <v>372</v>
      </c>
      <c r="C147" s="6" t="s">
        <v>176</v>
      </c>
      <c r="D147" s="107">
        <v>5</v>
      </c>
      <c r="E147" s="107">
        <v>0</v>
      </c>
      <c r="F147" s="107">
        <v>0</v>
      </c>
      <c r="G147" s="107">
        <v>5</v>
      </c>
      <c r="H147" s="107">
        <v>0</v>
      </c>
      <c r="I147" s="107">
        <v>7.4033898305084751</v>
      </c>
      <c r="J147" s="107">
        <v>0</v>
      </c>
      <c r="K147" s="107">
        <v>0</v>
      </c>
      <c r="L147" s="107">
        <v>0</v>
      </c>
      <c r="M147" s="107">
        <v>0</v>
      </c>
      <c r="N147" s="107">
        <v>0</v>
      </c>
      <c r="O147" s="107">
        <v>0</v>
      </c>
      <c r="P147" s="107">
        <v>0</v>
      </c>
      <c r="Q147" s="107">
        <v>0</v>
      </c>
      <c r="R147" s="107">
        <v>0</v>
      </c>
      <c r="S147" s="107">
        <v>5</v>
      </c>
      <c r="T147" s="107">
        <v>0</v>
      </c>
      <c r="U147" s="107">
        <v>0</v>
      </c>
      <c r="V147" s="147">
        <f t="shared" si="9"/>
        <v>5</v>
      </c>
      <c r="W147" s="147">
        <f t="shared" si="9"/>
        <v>0</v>
      </c>
      <c r="X147" s="147">
        <f t="shared" si="9"/>
        <v>0</v>
      </c>
      <c r="Y147" s="107">
        <v>0</v>
      </c>
      <c r="Z147" s="107">
        <v>0</v>
      </c>
      <c r="AA147" s="107">
        <v>0</v>
      </c>
      <c r="AB147" s="107">
        <v>6.7134</v>
      </c>
      <c r="AC147" s="148">
        <f t="shared" si="10"/>
        <v>6.7134</v>
      </c>
      <c r="AD147" s="149"/>
    </row>
    <row r="148" spans="1:30" s="150" customFormat="1" ht="47.25" x14ac:dyDescent="0.2">
      <c r="A148" s="146"/>
      <c r="B148" s="6" t="s">
        <v>373</v>
      </c>
      <c r="C148" s="6" t="s">
        <v>176</v>
      </c>
      <c r="D148" s="107">
        <v>0.8</v>
      </c>
      <c r="E148" s="107">
        <v>0</v>
      </c>
      <c r="F148" s="107">
        <v>0</v>
      </c>
      <c r="G148" s="107">
        <v>0.8</v>
      </c>
      <c r="H148" s="107">
        <v>0</v>
      </c>
      <c r="I148" s="107">
        <v>1.1025423728813559</v>
      </c>
      <c r="J148" s="107">
        <v>0</v>
      </c>
      <c r="K148" s="107">
        <v>0</v>
      </c>
      <c r="L148" s="107">
        <v>0</v>
      </c>
      <c r="M148" s="107">
        <v>0</v>
      </c>
      <c r="N148" s="107">
        <v>0</v>
      </c>
      <c r="O148" s="107">
        <v>0</v>
      </c>
      <c r="P148" s="107">
        <v>0.8</v>
      </c>
      <c r="Q148" s="107">
        <v>0</v>
      </c>
      <c r="R148" s="107">
        <v>0</v>
      </c>
      <c r="S148" s="107">
        <v>0</v>
      </c>
      <c r="T148" s="107">
        <v>0</v>
      </c>
      <c r="U148" s="107">
        <v>0</v>
      </c>
      <c r="V148" s="147">
        <f t="shared" si="9"/>
        <v>0.8</v>
      </c>
      <c r="W148" s="147">
        <f t="shared" si="9"/>
        <v>0</v>
      </c>
      <c r="X148" s="147">
        <f t="shared" si="9"/>
        <v>0</v>
      </c>
      <c r="Y148" s="107">
        <v>0</v>
      </c>
      <c r="Z148" s="107">
        <v>0</v>
      </c>
      <c r="AA148" s="107">
        <v>1.004</v>
      </c>
      <c r="AB148" s="107">
        <v>0</v>
      </c>
      <c r="AC148" s="148">
        <f t="shared" si="10"/>
        <v>1.004</v>
      </c>
      <c r="AD148" s="149"/>
    </row>
    <row r="149" spans="1:30" s="150" customFormat="1" ht="47.25" x14ac:dyDescent="0.2">
      <c r="A149" s="146"/>
      <c r="B149" s="6" t="s">
        <v>374</v>
      </c>
      <c r="C149" s="6" t="s">
        <v>176</v>
      </c>
      <c r="D149" s="107">
        <v>3</v>
      </c>
      <c r="E149" s="107">
        <v>0</v>
      </c>
      <c r="F149" s="107">
        <v>0</v>
      </c>
      <c r="G149" s="107">
        <v>3</v>
      </c>
      <c r="H149" s="107">
        <v>0</v>
      </c>
      <c r="I149" s="107">
        <v>3.6915254237288138</v>
      </c>
      <c r="J149" s="107">
        <v>0</v>
      </c>
      <c r="K149" s="107">
        <v>0</v>
      </c>
      <c r="L149" s="107">
        <v>0</v>
      </c>
      <c r="M149" s="107">
        <v>0</v>
      </c>
      <c r="N149" s="107">
        <v>0</v>
      </c>
      <c r="O149" s="107">
        <v>0</v>
      </c>
      <c r="P149" s="107">
        <v>3</v>
      </c>
      <c r="Q149" s="107">
        <v>0</v>
      </c>
      <c r="R149" s="107">
        <v>0</v>
      </c>
      <c r="S149" s="107">
        <v>0</v>
      </c>
      <c r="T149" s="107">
        <v>0</v>
      </c>
      <c r="U149" s="107">
        <v>0</v>
      </c>
      <c r="V149" s="147">
        <f t="shared" si="9"/>
        <v>3</v>
      </c>
      <c r="W149" s="147">
        <f t="shared" si="9"/>
        <v>0</v>
      </c>
      <c r="X149" s="147">
        <f t="shared" si="9"/>
        <v>0</v>
      </c>
      <c r="Y149" s="107">
        <v>0</v>
      </c>
      <c r="Z149" s="107">
        <v>0</v>
      </c>
      <c r="AA149" s="107">
        <v>3.3479999999999999</v>
      </c>
      <c r="AB149" s="107">
        <v>0</v>
      </c>
      <c r="AC149" s="148">
        <f t="shared" si="10"/>
        <v>3.3479999999999999</v>
      </c>
      <c r="AD149" s="149"/>
    </row>
    <row r="150" spans="1:30" s="150" customFormat="1" ht="47.25" x14ac:dyDescent="0.2">
      <c r="A150" s="146"/>
      <c r="B150" s="6" t="s">
        <v>375</v>
      </c>
      <c r="C150" s="6" t="s">
        <v>176</v>
      </c>
      <c r="D150" s="107">
        <v>3.42</v>
      </c>
      <c r="E150" s="107">
        <v>0</v>
      </c>
      <c r="F150" s="107">
        <v>0</v>
      </c>
      <c r="G150" s="107">
        <v>3.42</v>
      </c>
      <c r="H150" s="107">
        <v>0</v>
      </c>
      <c r="I150" s="107">
        <v>3.2186440677966104</v>
      </c>
      <c r="J150" s="107">
        <v>0</v>
      </c>
      <c r="K150" s="107">
        <v>0</v>
      </c>
      <c r="L150" s="107">
        <v>0</v>
      </c>
      <c r="M150" s="107">
        <v>3.42</v>
      </c>
      <c r="N150" s="107">
        <v>0</v>
      </c>
      <c r="O150" s="107">
        <v>0</v>
      </c>
      <c r="P150" s="107">
        <v>0</v>
      </c>
      <c r="Q150" s="107">
        <v>0</v>
      </c>
      <c r="R150" s="107">
        <v>0</v>
      </c>
      <c r="S150" s="107">
        <v>0</v>
      </c>
      <c r="T150" s="107">
        <v>0</v>
      </c>
      <c r="U150" s="107">
        <v>0</v>
      </c>
      <c r="V150" s="147">
        <f t="shared" si="9"/>
        <v>3.42</v>
      </c>
      <c r="W150" s="147">
        <f t="shared" si="9"/>
        <v>0</v>
      </c>
      <c r="X150" s="147">
        <f t="shared" si="9"/>
        <v>0</v>
      </c>
      <c r="Y150" s="107">
        <v>0</v>
      </c>
      <c r="Z150" s="107">
        <v>2.92</v>
      </c>
      <c r="AA150" s="107">
        <v>0</v>
      </c>
      <c r="AB150" s="107">
        <v>0</v>
      </c>
      <c r="AC150" s="148">
        <f t="shared" si="10"/>
        <v>2.92</v>
      </c>
      <c r="AD150" s="149"/>
    </row>
    <row r="151" spans="1:30" s="150" customFormat="1" ht="31.5" x14ac:dyDescent="0.2">
      <c r="A151" s="146"/>
      <c r="B151" s="6" t="s">
        <v>365</v>
      </c>
      <c r="C151" s="6" t="s">
        <v>176</v>
      </c>
      <c r="D151" s="107">
        <v>15.9</v>
      </c>
      <c r="E151" s="107">
        <v>0</v>
      </c>
      <c r="F151" s="107">
        <v>0</v>
      </c>
      <c r="G151" s="107">
        <v>15.9</v>
      </c>
      <c r="H151" s="107">
        <v>0</v>
      </c>
      <c r="I151" s="107">
        <v>241.00898305084743</v>
      </c>
      <c r="J151" s="107">
        <v>0</v>
      </c>
      <c r="K151" s="107">
        <v>0</v>
      </c>
      <c r="L151" s="107">
        <v>0</v>
      </c>
      <c r="M151" s="107">
        <v>0</v>
      </c>
      <c r="N151" s="107">
        <v>0</v>
      </c>
      <c r="O151" s="107">
        <v>0</v>
      </c>
      <c r="P151" s="107">
        <v>0</v>
      </c>
      <c r="Q151" s="107">
        <v>0</v>
      </c>
      <c r="R151" s="107">
        <v>0</v>
      </c>
      <c r="S151" s="107">
        <v>15.9</v>
      </c>
      <c r="T151" s="107">
        <v>0</v>
      </c>
      <c r="U151" s="107">
        <v>0</v>
      </c>
      <c r="V151" s="147">
        <f t="shared" si="9"/>
        <v>15.9</v>
      </c>
      <c r="W151" s="147">
        <f t="shared" si="9"/>
        <v>0</v>
      </c>
      <c r="X151" s="147">
        <f t="shared" si="9"/>
        <v>0</v>
      </c>
      <c r="Y151" s="107">
        <v>0</v>
      </c>
      <c r="Z151" s="107">
        <v>0</v>
      </c>
      <c r="AA151" s="107">
        <v>0</v>
      </c>
      <c r="AB151" s="107">
        <v>12.762</v>
      </c>
      <c r="AC151" s="148">
        <f t="shared" si="10"/>
        <v>12.762</v>
      </c>
      <c r="AD151" s="149"/>
    </row>
    <row r="152" spans="1:30" s="150" customFormat="1" ht="31.5" x14ac:dyDescent="0.2">
      <c r="A152" s="146"/>
      <c r="B152" s="6" t="s">
        <v>376</v>
      </c>
      <c r="C152" s="6" t="s">
        <v>176</v>
      </c>
      <c r="D152" s="107">
        <v>0</v>
      </c>
      <c r="E152" s="107">
        <v>0.1</v>
      </c>
      <c r="F152" s="107">
        <v>0</v>
      </c>
      <c r="G152" s="107">
        <v>0</v>
      </c>
      <c r="H152" s="107">
        <v>0</v>
      </c>
      <c r="I152" s="107">
        <v>0.16666666666666666</v>
      </c>
      <c r="J152" s="107">
        <v>0</v>
      </c>
      <c r="K152" s="107">
        <v>0.1</v>
      </c>
      <c r="L152" s="107">
        <v>0</v>
      </c>
      <c r="M152" s="107">
        <v>0</v>
      </c>
      <c r="N152" s="107">
        <v>0</v>
      </c>
      <c r="O152" s="107">
        <v>0</v>
      </c>
      <c r="P152" s="107">
        <v>0</v>
      </c>
      <c r="Q152" s="107">
        <v>0</v>
      </c>
      <c r="R152" s="107">
        <v>0</v>
      </c>
      <c r="S152" s="107">
        <v>0</v>
      </c>
      <c r="T152" s="107">
        <v>0</v>
      </c>
      <c r="U152" s="107">
        <v>0</v>
      </c>
      <c r="V152" s="147">
        <f t="shared" si="9"/>
        <v>0</v>
      </c>
      <c r="W152" s="147">
        <f t="shared" si="9"/>
        <v>0.1</v>
      </c>
      <c r="X152" s="147">
        <f t="shared" si="9"/>
        <v>0</v>
      </c>
      <c r="Y152" s="107">
        <v>0.15</v>
      </c>
      <c r="Z152" s="107">
        <v>0</v>
      </c>
      <c r="AA152" s="107">
        <v>0</v>
      </c>
      <c r="AB152" s="107">
        <v>0</v>
      </c>
      <c r="AC152" s="148">
        <f t="shared" si="10"/>
        <v>0.15</v>
      </c>
      <c r="AD152" s="149"/>
    </row>
    <row r="153" spans="1:30" s="150" customFormat="1" ht="31.5" x14ac:dyDescent="0.2">
      <c r="A153" s="146"/>
      <c r="B153" s="6" t="s">
        <v>377</v>
      </c>
      <c r="C153" s="6" t="s">
        <v>176</v>
      </c>
      <c r="D153" s="107">
        <v>0</v>
      </c>
      <c r="E153" s="107">
        <v>0.1</v>
      </c>
      <c r="F153" s="107">
        <v>0</v>
      </c>
      <c r="G153" s="107">
        <v>0</v>
      </c>
      <c r="H153" s="107">
        <v>0</v>
      </c>
      <c r="I153" s="107">
        <v>0.16666666666666666</v>
      </c>
      <c r="J153" s="107">
        <v>0</v>
      </c>
      <c r="K153" s="107">
        <v>0.1</v>
      </c>
      <c r="L153" s="107">
        <v>0</v>
      </c>
      <c r="M153" s="107">
        <v>0</v>
      </c>
      <c r="N153" s="107">
        <v>0</v>
      </c>
      <c r="O153" s="107">
        <v>0</v>
      </c>
      <c r="P153" s="107">
        <v>0</v>
      </c>
      <c r="Q153" s="107">
        <v>0</v>
      </c>
      <c r="R153" s="107">
        <v>0</v>
      </c>
      <c r="S153" s="107">
        <v>0</v>
      </c>
      <c r="T153" s="107">
        <v>0</v>
      </c>
      <c r="U153" s="107">
        <v>0</v>
      </c>
      <c r="V153" s="147">
        <f t="shared" si="9"/>
        <v>0</v>
      </c>
      <c r="W153" s="147">
        <f t="shared" si="9"/>
        <v>0.1</v>
      </c>
      <c r="X153" s="147">
        <f t="shared" si="9"/>
        <v>0</v>
      </c>
      <c r="Y153" s="107">
        <v>0.15</v>
      </c>
      <c r="Z153" s="107">
        <v>0</v>
      </c>
      <c r="AA153" s="107">
        <v>0</v>
      </c>
      <c r="AB153" s="107">
        <v>0</v>
      </c>
      <c r="AC153" s="148">
        <f t="shared" si="10"/>
        <v>0.15</v>
      </c>
      <c r="AD153" s="149"/>
    </row>
    <row r="154" spans="1:30" s="150" customFormat="1" ht="31.5" x14ac:dyDescent="0.2">
      <c r="A154" s="146"/>
      <c r="B154" s="6" t="s">
        <v>378</v>
      </c>
      <c r="C154" s="6" t="s">
        <v>176</v>
      </c>
      <c r="D154" s="107">
        <v>0</v>
      </c>
      <c r="E154" s="107">
        <v>0.25</v>
      </c>
      <c r="F154" s="107">
        <v>0</v>
      </c>
      <c r="G154" s="107">
        <v>0</v>
      </c>
      <c r="H154" s="107">
        <v>0</v>
      </c>
      <c r="I154" s="107">
        <v>0.27777777777777779</v>
      </c>
      <c r="J154" s="107">
        <v>0</v>
      </c>
      <c r="K154" s="107">
        <v>0.25</v>
      </c>
      <c r="L154" s="107">
        <v>0</v>
      </c>
      <c r="M154" s="107">
        <v>0</v>
      </c>
      <c r="N154" s="107">
        <v>0</v>
      </c>
      <c r="O154" s="107">
        <v>0</v>
      </c>
      <c r="P154" s="107">
        <v>0</v>
      </c>
      <c r="Q154" s="107">
        <v>0</v>
      </c>
      <c r="R154" s="107">
        <v>0</v>
      </c>
      <c r="S154" s="107">
        <v>0</v>
      </c>
      <c r="T154" s="107">
        <v>0</v>
      </c>
      <c r="U154" s="107">
        <v>0</v>
      </c>
      <c r="V154" s="147">
        <f t="shared" ref="V154:X217" si="11">J154+M154+P154+S154</f>
        <v>0</v>
      </c>
      <c r="W154" s="147">
        <f t="shared" si="11"/>
        <v>0.25</v>
      </c>
      <c r="X154" s="147">
        <f t="shared" si="11"/>
        <v>0</v>
      </c>
      <c r="Y154" s="107">
        <v>0.25</v>
      </c>
      <c r="Z154" s="107">
        <v>0</v>
      </c>
      <c r="AA154" s="107">
        <v>0</v>
      </c>
      <c r="AB154" s="107">
        <v>0</v>
      </c>
      <c r="AC154" s="148">
        <f t="shared" ref="AC154:AC217" si="12">Y154+Z154+AA154+AB154</f>
        <v>0.25</v>
      </c>
      <c r="AD154" s="149"/>
    </row>
    <row r="155" spans="1:30" s="150" customFormat="1" ht="31.5" x14ac:dyDescent="0.2">
      <c r="A155" s="146"/>
      <c r="B155" s="6" t="s">
        <v>379</v>
      </c>
      <c r="C155" s="6" t="s">
        <v>176</v>
      </c>
      <c r="D155" s="107">
        <v>0</v>
      </c>
      <c r="E155" s="107">
        <v>0.16</v>
      </c>
      <c r="F155" s="107">
        <v>0</v>
      </c>
      <c r="G155" s="107">
        <v>0</v>
      </c>
      <c r="H155" s="107">
        <v>0</v>
      </c>
      <c r="I155" s="107">
        <v>0.22222222222222221</v>
      </c>
      <c r="J155" s="107">
        <v>0</v>
      </c>
      <c r="K155" s="107">
        <v>0.16</v>
      </c>
      <c r="L155" s="107">
        <v>0</v>
      </c>
      <c r="M155" s="107">
        <v>0</v>
      </c>
      <c r="N155" s="107">
        <v>0</v>
      </c>
      <c r="O155" s="107">
        <v>0</v>
      </c>
      <c r="P155" s="107">
        <v>0</v>
      </c>
      <c r="Q155" s="107">
        <v>0</v>
      </c>
      <c r="R155" s="107">
        <v>0</v>
      </c>
      <c r="S155" s="107">
        <v>0</v>
      </c>
      <c r="T155" s="107">
        <v>0</v>
      </c>
      <c r="U155" s="107">
        <v>0</v>
      </c>
      <c r="V155" s="147">
        <f t="shared" si="11"/>
        <v>0</v>
      </c>
      <c r="W155" s="147">
        <f t="shared" si="11"/>
        <v>0.16</v>
      </c>
      <c r="X155" s="147">
        <f t="shared" si="11"/>
        <v>0</v>
      </c>
      <c r="Y155" s="107">
        <v>0.2</v>
      </c>
      <c r="Z155" s="107">
        <v>0</v>
      </c>
      <c r="AA155" s="107">
        <v>0</v>
      </c>
      <c r="AB155" s="107">
        <v>0</v>
      </c>
      <c r="AC155" s="148">
        <f t="shared" si="12"/>
        <v>0.2</v>
      </c>
      <c r="AD155" s="149"/>
    </row>
    <row r="156" spans="1:30" s="150" customFormat="1" ht="31.5" x14ac:dyDescent="0.2">
      <c r="A156" s="146"/>
      <c r="B156" s="6" t="s">
        <v>380</v>
      </c>
      <c r="C156" s="6" t="s">
        <v>176</v>
      </c>
      <c r="D156" s="107">
        <v>0</v>
      </c>
      <c r="E156" s="107">
        <v>0.1</v>
      </c>
      <c r="F156" s="107">
        <v>0</v>
      </c>
      <c r="G156" s="107">
        <v>0</v>
      </c>
      <c r="H156" s="107">
        <v>0</v>
      </c>
      <c r="I156" s="107">
        <v>0.16666666666666666</v>
      </c>
      <c r="J156" s="107">
        <v>0</v>
      </c>
      <c r="K156" s="107">
        <v>0.1</v>
      </c>
      <c r="L156" s="107">
        <v>0</v>
      </c>
      <c r="M156" s="107">
        <v>0</v>
      </c>
      <c r="N156" s="107">
        <v>0</v>
      </c>
      <c r="O156" s="107">
        <v>0</v>
      </c>
      <c r="P156" s="107">
        <v>0</v>
      </c>
      <c r="Q156" s="107">
        <v>0</v>
      </c>
      <c r="R156" s="107">
        <v>0</v>
      </c>
      <c r="S156" s="107">
        <v>0</v>
      </c>
      <c r="T156" s="107">
        <v>0</v>
      </c>
      <c r="U156" s="107">
        <v>0</v>
      </c>
      <c r="V156" s="147">
        <f t="shared" si="11"/>
        <v>0</v>
      </c>
      <c r="W156" s="147">
        <f t="shared" si="11"/>
        <v>0.1</v>
      </c>
      <c r="X156" s="147">
        <f t="shared" si="11"/>
        <v>0</v>
      </c>
      <c r="Y156" s="107">
        <v>0.15</v>
      </c>
      <c r="Z156" s="107">
        <v>0</v>
      </c>
      <c r="AA156" s="107">
        <v>0</v>
      </c>
      <c r="AB156" s="107">
        <v>0</v>
      </c>
      <c r="AC156" s="148">
        <f t="shared" si="12"/>
        <v>0.15</v>
      </c>
      <c r="AD156" s="149"/>
    </row>
    <row r="157" spans="1:30" s="150" customFormat="1" ht="31.5" x14ac:dyDescent="0.2">
      <c r="A157" s="146"/>
      <c r="B157" s="6" t="s">
        <v>381</v>
      </c>
      <c r="C157" s="6" t="s">
        <v>176</v>
      </c>
      <c r="D157" s="107">
        <v>0</v>
      </c>
      <c r="E157" s="107">
        <v>0.25</v>
      </c>
      <c r="F157" s="107">
        <v>0</v>
      </c>
      <c r="G157" s="107">
        <v>0</v>
      </c>
      <c r="H157" s="107">
        <v>0</v>
      </c>
      <c r="I157" s="107">
        <v>0.27777777777777779</v>
      </c>
      <c r="J157" s="107">
        <v>0</v>
      </c>
      <c r="K157" s="107">
        <v>0.25</v>
      </c>
      <c r="L157" s="107">
        <v>0</v>
      </c>
      <c r="M157" s="107">
        <v>0</v>
      </c>
      <c r="N157" s="107">
        <v>0</v>
      </c>
      <c r="O157" s="107">
        <v>0</v>
      </c>
      <c r="P157" s="107">
        <v>0</v>
      </c>
      <c r="Q157" s="107">
        <v>0</v>
      </c>
      <c r="R157" s="107">
        <v>0</v>
      </c>
      <c r="S157" s="107">
        <v>0</v>
      </c>
      <c r="T157" s="107">
        <v>0</v>
      </c>
      <c r="U157" s="107">
        <v>0</v>
      </c>
      <c r="V157" s="147">
        <f t="shared" si="11"/>
        <v>0</v>
      </c>
      <c r="W157" s="147">
        <f t="shared" si="11"/>
        <v>0.25</v>
      </c>
      <c r="X157" s="147">
        <f t="shared" si="11"/>
        <v>0</v>
      </c>
      <c r="Y157" s="107">
        <v>0.25</v>
      </c>
      <c r="Z157" s="107">
        <v>0</v>
      </c>
      <c r="AA157" s="107">
        <v>0</v>
      </c>
      <c r="AB157" s="107">
        <v>0</v>
      </c>
      <c r="AC157" s="148">
        <f t="shared" si="12"/>
        <v>0.25</v>
      </c>
      <c r="AD157" s="149"/>
    </row>
    <row r="158" spans="1:30" s="150" customFormat="1" ht="31.5" x14ac:dyDescent="0.2">
      <c r="A158" s="146"/>
      <c r="B158" s="6" t="s">
        <v>382</v>
      </c>
      <c r="C158" s="6" t="s">
        <v>176</v>
      </c>
      <c r="D158" s="107">
        <v>0</v>
      </c>
      <c r="E158" s="107">
        <v>0.16</v>
      </c>
      <c r="F158" s="107">
        <v>0</v>
      </c>
      <c r="G158" s="107">
        <v>0</v>
      </c>
      <c r="H158" s="107">
        <v>0.16</v>
      </c>
      <c r="I158" s="107">
        <v>0.37542372881355934</v>
      </c>
      <c r="J158" s="107">
        <v>0</v>
      </c>
      <c r="K158" s="107">
        <v>0</v>
      </c>
      <c r="L158" s="107">
        <v>0</v>
      </c>
      <c r="M158" s="107">
        <v>0</v>
      </c>
      <c r="N158" s="107">
        <v>0.16</v>
      </c>
      <c r="O158" s="107">
        <v>0</v>
      </c>
      <c r="P158" s="107">
        <v>0</v>
      </c>
      <c r="Q158" s="107">
        <v>0</v>
      </c>
      <c r="R158" s="107">
        <v>0</v>
      </c>
      <c r="S158" s="107">
        <v>0</v>
      </c>
      <c r="T158" s="107">
        <v>0</v>
      </c>
      <c r="U158" s="107">
        <v>0</v>
      </c>
      <c r="V158" s="147">
        <f t="shared" si="11"/>
        <v>0</v>
      </c>
      <c r="W158" s="147">
        <f t="shared" si="11"/>
        <v>0.16</v>
      </c>
      <c r="X158" s="147">
        <f t="shared" si="11"/>
        <v>0</v>
      </c>
      <c r="Y158" s="107">
        <v>0</v>
      </c>
      <c r="Z158" s="107">
        <v>0.34200000000000003</v>
      </c>
      <c r="AA158" s="107">
        <v>0</v>
      </c>
      <c r="AB158" s="107">
        <v>0</v>
      </c>
      <c r="AC158" s="148">
        <f t="shared" si="12"/>
        <v>0.34200000000000003</v>
      </c>
      <c r="AD158" s="149"/>
    </row>
    <row r="159" spans="1:30" s="150" customFormat="1" ht="31.5" x14ac:dyDescent="0.2">
      <c r="A159" s="146"/>
      <c r="B159" s="6" t="s">
        <v>383</v>
      </c>
      <c r="C159" s="6" t="s">
        <v>176</v>
      </c>
      <c r="D159" s="107">
        <v>0</v>
      </c>
      <c r="E159" s="107">
        <v>0.16</v>
      </c>
      <c r="F159" s="107">
        <v>0</v>
      </c>
      <c r="G159" s="107">
        <v>0</v>
      </c>
      <c r="H159" s="107">
        <v>0.1</v>
      </c>
      <c r="I159" s="107">
        <v>0.56355932203389836</v>
      </c>
      <c r="J159" s="107">
        <v>0</v>
      </c>
      <c r="K159" s="107">
        <v>0</v>
      </c>
      <c r="L159" s="107">
        <v>0</v>
      </c>
      <c r="M159" s="107">
        <v>0</v>
      </c>
      <c r="N159" s="107">
        <v>0</v>
      </c>
      <c r="O159" s="107">
        <v>0</v>
      </c>
      <c r="P159" s="107">
        <v>0</v>
      </c>
      <c r="Q159" s="107">
        <v>0.16</v>
      </c>
      <c r="R159" s="107">
        <v>0</v>
      </c>
      <c r="S159" s="107">
        <v>0</v>
      </c>
      <c r="T159" s="107">
        <v>0</v>
      </c>
      <c r="U159" s="107">
        <v>0</v>
      </c>
      <c r="V159" s="147">
        <f t="shared" si="11"/>
        <v>0</v>
      </c>
      <c r="W159" s="147">
        <f t="shared" si="11"/>
        <v>0.16</v>
      </c>
      <c r="X159" s="147">
        <f t="shared" si="11"/>
        <v>0</v>
      </c>
      <c r="Y159" s="107">
        <v>0</v>
      </c>
      <c r="Z159" s="107">
        <v>0</v>
      </c>
      <c r="AA159" s="107">
        <v>0.51100000000000001</v>
      </c>
      <c r="AB159" s="107">
        <v>0</v>
      </c>
      <c r="AC159" s="148">
        <f t="shared" si="12"/>
        <v>0.51100000000000001</v>
      </c>
      <c r="AD159" s="149"/>
    </row>
    <row r="160" spans="1:30" s="150" customFormat="1" ht="31.5" x14ac:dyDescent="0.2">
      <c r="A160" s="146"/>
      <c r="B160" s="6" t="s">
        <v>384</v>
      </c>
      <c r="C160" s="6" t="s">
        <v>176</v>
      </c>
      <c r="D160" s="107">
        <v>0</v>
      </c>
      <c r="E160" s="107">
        <v>0.25</v>
      </c>
      <c r="F160" s="107">
        <v>0</v>
      </c>
      <c r="G160" s="107">
        <v>0</v>
      </c>
      <c r="H160" s="107">
        <v>0.16</v>
      </c>
      <c r="I160" s="107">
        <v>0.6372881355932204</v>
      </c>
      <c r="J160" s="107">
        <v>0</v>
      </c>
      <c r="K160" s="107">
        <v>0</v>
      </c>
      <c r="L160" s="107">
        <v>0</v>
      </c>
      <c r="M160" s="107">
        <v>0</v>
      </c>
      <c r="N160" s="107">
        <v>0.25</v>
      </c>
      <c r="O160" s="107">
        <v>0</v>
      </c>
      <c r="P160" s="107">
        <v>0</v>
      </c>
      <c r="Q160" s="107">
        <v>0</v>
      </c>
      <c r="R160" s="107">
        <v>0</v>
      </c>
      <c r="S160" s="107">
        <v>0</v>
      </c>
      <c r="T160" s="107">
        <v>0</v>
      </c>
      <c r="U160" s="107">
        <v>0</v>
      </c>
      <c r="V160" s="147">
        <f t="shared" si="11"/>
        <v>0</v>
      </c>
      <c r="W160" s="147">
        <f t="shared" si="11"/>
        <v>0.25</v>
      </c>
      <c r="X160" s="147">
        <f t="shared" si="11"/>
        <v>0</v>
      </c>
      <c r="Y160" s="107">
        <v>0</v>
      </c>
      <c r="Z160" s="107">
        <v>0.57799999999999996</v>
      </c>
      <c r="AA160" s="107">
        <v>0</v>
      </c>
      <c r="AB160" s="107">
        <v>0</v>
      </c>
      <c r="AC160" s="148">
        <f t="shared" si="12"/>
        <v>0.57799999999999996</v>
      </c>
      <c r="AD160" s="149"/>
    </row>
    <row r="161" spans="1:30" s="150" customFormat="1" ht="31.5" x14ac:dyDescent="0.2">
      <c r="A161" s="146"/>
      <c r="B161" s="6" t="s">
        <v>86</v>
      </c>
      <c r="C161" s="6" t="s">
        <v>176</v>
      </c>
      <c r="D161" s="107">
        <v>0</v>
      </c>
      <c r="E161" s="107">
        <v>0</v>
      </c>
      <c r="F161" s="107">
        <v>2757</v>
      </c>
      <c r="G161" s="107">
        <v>0</v>
      </c>
      <c r="H161" s="107">
        <v>0</v>
      </c>
      <c r="I161" s="107">
        <v>377.06832599999996</v>
      </c>
      <c r="J161" s="107">
        <v>0</v>
      </c>
      <c r="K161" s="107">
        <v>0</v>
      </c>
      <c r="L161" s="107">
        <v>0</v>
      </c>
      <c r="M161" s="107">
        <v>0</v>
      </c>
      <c r="N161" s="107">
        <v>0</v>
      </c>
      <c r="O161" s="107">
        <v>0</v>
      </c>
      <c r="P161" s="107">
        <v>0</v>
      </c>
      <c r="Q161" s="107">
        <v>0</v>
      </c>
      <c r="R161" s="107">
        <v>0</v>
      </c>
      <c r="S161" s="107">
        <v>0</v>
      </c>
      <c r="T161" s="107">
        <v>0</v>
      </c>
      <c r="U161" s="107">
        <v>2757</v>
      </c>
      <c r="V161" s="147">
        <f t="shared" si="11"/>
        <v>0</v>
      </c>
      <c r="W161" s="147">
        <f t="shared" si="11"/>
        <v>0</v>
      </c>
      <c r="X161" s="147">
        <f t="shared" si="11"/>
        <v>2757</v>
      </c>
      <c r="Y161" s="107">
        <v>0</v>
      </c>
      <c r="Z161" s="107">
        <v>0</v>
      </c>
      <c r="AA161" s="107">
        <v>0</v>
      </c>
      <c r="AB161" s="107">
        <v>74.477000000000004</v>
      </c>
      <c r="AC161" s="148">
        <f t="shared" si="12"/>
        <v>74.477000000000004</v>
      </c>
      <c r="AD161" s="149"/>
    </row>
    <row r="162" spans="1:30" s="150" customFormat="1" ht="15.75" x14ac:dyDescent="0.2">
      <c r="A162" s="146"/>
      <c r="B162" s="6" t="s">
        <v>985</v>
      </c>
      <c r="C162" s="6">
        <v>0</v>
      </c>
      <c r="D162" s="107">
        <v>0</v>
      </c>
      <c r="E162" s="107">
        <v>0</v>
      </c>
      <c r="F162" s="107">
        <v>0</v>
      </c>
      <c r="G162" s="107">
        <v>0</v>
      </c>
      <c r="H162" s="107">
        <v>0</v>
      </c>
      <c r="I162" s="107">
        <v>0</v>
      </c>
      <c r="J162" s="107">
        <v>0</v>
      </c>
      <c r="K162" s="107">
        <v>0</v>
      </c>
      <c r="L162" s="107">
        <v>0</v>
      </c>
      <c r="M162" s="107">
        <v>0</v>
      </c>
      <c r="N162" s="107">
        <v>0</v>
      </c>
      <c r="O162" s="107">
        <v>0</v>
      </c>
      <c r="P162" s="107">
        <v>0</v>
      </c>
      <c r="Q162" s="107">
        <v>0</v>
      </c>
      <c r="R162" s="107">
        <v>0</v>
      </c>
      <c r="S162" s="107">
        <v>0</v>
      </c>
      <c r="T162" s="107">
        <v>0</v>
      </c>
      <c r="U162" s="107">
        <v>0</v>
      </c>
      <c r="V162" s="147">
        <f t="shared" si="11"/>
        <v>0</v>
      </c>
      <c r="W162" s="147">
        <f t="shared" si="11"/>
        <v>0</v>
      </c>
      <c r="X162" s="147">
        <f t="shared" si="11"/>
        <v>0</v>
      </c>
      <c r="Y162" s="107">
        <v>0</v>
      </c>
      <c r="Z162" s="107">
        <v>0</v>
      </c>
      <c r="AA162" s="107">
        <v>0</v>
      </c>
      <c r="AB162" s="107">
        <v>0</v>
      </c>
      <c r="AC162" s="148">
        <f t="shared" si="12"/>
        <v>0</v>
      </c>
      <c r="AD162" s="149"/>
    </row>
    <row r="163" spans="1:30" s="150" customFormat="1" ht="31.5" x14ac:dyDescent="0.2">
      <c r="A163" s="146"/>
      <c r="B163" s="6" t="s">
        <v>1029</v>
      </c>
      <c r="C163" s="6">
        <v>0</v>
      </c>
      <c r="D163" s="107">
        <v>0</v>
      </c>
      <c r="E163" s="107">
        <v>0</v>
      </c>
      <c r="F163" s="107">
        <v>7</v>
      </c>
      <c r="G163" s="107">
        <v>0</v>
      </c>
      <c r="H163" s="107">
        <v>0</v>
      </c>
      <c r="I163" s="107">
        <v>0</v>
      </c>
      <c r="J163" s="107">
        <v>0</v>
      </c>
      <c r="K163" s="107">
        <v>0</v>
      </c>
      <c r="L163" s="107">
        <v>0</v>
      </c>
      <c r="M163" s="107">
        <v>0</v>
      </c>
      <c r="N163" s="107">
        <v>0</v>
      </c>
      <c r="O163" s="107">
        <v>0</v>
      </c>
      <c r="P163" s="107">
        <v>0</v>
      </c>
      <c r="Q163" s="107">
        <v>0</v>
      </c>
      <c r="R163" s="107">
        <v>0</v>
      </c>
      <c r="S163" s="107">
        <v>0</v>
      </c>
      <c r="T163" s="107">
        <v>0</v>
      </c>
      <c r="U163" s="107">
        <v>0</v>
      </c>
      <c r="V163" s="147">
        <f t="shared" si="11"/>
        <v>0</v>
      </c>
      <c r="W163" s="147">
        <f t="shared" si="11"/>
        <v>0</v>
      </c>
      <c r="X163" s="147">
        <f t="shared" si="11"/>
        <v>0</v>
      </c>
      <c r="Y163" s="107">
        <v>0</v>
      </c>
      <c r="Z163" s="107">
        <v>0</v>
      </c>
      <c r="AA163" s="107">
        <v>0</v>
      </c>
      <c r="AB163" s="107">
        <v>0</v>
      </c>
      <c r="AC163" s="148">
        <f t="shared" si="12"/>
        <v>0</v>
      </c>
      <c r="AD163" s="149"/>
    </row>
    <row r="164" spans="1:30" s="150" customFormat="1" ht="31.5" x14ac:dyDescent="0.2">
      <c r="A164" s="146"/>
      <c r="B164" s="6" t="s">
        <v>1009</v>
      </c>
      <c r="C164" s="6">
        <v>0</v>
      </c>
      <c r="D164" s="107">
        <v>0</v>
      </c>
      <c r="E164" s="107">
        <v>0</v>
      </c>
      <c r="F164" s="107">
        <v>10</v>
      </c>
      <c r="G164" s="107">
        <v>0</v>
      </c>
      <c r="H164" s="107">
        <v>0</v>
      </c>
      <c r="I164" s="107">
        <v>0</v>
      </c>
      <c r="J164" s="107">
        <v>0</v>
      </c>
      <c r="K164" s="107">
        <v>0</v>
      </c>
      <c r="L164" s="107">
        <v>0</v>
      </c>
      <c r="M164" s="107">
        <v>0</v>
      </c>
      <c r="N164" s="107">
        <v>0</v>
      </c>
      <c r="O164" s="107">
        <v>0</v>
      </c>
      <c r="P164" s="107">
        <v>0</v>
      </c>
      <c r="Q164" s="107">
        <v>0</v>
      </c>
      <c r="R164" s="107">
        <v>0</v>
      </c>
      <c r="S164" s="107">
        <v>0</v>
      </c>
      <c r="T164" s="107">
        <v>0</v>
      </c>
      <c r="U164" s="107">
        <v>0</v>
      </c>
      <c r="V164" s="147">
        <f t="shared" si="11"/>
        <v>0</v>
      </c>
      <c r="W164" s="147">
        <f t="shared" si="11"/>
        <v>0</v>
      </c>
      <c r="X164" s="147">
        <f t="shared" si="11"/>
        <v>0</v>
      </c>
      <c r="Y164" s="107">
        <v>0</v>
      </c>
      <c r="Z164" s="107">
        <v>0</v>
      </c>
      <c r="AA164" s="107">
        <v>0</v>
      </c>
      <c r="AB164" s="107">
        <v>0</v>
      </c>
      <c r="AC164" s="148">
        <f t="shared" si="12"/>
        <v>0</v>
      </c>
      <c r="AD164" s="149"/>
    </row>
    <row r="165" spans="1:30" s="150" customFormat="1" ht="31.5" x14ac:dyDescent="0.2">
      <c r="A165" s="146"/>
      <c r="B165" s="6" t="s">
        <v>986</v>
      </c>
      <c r="C165" s="6">
        <v>0</v>
      </c>
      <c r="D165" s="107">
        <v>0</v>
      </c>
      <c r="E165" s="107">
        <v>0</v>
      </c>
      <c r="F165" s="107">
        <v>440</v>
      </c>
      <c r="G165" s="107">
        <v>0</v>
      </c>
      <c r="H165" s="107">
        <v>0</v>
      </c>
      <c r="I165" s="107">
        <v>0</v>
      </c>
      <c r="J165" s="107">
        <v>0</v>
      </c>
      <c r="K165" s="107">
        <v>0</v>
      </c>
      <c r="L165" s="107">
        <v>0</v>
      </c>
      <c r="M165" s="107">
        <v>0</v>
      </c>
      <c r="N165" s="107">
        <v>0</v>
      </c>
      <c r="O165" s="107">
        <v>0</v>
      </c>
      <c r="P165" s="107">
        <v>0</v>
      </c>
      <c r="Q165" s="107">
        <v>0</v>
      </c>
      <c r="R165" s="107">
        <v>0</v>
      </c>
      <c r="S165" s="107">
        <v>0</v>
      </c>
      <c r="T165" s="107">
        <v>0</v>
      </c>
      <c r="U165" s="107">
        <v>0</v>
      </c>
      <c r="V165" s="147">
        <f t="shared" si="11"/>
        <v>0</v>
      </c>
      <c r="W165" s="147">
        <f t="shared" si="11"/>
        <v>0</v>
      </c>
      <c r="X165" s="147">
        <f t="shared" si="11"/>
        <v>0</v>
      </c>
      <c r="Y165" s="107">
        <v>0</v>
      </c>
      <c r="Z165" s="107">
        <v>0</v>
      </c>
      <c r="AA165" s="107">
        <v>0</v>
      </c>
      <c r="AB165" s="107">
        <v>0</v>
      </c>
      <c r="AC165" s="148">
        <f t="shared" si="12"/>
        <v>0</v>
      </c>
      <c r="AD165" s="149"/>
    </row>
    <row r="166" spans="1:30" s="150" customFormat="1" ht="31.5" x14ac:dyDescent="0.2">
      <c r="A166" s="146"/>
      <c r="B166" s="6" t="s">
        <v>987</v>
      </c>
      <c r="C166" s="6">
        <v>0</v>
      </c>
      <c r="D166" s="107">
        <v>0</v>
      </c>
      <c r="E166" s="107">
        <v>0</v>
      </c>
      <c r="F166" s="107">
        <v>2300</v>
      </c>
      <c r="G166" s="107">
        <v>0</v>
      </c>
      <c r="H166" s="107">
        <v>0</v>
      </c>
      <c r="I166" s="107">
        <v>0</v>
      </c>
      <c r="J166" s="107">
        <v>0</v>
      </c>
      <c r="K166" s="107">
        <v>0</v>
      </c>
      <c r="L166" s="107">
        <v>0</v>
      </c>
      <c r="M166" s="107">
        <v>0</v>
      </c>
      <c r="N166" s="107">
        <v>0</v>
      </c>
      <c r="O166" s="107">
        <v>0</v>
      </c>
      <c r="P166" s="107">
        <v>0</v>
      </c>
      <c r="Q166" s="107">
        <v>0</v>
      </c>
      <c r="R166" s="107">
        <v>0</v>
      </c>
      <c r="S166" s="107">
        <v>0</v>
      </c>
      <c r="T166" s="107">
        <v>0</v>
      </c>
      <c r="U166" s="107">
        <v>0</v>
      </c>
      <c r="V166" s="147">
        <f t="shared" si="11"/>
        <v>0</v>
      </c>
      <c r="W166" s="147">
        <f t="shared" si="11"/>
        <v>0</v>
      </c>
      <c r="X166" s="147">
        <f t="shared" si="11"/>
        <v>0</v>
      </c>
      <c r="Y166" s="107">
        <v>0</v>
      </c>
      <c r="Z166" s="107">
        <v>0</v>
      </c>
      <c r="AA166" s="107">
        <v>0</v>
      </c>
      <c r="AB166" s="107">
        <v>0</v>
      </c>
      <c r="AC166" s="148">
        <f t="shared" si="12"/>
        <v>0</v>
      </c>
      <c r="AD166" s="149"/>
    </row>
    <row r="167" spans="1:30" s="150" customFormat="1" ht="47.25" x14ac:dyDescent="0.2">
      <c r="A167" s="146"/>
      <c r="B167" s="6" t="s">
        <v>23</v>
      </c>
      <c r="C167" s="6" t="s">
        <v>24</v>
      </c>
      <c r="D167" s="107">
        <v>0</v>
      </c>
      <c r="E167" s="107">
        <v>40</v>
      </c>
      <c r="F167" s="107">
        <v>0</v>
      </c>
      <c r="G167" s="107"/>
      <c r="H167" s="107">
        <v>16</v>
      </c>
      <c r="I167" s="107">
        <v>396.25576271186441</v>
      </c>
      <c r="J167" s="107">
        <v>0</v>
      </c>
      <c r="K167" s="107">
        <v>0</v>
      </c>
      <c r="L167" s="107">
        <v>0</v>
      </c>
      <c r="M167" s="107">
        <v>0</v>
      </c>
      <c r="N167" s="107">
        <v>0</v>
      </c>
      <c r="O167" s="107">
        <v>0</v>
      </c>
      <c r="P167" s="107">
        <v>0</v>
      </c>
      <c r="Q167" s="107">
        <v>0</v>
      </c>
      <c r="R167" s="107">
        <v>0</v>
      </c>
      <c r="S167" s="107">
        <v>0</v>
      </c>
      <c r="T167" s="107">
        <v>40</v>
      </c>
      <c r="U167" s="107">
        <v>0</v>
      </c>
      <c r="V167" s="147">
        <f t="shared" si="11"/>
        <v>0</v>
      </c>
      <c r="W167" s="147">
        <f t="shared" si="11"/>
        <v>40</v>
      </c>
      <c r="X167" s="147">
        <f t="shared" si="11"/>
        <v>0</v>
      </c>
      <c r="Y167" s="107">
        <v>0</v>
      </c>
      <c r="Z167" s="107">
        <v>0</v>
      </c>
      <c r="AA167" s="107">
        <v>0</v>
      </c>
      <c r="AB167" s="107">
        <v>212.609838</v>
      </c>
      <c r="AC167" s="148">
        <f t="shared" si="12"/>
        <v>212.609838</v>
      </c>
      <c r="AD167" s="149"/>
    </row>
    <row r="168" spans="1:30" s="150" customFormat="1" ht="47.25" x14ac:dyDescent="0.2">
      <c r="A168" s="146"/>
      <c r="B168" s="6" t="s">
        <v>25</v>
      </c>
      <c r="C168" s="6" t="s">
        <v>24</v>
      </c>
      <c r="D168" s="107">
        <v>12.9</v>
      </c>
      <c r="E168" s="107">
        <v>0</v>
      </c>
      <c r="F168" s="107">
        <v>0</v>
      </c>
      <c r="G168" s="107">
        <v>12.9</v>
      </c>
      <c r="H168" s="107"/>
      <c r="I168" s="107">
        <v>26.522881355932206</v>
      </c>
      <c r="J168" s="107">
        <v>0</v>
      </c>
      <c r="K168" s="107">
        <v>0</v>
      </c>
      <c r="L168" s="107">
        <v>0</v>
      </c>
      <c r="M168" s="107">
        <v>0</v>
      </c>
      <c r="N168" s="107">
        <v>0</v>
      </c>
      <c r="O168" s="107">
        <v>0</v>
      </c>
      <c r="P168" s="107">
        <v>0</v>
      </c>
      <c r="Q168" s="107">
        <v>0</v>
      </c>
      <c r="R168" s="107">
        <v>0</v>
      </c>
      <c r="S168" s="107">
        <v>12.9</v>
      </c>
      <c r="T168" s="107">
        <v>0</v>
      </c>
      <c r="U168" s="107">
        <v>0</v>
      </c>
      <c r="V168" s="147">
        <f t="shared" si="11"/>
        <v>12.9</v>
      </c>
      <c r="W168" s="147">
        <f t="shared" si="11"/>
        <v>0</v>
      </c>
      <c r="X168" s="147">
        <f t="shared" si="11"/>
        <v>0</v>
      </c>
      <c r="Y168" s="107">
        <v>0</v>
      </c>
      <c r="Z168" s="107">
        <v>0</v>
      </c>
      <c r="AA168" s="107">
        <v>0</v>
      </c>
      <c r="AB168" s="107">
        <v>20.74</v>
      </c>
      <c r="AC168" s="148">
        <f t="shared" si="12"/>
        <v>20.74</v>
      </c>
      <c r="AD168" s="149"/>
    </row>
    <row r="169" spans="1:30" s="150" customFormat="1" ht="110.25" x14ac:dyDescent="0.2">
      <c r="A169" s="146"/>
      <c r="B169" s="6" t="s">
        <v>26</v>
      </c>
      <c r="C169" s="6" t="s">
        <v>24</v>
      </c>
      <c r="D169" s="107">
        <v>0</v>
      </c>
      <c r="E169" s="107">
        <v>0</v>
      </c>
      <c r="F169" s="107">
        <v>0</v>
      </c>
      <c r="G169" s="107"/>
      <c r="H169" s="107"/>
      <c r="I169" s="107">
        <v>71.955000000000013</v>
      </c>
      <c r="J169" s="107">
        <v>0</v>
      </c>
      <c r="K169" s="107">
        <v>0</v>
      </c>
      <c r="L169" s="107">
        <v>0</v>
      </c>
      <c r="M169" s="107">
        <v>0</v>
      </c>
      <c r="N169" s="107">
        <v>0</v>
      </c>
      <c r="O169" s="107">
        <v>0</v>
      </c>
      <c r="P169" s="107">
        <v>0</v>
      </c>
      <c r="Q169" s="107">
        <v>0</v>
      </c>
      <c r="R169" s="107">
        <v>0</v>
      </c>
      <c r="S169" s="107">
        <v>0</v>
      </c>
      <c r="T169" s="107">
        <v>0</v>
      </c>
      <c r="U169" s="107">
        <v>0</v>
      </c>
      <c r="V169" s="147">
        <f t="shared" si="11"/>
        <v>0</v>
      </c>
      <c r="W169" s="147">
        <f t="shared" si="11"/>
        <v>0</v>
      </c>
      <c r="X169" s="147">
        <f t="shared" si="11"/>
        <v>0</v>
      </c>
      <c r="Y169" s="107">
        <v>0</v>
      </c>
      <c r="Z169" s="107">
        <v>0</v>
      </c>
      <c r="AA169" s="107">
        <v>0</v>
      </c>
      <c r="AB169" s="107">
        <v>0</v>
      </c>
      <c r="AC169" s="148">
        <f t="shared" si="12"/>
        <v>0</v>
      </c>
      <c r="AD169" s="149"/>
    </row>
    <row r="170" spans="1:30" s="150" customFormat="1" ht="63" x14ac:dyDescent="0.2">
      <c r="A170" s="146"/>
      <c r="B170" s="6" t="s">
        <v>27</v>
      </c>
      <c r="C170" s="6" t="s">
        <v>24</v>
      </c>
      <c r="D170" s="107">
        <v>21</v>
      </c>
      <c r="E170" s="107">
        <v>0</v>
      </c>
      <c r="F170" s="107">
        <v>0</v>
      </c>
      <c r="G170" s="107">
        <v>21</v>
      </c>
      <c r="H170" s="107"/>
      <c r="I170" s="107">
        <v>46.814000000000007</v>
      </c>
      <c r="J170" s="107">
        <v>0</v>
      </c>
      <c r="K170" s="107">
        <v>0</v>
      </c>
      <c r="L170" s="107">
        <v>0</v>
      </c>
      <c r="M170" s="107">
        <v>0</v>
      </c>
      <c r="N170" s="107">
        <v>0</v>
      </c>
      <c r="O170" s="107">
        <v>0</v>
      </c>
      <c r="P170" s="107">
        <v>0</v>
      </c>
      <c r="Q170" s="107">
        <v>0</v>
      </c>
      <c r="R170" s="107">
        <v>0</v>
      </c>
      <c r="S170" s="107">
        <v>21</v>
      </c>
      <c r="T170" s="107">
        <v>0</v>
      </c>
      <c r="U170" s="107">
        <v>0</v>
      </c>
      <c r="V170" s="147">
        <f t="shared" si="11"/>
        <v>21</v>
      </c>
      <c r="W170" s="147">
        <f t="shared" si="11"/>
        <v>0</v>
      </c>
      <c r="X170" s="147">
        <f t="shared" si="11"/>
        <v>0</v>
      </c>
      <c r="Y170" s="107">
        <v>0</v>
      </c>
      <c r="Z170" s="107">
        <v>0</v>
      </c>
      <c r="AA170" s="107">
        <v>0</v>
      </c>
      <c r="AB170" s="107">
        <v>46.814000000000007</v>
      </c>
      <c r="AC170" s="148">
        <f t="shared" si="12"/>
        <v>46.814000000000007</v>
      </c>
      <c r="AD170" s="149"/>
    </row>
    <row r="171" spans="1:30" s="150" customFormat="1" ht="31.5" x14ac:dyDescent="0.2">
      <c r="A171" s="146"/>
      <c r="B171" s="6" t="s">
        <v>28</v>
      </c>
      <c r="C171" s="6" t="s">
        <v>24</v>
      </c>
      <c r="D171" s="107">
        <v>5.28</v>
      </c>
      <c r="E171" s="107">
        <v>0</v>
      </c>
      <c r="F171" s="107">
        <v>0</v>
      </c>
      <c r="G171" s="107">
        <v>5.28</v>
      </c>
      <c r="H171" s="107"/>
      <c r="I171" s="107">
        <v>22.271186440677969</v>
      </c>
      <c r="J171" s="107">
        <v>0</v>
      </c>
      <c r="K171" s="107">
        <v>0</v>
      </c>
      <c r="L171" s="107">
        <v>0</v>
      </c>
      <c r="M171" s="107">
        <v>0</v>
      </c>
      <c r="N171" s="107">
        <v>0</v>
      </c>
      <c r="O171" s="107">
        <v>0</v>
      </c>
      <c r="P171" s="107">
        <v>0</v>
      </c>
      <c r="Q171" s="107">
        <v>0</v>
      </c>
      <c r="R171" s="107">
        <v>0</v>
      </c>
      <c r="S171" s="107">
        <v>5.28</v>
      </c>
      <c r="T171" s="107">
        <v>0</v>
      </c>
      <c r="U171" s="107">
        <v>0</v>
      </c>
      <c r="V171" s="147">
        <f t="shared" si="11"/>
        <v>5.28</v>
      </c>
      <c r="W171" s="147">
        <f t="shared" si="11"/>
        <v>0</v>
      </c>
      <c r="X171" s="147">
        <f t="shared" si="11"/>
        <v>0</v>
      </c>
      <c r="Y171" s="107">
        <v>0</v>
      </c>
      <c r="Z171" s="107">
        <v>0</v>
      </c>
      <c r="AA171" s="107">
        <v>0</v>
      </c>
      <c r="AB171" s="107">
        <v>21.277999999999999</v>
      </c>
      <c r="AC171" s="148">
        <f t="shared" si="12"/>
        <v>21.277999999999999</v>
      </c>
      <c r="AD171" s="149"/>
    </row>
    <row r="172" spans="1:30" s="150" customFormat="1" ht="31.5" x14ac:dyDescent="0.2">
      <c r="A172" s="146"/>
      <c r="B172" s="6" t="s">
        <v>29</v>
      </c>
      <c r="C172" s="6" t="s">
        <v>24</v>
      </c>
      <c r="D172" s="107">
        <v>17.5</v>
      </c>
      <c r="E172" s="107">
        <v>0</v>
      </c>
      <c r="F172" s="107">
        <v>0</v>
      </c>
      <c r="G172" s="107">
        <v>17.5</v>
      </c>
      <c r="H172" s="107"/>
      <c r="I172" s="107">
        <v>64.722033898305085</v>
      </c>
      <c r="J172" s="107">
        <v>0</v>
      </c>
      <c r="K172" s="107">
        <v>0</v>
      </c>
      <c r="L172" s="107">
        <v>0</v>
      </c>
      <c r="M172" s="107">
        <v>0</v>
      </c>
      <c r="N172" s="107">
        <v>0</v>
      </c>
      <c r="O172" s="107">
        <v>0</v>
      </c>
      <c r="P172" s="107">
        <v>0</v>
      </c>
      <c r="Q172" s="107">
        <v>0</v>
      </c>
      <c r="R172" s="107">
        <v>0</v>
      </c>
      <c r="S172" s="107">
        <v>17.5</v>
      </c>
      <c r="T172" s="107">
        <v>0</v>
      </c>
      <c r="U172" s="107">
        <v>0</v>
      </c>
      <c r="V172" s="147">
        <f t="shared" si="11"/>
        <v>17.5</v>
      </c>
      <c r="W172" s="147">
        <f t="shared" si="11"/>
        <v>0</v>
      </c>
      <c r="X172" s="147">
        <f t="shared" si="11"/>
        <v>0</v>
      </c>
      <c r="Y172" s="107">
        <v>0</v>
      </c>
      <c r="Z172" s="107">
        <v>0</v>
      </c>
      <c r="AA172" s="107">
        <v>0</v>
      </c>
      <c r="AB172" s="107">
        <v>54.173000000000002</v>
      </c>
      <c r="AC172" s="148">
        <f t="shared" si="12"/>
        <v>54.173000000000002</v>
      </c>
      <c r="AD172" s="149"/>
    </row>
    <row r="173" spans="1:30" s="150" customFormat="1" ht="31.5" x14ac:dyDescent="0.2">
      <c r="A173" s="146"/>
      <c r="B173" s="6" t="s">
        <v>30</v>
      </c>
      <c r="C173" s="6" t="s">
        <v>24</v>
      </c>
      <c r="D173" s="107">
        <v>0</v>
      </c>
      <c r="E173" s="107">
        <v>0</v>
      </c>
      <c r="F173" s="107">
        <v>0</v>
      </c>
      <c r="G173" s="107"/>
      <c r="H173" s="107"/>
      <c r="I173" s="107">
        <v>302.71016949152545</v>
      </c>
      <c r="J173" s="107">
        <v>0</v>
      </c>
      <c r="K173" s="107">
        <v>0</v>
      </c>
      <c r="L173" s="107">
        <v>0</v>
      </c>
      <c r="M173" s="107">
        <v>0</v>
      </c>
      <c r="N173" s="107">
        <v>0</v>
      </c>
      <c r="O173" s="107">
        <v>0</v>
      </c>
      <c r="P173" s="107">
        <v>0</v>
      </c>
      <c r="Q173" s="107">
        <v>0</v>
      </c>
      <c r="R173" s="107">
        <v>0</v>
      </c>
      <c r="S173" s="107">
        <v>0</v>
      </c>
      <c r="T173" s="107">
        <v>0</v>
      </c>
      <c r="U173" s="107">
        <v>0</v>
      </c>
      <c r="V173" s="147">
        <f t="shared" si="11"/>
        <v>0</v>
      </c>
      <c r="W173" s="147">
        <f t="shared" si="11"/>
        <v>0</v>
      </c>
      <c r="X173" s="147">
        <f t="shared" si="11"/>
        <v>0</v>
      </c>
      <c r="Y173" s="107">
        <v>0</v>
      </c>
      <c r="Z173" s="107">
        <v>0</v>
      </c>
      <c r="AA173" s="107">
        <v>0</v>
      </c>
      <c r="AB173" s="107">
        <v>0</v>
      </c>
      <c r="AC173" s="148">
        <f t="shared" si="12"/>
        <v>0</v>
      </c>
      <c r="AD173" s="149"/>
    </row>
    <row r="174" spans="1:30" s="150" customFormat="1" ht="31.5" x14ac:dyDescent="0.2">
      <c r="A174" s="146"/>
      <c r="B174" s="6" t="s">
        <v>31</v>
      </c>
      <c r="C174" s="6" t="s">
        <v>24</v>
      </c>
      <c r="D174" s="107">
        <v>0</v>
      </c>
      <c r="E174" s="107">
        <v>0</v>
      </c>
      <c r="F174" s="107">
        <v>0</v>
      </c>
      <c r="G174" s="107"/>
      <c r="H174" s="107"/>
      <c r="I174" s="107">
        <v>322.30599999999998</v>
      </c>
      <c r="J174" s="107">
        <v>0</v>
      </c>
      <c r="K174" s="107">
        <v>0</v>
      </c>
      <c r="L174" s="107">
        <v>0</v>
      </c>
      <c r="M174" s="107">
        <v>0</v>
      </c>
      <c r="N174" s="107">
        <v>0</v>
      </c>
      <c r="O174" s="107">
        <v>0</v>
      </c>
      <c r="P174" s="107">
        <v>0</v>
      </c>
      <c r="Q174" s="107">
        <v>0</v>
      </c>
      <c r="R174" s="107">
        <v>0</v>
      </c>
      <c r="S174" s="107">
        <v>0</v>
      </c>
      <c r="T174" s="107">
        <v>0</v>
      </c>
      <c r="U174" s="107">
        <v>0</v>
      </c>
      <c r="V174" s="147">
        <f t="shared" si="11"/>
        <v>0</v>
      </c>
      <c r="W174" s="147">
        <f t="shared" si="11"/>
        <v>0</v>
      </c>
      <c r="X174" s="147">
        <f t="shared" si="11"/>
        <v>0</v>
      </c>
      <c r="Y174" s="107">
        <v>0</v>
      </c>
      <c r="Z174" s="107">
        <v>0</v>
      </c>
      <c r="AA174" s="107">
        <v>0</v>
      </c>
      <c r="AB174" s="107">
        <v>0</v>
      </c>
      <c r="AC174" s="148">
        <f t="shared" si="12"/>
        <v>0</v>
      </c>
      <c r="AD174" s="149"/>
    </row>
    <row r="175" spans="1:30" s="150" customFormat="1" ht="31.5" x14ac:dyDescent="0.2">
      <c r="A175" s="146"/>
      <c r="B175" s="6" t="s">
        <v>32</v>
      </c>
      <c r="C175" s="6" t="s">
        <v>24</v>
      </c>
      <c r="D175" s="107">
        <v>0</v>
      </c>
      <c r="E175" s="107">
        <v>0</v>
      </c>
      <c r="F175" s="107">
        <v>0</v>
      </c>
      <c r="G175" s="107"/>
      <c r="H175" s="107"/>
      <c r="I175" s="107">
        <v>2.125</v>
      </c>
      <c r="J175" s="107">
        <v>0</v>
      </c>
      <c r="K175" s="107">
        <v>0</v>
      </c>
      <c r="L175" s="107">
        <v>0</v>
      </c>
      <c r="M175" s="107">
        <v>0</v>
      </c>
      <c r="N175" s="107">
        <v>0</v>
      </c>
      <c r="O175" s="107">
        <v>0</v>
      </c>
      <c r="P175" s="107">
        <v>0</v>
      </c>
      <c r="Q175" s="107">
        <v>0</v>
      </c>
      <c r="R175" s="107">
        <v>0</v>
      </c>
      <c r="S175" s="107">
        <v>0</v>
      </c>
      <c r="T175" s="107">
        <v>0</v>
      </c>
      <c r="U175" s="107">
        <v>0</v>
      </c>
      <c r="V175" s="147">
        <f t="shared" si="11"/>
        <v>0</v>
      </c>
      <c r="W175" s="147">
        <f t="shared" si="11"/>
        <v>0</v>
      </c>
      <c r="X175" s="147">
        <f t="shared" si="11"/>
        <v>0</v>
      </c>
      <c r="Y175" s="107">
        <v>0</v>
      </c>
      <c r="Z175" s="107">
        <v>0</v>
      </c>
      <c r="AA175" s="107">
        <v>0</v>
      </c>
      <c r="AB175" s="107">
        <v>0</v>
      </c>
      <c r="AC175" s="148">
        <f t="shared" si="12"/>
        <v>0</v>
      </c>
      <c r="AD175" s="149"/>
    </row>
    <row r="176" spans="1:30" s="150" customFormat="1" ht="47.25" x14ac:dyDescent="0.2">
      <c r="A176" s="146"/>
      <c r="B176" s="6" t="s">
        <v>33</v>
      </c>
      <c r="C176" s="6" t="s">
        <v>24</v>
      </c>
      <c r="D176" s="107">
        <v>0</v>
      </c>
      <c r="E176" s="107">
        <v>0</v>
      </c>
      <c r="F176" s="107">
        <v>0</v>
      </c>
      <c r="G176" s="107"/>
      <c r="H176" s="107"/>
      <c r="I176" s="107">
        <v>5.9152542372881367</v>
      </c>
      <c r="J176" s="107">
        <v>0</v>
      </c>
      <c r="K176" s="107">
        <v>0</v>
      </c>
      <c r="L176" s="107">
        <v>0</v>
      </c>
      <c r="M176" s="107">
        <v>0</v>
      </c>
      <c r="N176" s="107">
        <v>0</v>
      </c>
      <c r="O176" s="107">
        <v>0</v>
      </c>
      <c r="P176" s="107">
        <v>0</v>
      </c>
      <c r="Q176" s="107">
        <v>0</v>
      </c>
      <c r="R176" s="107">
        <v>0</v>
      </c>
      <c r="S176" s="107">
        <v>0</v>
      </c>
      <c r="T176" s="107">
        <v>0</v>
      </c>
      <c r="U176" s="107">
        <v>0</v>
      </c>
      <c r="V176" s="147">
        <f t="shared" si="11"/>
        <v>0</v>
      </c>
      <c r="W176" s="147">
        <f t="shared" si="11"/>
        <v>0</v>
      </c>
      <c r="X176" s="147">
        <f t="shared" si="11"/>
        <v>0</v>
      </c>
      <c r="Y176" s="107">
        <v>0</v>
      </c>
      <c r="Z176" s="107">
        <v>0</v>
      </c>
      <c r="AA176" s="107">
        <v>0</v>
      </c>
      <c r="AB176" s="107">
        <v>0</v>
      </c>
      <c r="AC176" s="148">
        <f t="shared" si="12"/>
        <v>0</v>
      </c>
      <c r="AD176" s="149"/>
    </row>
    <row r="177" spans="1:30" s="150" customFormat="1" ht="47.25" x14ac:dyDescent="0.2">
      <c r="A177" s="146"/>
      <c r="B177" s="6" t="s">
        <v>34</v>
      </c>
      <c r="C177" s="6" t="s">
        <v>24</v>
      </c>
      <c r="D177" s="107">
        <v>0</v>
      </c>
      <c r="E177" s="107">
        <v>0</v>
      </c>
      <c r="F177" s="107">
        <v>0</v>
      </c>
      <c r="G177" s="107"/>
      <c r="H177" s="107"/>
      <c r="I177" s="107">
        <v>6.8194915254237296</v>
      </c>
      <c r="J177" s="107">
        <v>0</v>
      </c>
      <c r="K177" s="107">
        <v>0</v>
      </c>
      <c r="L177" s="107">
        <v>0</v>
      </c>
      <c r="M177" s="107">
        <v>0</v>
      </c>
      <c r="N177" s="107">
        <v>0</v>
      </c>
      <c r="O177" s="107">
        <v>0</v>
      </c>
      <c r="P177" s="107">
        <v>0</v>
      </c>
      <c r="Q177" s="107">
        <v>0</v>
      </c>
      <c r="R177" s="107">
        <v>0</v>
      </c>
      <c r="S177" s="107">
        <v>0</v>
      </c>
      <c r="T177" s="107">
        <v>0</v>
      </c>
      <c r="U177" s="107">
        <v>0</v>
      </c>
      <c r="V177" s="147">
        <f t="shared" si="11"/>
        <v>0</v>
      </c>
      <c r="W177" s="147">
        <f t="shared" si="11"/>
        <v>0</v>
      </c>
      <c r="X177" s="147">
        <f t="shared" si="11"/>
        <v>0</v>
      </c>
      <c r="Y177" s="107">
        <v>0</v>
      </c>
      <c r="Z177" s="107">
        <v>0</v>
      </c>
      <c r="AA177" s="107">
        <v>0</v>
      </c>
      <c r="AB177" s="107">
        <v>0</v>
      </c>
      <c r="AC177" s="148">
        <f t="shared" si="12"/>
        <v>0</v>
      </c>
      <c r="AD177" s="149"/>
    </row>
    <row r="178" spans="1:30" s="150" customFormat="1" ht="47.25" x14ac:dyDescent="0.2">
      <c r="A178" s="146"/>
      <c r="B178" s="6" t="s">
        <v>35</v>
      </c>
      <c r="C178" s="6" t="s">
        <v>24</v>
      </c>
      <c r="D178" s="107">
        <v>6.5</v>
      </c>
      <c r="E178" s="107">
        <v>0</v>
      </c>
      <c r="F178" s="107">
        <v>0</v>
      </c>
      <c r="G178" s="107">
        <v>6.5</v>
      </c>
      <c r="H178" s="107"/>
      <c r="I178" s="107">
        <v>7.0855932203389838</v>
      </c>
      <c r="J178" s="107">
        <v>0</v>
      </c>
      <c r="K178" s="107">
        <v>0</v>
      </c>
      <c r="L178" s="107">
        <v>0</v>
      </c>
      <c r="M178" s="107">
        <v>0</v>
      </c>
      <c r="N178" s="107">
        <v>0</v>
      </c>
      <c r="O178" s="107">
        <v>0</v>
      </c>
      <c r="P178" s="107">
        <v>0</v>
      </c>
      <c r="Q178" s="107">
        <v>0</v>
      </c>
      <c r="R178" s="107">
        <v>0</v>
      </c>
      <c r="S178" s="107">
        <v>6.5</v>
      </c>
      <c r="T178" s="107">
        <v>0</v>
      </c>
      <c r="U178" s="107">
        <v>0</v>
      </c>
      <c r="V178" s="147">
        <f t="shared" si="11"/>
        <v>6.5</v>
      </c>
      <c r="W178" s="147">
        <f t="shared" si="11"/>
        <v>0</v>
      </c>
      <c r="X178" s="147">
        <f t="shared" si="11"/>
        <v>0</v>
      </c>
      <c r="Y178" s="107">
        <v>0</v>
      </c>
      <c r="Z178" s="107">
        <v>0</v>
      </c>
      <c r="AA178" s="107">
        <v>0</v>
      </c>
      <c r="AB178" s="107">
        <v>5.6139999999999999</v>
      </c>
      <c r="AC178" s="148">
        <f t="shared" si="12"/>
        <v>5.6139999999999999</v>
      </c>
      <c r="AD178" s="149"/>
    </row>
    <row r="179" spans="1:30" s="150" customFormat="1" ht="47.25" x14ac:dyDescent="0.2">
      <c r="A179" s="146"/>
      <c r="B179" s="6" t="s">
        <v>36</v>
      </c>
      <c r="C179" s="6" t="s">
        <v>24</v>
      </c>
      <c r="D179" s="107">
        <v>0</v>
      </c>
      <c r="E179" s="107">
        <v>0</v>
      </c>
      <c r="F179" s="107">
        <v>0</v>
      </c>
      <c r="G179" s="107"/>
      <c r="H179" s="107"/>
      <c r="I179" s="107">
        <v>3.5194915254237285</v>
      </c>
      <c r="J179" s="107">
        <v>0</v>
      </c>
      <c r="K179" s="107">
        <v>0</v>
      </c>
      <c r="L179" s="107">
        <v>0</v>
      </c>
      <c r="M179" s="107">
        <v>0</v>
      </c>
      <c r="N179" s="107">
        <v>0</v>
      </c>
      <c r="O179" s="107">
        <v>0</v>
      </c>
      <c r="P179" s="107">
        <v>0</v>
      </c>
      <c r="Q179" s="107">
        <v>0</v>
      </c>
      <c r="R179" s="107">
        <v>0</v>
      </c>
      <c r="S179" s="107">
        <v>0</v>
      </c>
      <c r="T179" s="107">
        <v>0</v>
      </c>
      <c r="U179" s="107">
        <v>0</v>
      </c>
      <c r="V179" s="147">
        <f t="shared" si="11"/>
        <v>0</v>
      </c>
      <c r="W179" s="147">
        <f t="shared" si="11"/>
        <v>0</v>
      </c>
      <c r="X179" s="147">
        <f t="shared" si="11"/>
        <v>0</v>
      </c>
      <c r="Y179" s="107">
        <v>0</v>
      </c>
      <c r="Z179" s="107">
        <v>0</v>
      </c>
      <c r="AA179" s="107">
        <v>0</v>
      </c>
      <c r="AB179" s="107">
        <v>0</v>
      </c>
      <c r="AC179" s="148">
        <f t="shared" si="12"/>
        <v>0</v>
      </c>
      <c r="AD179" s="149"/>
    </row>
    <row r="180" spans="1:30" s="150" customFormat="1" ht="47.25" x14ac:dyDescent="0.2">
      <c r="A180" s="146"/>
      <c r="B180" s="6" t="s">
        <v>37</v>
      </c>
      <c r="C180" s="6" t="s">
        <v>24</v>
      </c>
      <c r="D180" s="107">
        <v>0</v>
      </c>
      <c r="E180" s="107">
        <v>0</v>
      </c>
      <c r="F180" s="107">
        <v>0</v>
      </c>
      <c r="G180" s="107"/>
      <c r="H180" s="107"/>
      <c r="I180" s="107">
        <v>12.142999999999999</v>
      </c>
      <c r="J180" s="107">
        <v>0</v>
      </c>
      <c r="K180" s="107">
        <v>0</v>
      </c>
      <c r="L180" s="107">
        <v>0</v>
      </c>
      <c r="M180" s="107">
        <v>0</v>
      </c>
      <c r="N180" s="107">
        <v>0</v>
      </c>
      <c r="O180" s="107">
        <v>0</v>
      </c>
      <c r="P180" s="107">
        <v>0</v>
      </c>
      <c r="Q180" s="107">
        <v>0</v>
      </c>
      <c r="R180" s="107">
        <v>0</v>
      </c>
      <c r="S180" s="107">
        <v>0</v>
      </c>
      <c r="T180" s="107">
        <v>0</v>
      </c>
      <c r="U180" s="107">
        <v>0</v>
      </c>
      <c r="V180" s="147">
        <f t="shared" si="11"/>
        <v>0</v>
      </c>
      <c r="W180" s="147">
        <f t="shared" si="11"/>
        <v>0</v>
      </c>
      <c r="X180" s="147">
        <f t="shared" si="11"/>
        <v>0</v>
      </c>
      <c r="Y180" s="107">
        <v>0</v>
      </c>
      <c r="Z180" s="107">
        <v>0</v>
      </c>
      <c r="AA180" s="107">
        <v>0</v>
      </c>
      <c r="AB180" s="107">
        <v>0</v>
      </c>
      <c r="AC180" s="148">
        <f t="shared" si="12"/>
        <v>0</v>
      </c>
      <c r="AD180" s="149"/>
    </row>
    <row r="181" spans="1:30" s="150" customFormat="1" ht="47.25" x14ac:dyDescent="0.2">
      <c r="A181" s="146"/>
      <c r="B181" s="6" t="s">
        <v>38</v>
      </c>
      <c r="C181" s="6" t="s">
        <v>24</v>
      </c>
      <c r="D181" s="107">
        <v>0</v>
      </c>
      <c r="E181" s="107">
        <v>0</v>
      </c>
      <c r="F181" s="107">
        <v>0</v>
      </c>
      <c r="G181" s="107"/>
      <c r="H181" s="107"/>
      <c r="I181" s="107">
        <v>2.9508474576271189</v>
      </c>
      <c r="J181" s="107">
        <v>0</v>
      </c>
      <c r="K181" s="107">
        <v>0</v>
      </c>
      <c r="L181" s="107">
        <v>0</v>
      </c>
      <c r="M181" s="107">
        <v>0</v>
      </c>
      <c r="N181" s="107">
        <v>0</v>
      </c>
      <c r="O181" s="107">
        <v>0</v>
      </c>
      <c r="P181" s="107">
        <v>0</v>
      </c>
      <c r="Q181" s="107">
        <v>0</v>
      </c>
      <c r="R181" s="107">
        <v>0</v>
      </c>
      <c r="S181" s="107">
        <v>0</v>
      </c>
      <c r="T181" s="107">
        <v>0</v>
      </c>
      <c r="U181" s="107">
        <v>0</v>
      </c>
      <c r="V181" s="147">
        <f t="shared" si="11"/>
        <v>0</v>
      </c>
      <c r="W181" s="147">
        <f t="shared" si="11"/>
        <v>0</v>
      </c>
      <c r="X181" s="147">
        <f t="shared" si="11"/>
        <v>0</v>
      </c>
      <c r="Y181" s="107">
        <v>0</v>
      </c>
      <c r="Z181" s="107">
        <v>0</v>
      </c>
      <c r="AA181" s="107">
        <v>0</v>
      </c>
      <c r="AB181" s="107">
        <v>0</v>
      </c>
      <c r="AC181" s="148">
        <f t="shared" si="12"/>
        <v>0</v>
      </c>
      <c r="AD181" s="149"/>
    </row>
    <row r="182" spans="1:30" s="150" customFormat="1" ht="47.25" x14ac:dyDescent="0.2">
      <c r="A182" s="146"/>
      <c r="B182" s="6" t="s">
        <v>39</v>
      </c>
      <c r="C182" s="6" t="s">
        <v>24</v>
      </c>
      <c r="D182" s="107">
        <v>0</v>
      </c>
      <c r="E182" s="107">
        <v>0</v>
      </c>
      <c r="F182" s="107">
        <v>0</v>
      </c>
      <c r="G182" s="107"/>
      <c r="H182" s="107"/>
      <c r="I182" s="107">
        <v>3.3969999999999998</v>
      </c>
      <c r="J182" s="107">
        <v>0</v>
      </c>
      <c r="K182" s="107">
        <v>0</v>
      </c>
      <c r="L182" s="107">
        <v>0</v>
      </c>
      <c r="M182" s="107">
        <v>0</v>
      </c>
      <c r="N182" s="107">
        <v>0</v>
      </c>
      <c r="O182" s="107">
        <v>0</v>
      </c>
      <c r="P182" s="107">
        <v>0</v>
      </c>
      <c r="Q182" s="107">
        <v>0</v>
      </c>
      <c r="R182" s="107">
        <v>0</v>
      </c>
      <c r="S182" s="107">
        <v>0</v>
      </c>
      <c r="T182" s="107">
        <v>0</v>
      </c>
      <c r="U182" s="107">
        <v>0</v>
      </c>
      <c r="V182" s="147">
        <f t="shared" si="11"/>
        <v>0</v>
      </c>
      <c r="W182" s="147">
        <f t="shared" si="11"/>
        <v>0</v>
      </c>
      <c r="X182" s="147">
        <f t="shared" si="11"/>
        <v>0</v>
      </c>
      <c r="Y182" s="107">
        <v>0</v>
      </c>
      <c r="Z182" s="107">
        <v>0</v>
      </c>
      <c r="AA182" s="107">
        <v>0</v>
      </c>
      <c r="AB182" s="107">
        <v>0</v>
      </c>
      <c r="AC182" s="148">
        <f t="shared" si="12"/>
        <v>0</v>
      </c>
      <c r="AD182" s="149"/>
    </row>
    <row r="183" spans="1:30" s="150" customFormat="1" ht="47.25" x14ac:dyDescent="0.2">
      <c r="A183" s="146"/>
      <c r="B183" s="6" t="s">
        <v>40</v>
      </c>
      <c r="C183" s="6" t="s">
        <v>24</v>
      </c>
      <c r="D183" s="107">
        <v>0</v>
      </c>
      <c r="E183" s="107">
        <v>0</v>
      </c>
      <c r="F183" s="107">
        <v>0</v>
      </c>
      <c r="G183" s="107"/>
      <c r="H183" s="107"/>
      <c r="I183" s="107">
        <v>1.069</v>
      </c>
      <c r="J183" s="107">
        <v>0</v>
      </c>
      <c r="K183" s="107">
        <v>0</v>
      </c>
      <c r="L183" s="107">
        <v>0</v>
      </c>
      <c r="M183" s="107">
        <v>0</v>
      </c>
      <c r="N183" s="107">
        <v>0</v>
      </c>
      <c r="O183" s="107">
        <v>0</v>
      </c>
      <c r="P183" s="107">
        <v>0</v>
      </c>
      <c r="Q183" s="107">
        <v>0</v>
      </c>
      <c r="R183" s="107">
        <v>0</v>
      </c>
      <c r="S183" s="107">
        <v>0</v>
      </c>
      <c r="T183" s="107">
        <v>0</v>
      </c>
      <c r="U183" s="107">
        <v>0</v>
      </c>
      <c r="V183" s="147">
        <f t="shared" si="11"/>
        <v>0</v>
      </c>
      <c r="W183" s="147">
        <f t="shared" si="11"/>
        <v>0</v>
      </c>
      <c r="X183" s="147">
        <f t="shared" si="11"/>
        <v>0</v>
      </c>
      <c r="Y183" s="107">
        <v>0</v>
      </c>
      <c r="Z183" s="107">
        <v>0</v>
      </c>
      <c r="AA183" s="107">
        <v>0</v>
      </c>
      <c r="AB183" s="107">
        <v>0</v>
      </c>
      <c r="AC183" s="148">
        <f t="shared" si="12"/>
        <v>0</v>
      </c>
      <c r="AD183" s="149"/>
    </row>
    <row r="184" spans="1:30" s="150" customFormat="1" ht="47.25" x14ac:dyDescent="0.2">
      <c r="A184" s="146"/>
      <c r="B184" s="6" t="s">
        <v>41</v>
      </c>
      <c r="C184" s="6" t="s">
        <v>24</v>
      </c>
      <c r="D184" s="107">
        <v>0</v>
      </c>
      <c r="E184" s="107">
        <v>0</v>
      </c>
      <c r="F184" s="107">
        <v>0</v>
      </c>
      <c r="G184" s="107"/>
      <c r="H184" s="107"/>
      <c r="I184" s="107">
        <v>2.0550000000000002</v>
      </c>
      <c r="J184" s="107">
        <v>0</v>
      </c>
      <c r="K184" s="107">
        <v>0</v>
      </c>
      <c r="L184" s="107">
        <v>0</v>
      </c>
      <c r="M184" s="107">
        <v>0</v>
      </c>
      <c r="N184" s="107">
        <v>0</v>
      </c>
      <c r="O184" s="107">
        <v>0</v>
      </c>
      <c r="P184" s="107">
        <v>0</v>
      </c>
      <c r="Q184" s="107">
        <v>0</v>
      </c>
      <c r="R184" s="107">
        <v>0</v>
      </c>
      <c r="S184" s="107">
        <v>0</v>
      </c>
      <c r="T184" s="107">
        <v>0</v>
      </c>
      <c r="U184" s="107">
        <v>0</v>
      </c>
      <c r="V184" s="147">
        <f t="shared" si="11"/>
        <v>0</v>
      </c>
      <c r="W184" s="147">
        <f t="shared" si="11"/>
        <v>0</v>
      </c>
      <c r="X184" s="147">
        <f t="shared" si="11"/>
        <v>0</v>
      </c>
      <c r="Y184" s="107">
        <v>0</v>
      </c>
      <c r="Z184" s="107">
        <v>0</v>
      </c>
      <c r="AA184" s="107">
        <v>0</v>
      </c>
      <c r="AB184" s="107">
        <v>0</v>
      </c>
      <c r="AC184" s="148">
        <f t="shared" si="12"/>
        <v>0</v>
      </c>
      <c r="AD184" s="149"/>
    </row>
    <row r="185" spans="1:30" s="150" customFormat="1" ht="47.25" x14ac:dyDescent="0.2">
      <c r="A185" s="146"/>
      <c r="B185" s="6" t="s">
        <v>42</v>
      </c>
      <c r="C185" s="6" t="s">
        <v>24</v>
      </c>
      <c r="D185" s="107">
        <v>0</v>
      </c>
      <c r="E185" s="107">
        <v>0</v>
      </c>
      <c r="F185" s="107">
        <v>0</v>
      </c>
      <c r="G185" s="107"/>
      <c r="H185" s="107"/>
      <c r="I185" s="107">
        <v>2.9610000000000003</v>
      </c>
      <c r="J185" s="107">
        <v>0</v>
      </c>
      <c r="K185" s="107">
        <v>0</v>
      </c>
      <c r="L185" s="107">
        <v>0</v>
      </c>
      <c r="M185" s="107">
        <v>0</v>
      </c>
      <c r="N185" s="107">
        <v>0</v>
      </c>
      <c r="O185" s="107">
        <v>0</v>
      </c>
      <c r="P185" s="107">
        <v>0</v>
      </c>
      <c r="Q185" s="107">
        <v>0</v>
      </c>
      <c r="R185" s="107">
        <v>0</v>
      </c>
      <c r="S185" s="107">
        <v>0</v>
      </c>
      <c r="T185" s="107">
        <v>0</v>
      </c>
      <c r="U185" s="107">
        <v>0</v>
      </c>
      <c r="V185" s="147">
        <f t="shared" si="11"/>
        <v>0</v>
      </c>
      <c r="W185" s="147">
        <f t="shared" si="11"/>
        <v>0</v>
      </c>
      <c r="X185" s="147">
        <f t="shared" si="11"/>
        <v>0</v>
      </c>
      <c r="Y185" s="107">
        <v>0</v>
      </c>
      <c r="Z185" s="107">
        <v>0</v>
      </c>
      <c r="AA185" s="107">
        <v>0</v>
      </c>
      <c r="AB185" s="107">
        <v>0</v>
      </c>
      <c r="AC185" s="148">
        <f t="shared" si="12"/>
        <v>0</v>
      </c>
      <c r="AD185" s="149"/>
    </row>
    <row r="186" spans="1:30" s="150" customFormat="1" ht="47.25" x14ac:dyDescent="0.2">
      <c r="A186" s="146"/>
      <c r="B186" s="6" t="s">
        <v>43</v>
      </c>
      <c r="C186" s="6" t="s">
        <v>24</v>
      </c>
      <c r="D186" s="107">
        <v>0</v>
      </c>
      <c r="E186" s="107">
        <v>0</v>
      </c>
      <c r="F186" s="107">
        <v>0</v>
      </c>
      <c r="G186" s="107"/>
      <c r="H186" s="107"/>
      <c r="I186" s="107">
        <v>2.1789999999999998</v>
      </c>
      <c r="J186" s="107">
        <v>0</v>
      </c>
      <c r="K186" s="107">
        <v>0</v>
      </c>
      <c r="L186" s="107">
        <v>0</v>
      </c>
      <c r="M186" s="107">
        <v>0</v>
      </c>
      <c r="N186" s="107">
        <v>0</v>
      </c>
      <c r="O186" s="107">
        <v>0</v>
      </c>
      <c r="P186" s="107">
        <v>0</v>
      </c>
      <c r="Q186" s="107">
        <v>0</v>
      </c>
      <c r="R186" s="107">
        <v>0</v>
      </c>
      <c r="S186" s="107">
        <v>0</v>
      </c>
      <c r="T186" s="107">
        <v>0</v>
      </c>
      <c r="U186" s="107">
        <v>0</v>
      </c>
      <c r="V186" s="147">
        <f t="shared" si="11"/>
        <v>0</v>
      </c>
      <c r="W186" s="147">
        <f t="shared" si="11"/>
        <v>0</v>
      </c>
      <c r="X186" s="147">
        <f t="shared" si="11"/>
        <v>0</v>
      </c>
      <c r="Y186" s="107">
        <v>0</v>
      </c>
      <c r="Z186" s="107">
        <v>0</v>
      </c>
      <c r="AA186" s="107">
        <v>0</v>
      </c>
      <c r="AB186" s="107">
        <v>0</v>
      </c>
      <c r="AC186" s="148">
        <f t="shared" si="12"/>
        <v>0</v>
      </c>
      <c r="AD186" s="149"/>
    </row>
    <row r="187" spans="1:30" s="150" customFormat="1" ht="47.25" x14ac:dyDescent="0.2">
      <c r="A187" s="146"/>
      <c r="B187" s="6" t="s">
        <v>44</v>
      </c>
      <c r="C187" s="6" t="s">
        <v>24</v>
      </c>
      <c r="D187" s="107">
        <v>0</v>
      </c>
      <c r="E187" s="107">
        <v>0</v>
      </c>
      <c r="F187" s="107">
        <v>0</v>
      </c>
      <c r="G187" s="107"/>
      <c r="H187" s="107"/>
      <c r="I187" s="107">
        <v>3.4020000000000001</v>
      </c>
      <c r="J187" s="107">
        <v>0</v>
      </c>
      <c r="K187" s="107">
        <v>0</v>
      </c>
      <c r="L187" s="107">
        <v>0</v>
      </c>
      <c r="M187" s="107">
        <v>0</v>
      </c>
      <c r="N187" s="107">
        <v>0</v>
      </c>
      <c r="O187" s="107">
        <v>0</v>
      </c>
      <c r="P187" s="107">
        <v>0</v>
      </c>
      <c r="Q187" s="107">
        <v>0</v>
      </c>
      <c r="R187" s="107">
        <v>0</v>
      </c>
      <c r="S187" s="107">
        <v>0</v>
      </c>
      <c r="T187" s="107">
        <v>0</v>
      </c>
      <c r="U187" s="107">
        <v>0</v>
      </c>
      <c r="V187" s="147">
        <f t="shared" si="11"/>
        <v>0</v>
      </c>
      <c r="W187" s="147">
        <f t="shared" si="11"/>
        <v>0</v>
      </c>
      <c r="X187" s="147">
        <f t="shared" si="11"/>
        <v>0</v>
      </c>
      <c r="Y187" s="107">
        <v>0</v>
      </c>
      <c r="Z187" s="107">
        <v>0</v>
      </c>
      <c r="AA187" s="107">
        <v>0</v>
      </c>
      <c r="AB187" s="107">
        <v>0</v>
      </c>
      <c r="AC187" s="148">
        <f t="shared" si="12"/>
        <v>0</v>
      </c>
      <c r="AD187" s="149"/>
    </row>
    <row r="188" spans="1:30" s="150" customFormat="1" ht="47.25" x14ac:dyDescent="0.2">
      <c r="A188" s="146"/>
      <c r="B188" s="6" t="s">
        <v>45</v>
      </c>
      <c r="C188" s="6" t="s">
        <v>24</v>
      </c>
      <c r="D188" s="107">
        <v>0.37</v>
      </c>
      <c r="E188" s="107">
        <v>0</v>
      </c>
      <c r="F188" s="107">
        <v>0</v>
      </c>
      <c r="G188" s="107">
        <v>0.37</v>
      </c>
      <c r="H188" s="107"/>
      <c r="I188" s="107">
        <v>1.1296610169491526</v>
      </c>
      <c r="J188" s="107">
        <v>0</v>
      </c>
      <c r="K188" s="107">
        <v>0</v>
      </c>
      <c r="L188" s="107">
        <v>0</v>
      </c>
      <c r="M188" s="107">
        <v>0</v>
      </c>
      <c r="N188" s="107">
        <v>0</v>
      </c>
      <c r="O188" s="107">
        <v>0</v>
      </c>
      <c r="P188" s="107">
        <v>0</v>
      </c>
      <c r="Q188" s="107">
        <v>0</v>
      </c>
      <c r="R188" s="107">
        <v>0</v>
      </c>
      <c r="S188" s="107">
        <v>0.37</v>
      </c>
      <c r="T188" s="107">
        <v>0</v>
      </c>
      <c r="U188" s="107">
        <v>0</v>
      </c>
      <c r="V188" s="147">
        <f t="shared" si="11"/>
        <v>0.37</v>
      </c>
      <c r="W188" s="147">
        <f t="shared" si="11"/>
        <v>0</v>
      </c>
      <c r="X188" s="147">
        <f t="shared" si="11"/>
        <v>0</v>
      </c>
      <c r="Y188" s="107">
        <v>0</v>
      </c>
      <c r="Z188" s="107">
        <v>0</v>
      </c>
      <c r="AA188" s="107">
        <v>0</v>
      </c>
      <c r="AB188" s="107">
        <v>0.93299999999999983</v>
      </c>
      <c r="AC188" s="148">
        <f t="shared" si="12"/>
        <v>0.93299999999999983</v>
      </c>
      <c r="AD188" s="149"/>
    </row>
    <row r="189" spans="1:30" s="150" customFormat="1" ht="47.25" x14ac:dyDescent="0.2">
      <c r="A189" s="146"/>
      <c r="B189" s="6" t="s">
        <v>46</v>
      </c>
      <c r="C189" s="6" t="s">
        <v>24</v>
      </c>
      <c r="D189" s="107">
        <v>7.28</v>
      </c>
      <c r="E189" s="107">
        <v>0</v>
      </c>
      <c r="F189" s="107">
        <v>0</v>
      </c>
      <c r="G189" s="107">
        <v>7.28</v>
      </c>
      <c r="H189" s="107"/>
      <c r="I189" s="107">
        <v>9.1194915254237294</v>
      </c>
      <c r="J189" s="107">
        <v>0</v>
      </c>
      <c r="K189" s="107">
        <v>0</v>
      </c>
      <c r="L189" s="107">
        <v>0</v>
      </c>
      <c r="M189" s="107">
        <v>0</v>
      </c>
      <c r="N189" s="107">
        <v>0</v>
      </c>
      <c r="O189" s="107">
        <v>0</v>
      </c>
      <c r="P189" s="107">
        <v>0</v>
      </c>
      <c r="Q189" s="107">
        <v>0</v>
      </c>
      <c r="R189" s="107">
        <v>0</v>
      </c>
      <c r="S189" s="107">
        <v>7.28</v>
      </c>
      <c r="T189" s="107">
        <v>0</v>
      </c>
      <c r="U189" s="107">
        <v>0</v>
      </c>
      <c r="V189" s="147">
        <f t="shared" si="11"/>
        <v>7.28</v>
      </c>
      <c r="W189" s="147">
        <f t="shared" si="11"/>
        <v>0</v>
      </c>
      <c r="X189" s="147">
        <f t="shared" si="11"/>
        <v>0</v>
      </c>
      <c r="Y189" s="107">
        <v>0</v>
      </c>
      <c r="Z189" s="107">
        <v>0</v>
      </c>
      <c r="AA189" s="107">
        <v>0</v>
      </c>
      <c r="AB189" s="107">
        <v>9.1199999999999992</v>
      </c>
      <c r="AC189" s="148">
        <f t="shared" si="12"/>
        <v>9.1199999999999992</v>
      </c>
      <c r="AD189" s="149"/>
    </row>
    <row r="190" spans="1:30" s="150" customFormat="1" ht="31.5" x14ac:dyDescent="0.2">
      <c r="A190" s="146"/>
      <c r="B190" s="6" t="s">
        <v>47</v>
      </c>
      <c r="C190" s="6" t="s">
        <v>24</v>
      </c>
      <c r="D190" s="107">
        <v>0</v>
      </c>
      <c r="E190" s="107">
        <v>0</v>
      </c>
      <c r="F190" s="107">
        <v>0</v>
      </c>
      <c r="G190" s="107"/>
      <c r="H190" s="107"/>
      <c r="I190" s="107">
        <v>7.1070000000000002</v>
      </c>
      <c r="J190" s="107">
        <v>0</v>
      </c>
      <c r="K190" s="107">
        <v>0</v>
      </c>
      <c r="L190" s="107">
        <v>0</v>
      </c>
      <c r="M190" s="107">
        <v>0</v>
      </c>
      <c r="N190" s="107">
        <v>0</v>
      </c>
      <c r="O190" s="107">
        <v>0</v>
      </c>
      <c r="P190" s="107">
        <v>0</v>
      </c>
      <c r="Q190" s="107">
        <v>0</v>
      </c>
      <c r="R190" s="107">
        <v>0</v>
      </c>
      <c r="S190" s="107">
        <v>0</v>
      </c>
      <c r="T190" s="107">
        <v>0</v>
      </c>
      <c r="U190" s="107">
        <v>0</v>
      </c>
      <c r="V190" s="147">
        <f t="shared" si="11"/>
        <v>0</v>
      </c>
      <c r="W190" s="147">
        <f t="shared" si="11"/>
        <v>0</v>
      </c>
      <c r="X190" s="147">
        <f t="shared" si="11"/>
        <v>0</v>
      </c>
      <c r="Y190" s="107">
        <v>0</v>
      </c>
      <c r="Z190" s="107">
        <v>0</v>
      </c>
      <c r="AA190" s="107">
        <v>0</v>
      </c>
      <c r="AB190" s="107">
        <v>0</v>
      </c>
      <c r="AC190" s="148">
        <f t="shared" si="12"/>
        <v>0</v>
      </c>
      <c r="AD190" s="149"/>
    </row>
    <row r="191" spans="1:30" s="150" customFormat="1" ht="31.5" x14ac:dyDescent="0.2">
      <c r="A191" s="146"/>
      <c r="B191" s="6" t="s">
        <v>48</v>
      </c>
      <c r="C191" s="6" t="s">
        <v>24</v>
      </c>
      <c r="D191" s="107">
        <v>0</v>
      </c>
      <c r="E191" s="107">
        <v>0</v>
      </c>
      <c r="F191" s="107">
        <v>0</v>
      </c>
      <c r="G191" s="107"/>
      <c r="H191" s="107"/>
      <c r="I191" s="107">
        <v>2.5042372881355934</v>
      </c>
      <c r="J191" s="107">
        <v>0</v>
      </c>
      <c r="K191" s="107">
        <v>0</v>
      </c>
      <c r="L191" s="107">
        <v>0</v>
      </c>
      <c r="M191" s="107">
        <v>0</v>
      </c>
      <c r="N191" s="107">
        <v>0</v>
      </c>
      <c r="O191" s="107">
        <v>0</v>
      </c>
      <c r="P191" s="107">
        <v>0</v>
      </c>
      <c r="Q191" s="107">
        <v>0</v>
      </c>
      <c r="R191" s="107">
        <v>0</v>
      </c>
      <c r="S191" s="107">
        <v>0</v>
      </c>
      <c r="T191" s="107">
        <v>0</v>
      </c>
      <c r="U191" s="107">
        <v>0</v>
      </c>
      <c r="V191" s="147">
        <f t="shared" si="11"/>
        <v>0</v>
      </c>
      <c r="W191" s="147">
        <f t="shared" si="11"/>
        <v>0</v>
      </c>
      <c r="X191" s="147">
        <f t="shared" si="11"/>
        <v>0</v>
      </c>
      <c r="Y191" s="107">
        <v>0</v>
      </c>
      <c r="Z191" s="107">
        <v>0</v>
      </c>
      <c r="AA191" s="107">
        <v>0</v>
      </c>
      <c r="AB191" s="107">
        <v>0</v>
      </c>
      <c r="AC191" s="148">
        <f t="shared" si="12"/>
        <v>0</v>
      </c>
      <c r="AD191" s="149"/>
    </row>
    <row r="192" spans="1:30" s="150" customFormat="1" ht="31.5" x14ac:dyDescent="0.2">
      <c r="A192" s="146"/>
      <c r="B192" s="6" t="s">
        <v>49</v>
      </c>
      <c r="C192" s="6" t="s">
        <v>24</v>
      </c>
      <c r="D192" s="107">
        <v>0</v>
      </c>
      <c r="E192" s="107">
        <v>0</v>
      </c>
      <c r="F192" s="107">
        <v>0</v>
      </c>
      <c r="G192" s="107"/>
      <c r="H192" s="107"/>
      <c r="I192" s="107">
        <v>4.3845999999999998</v>
      </c>
      <c r="J192" s="107">
        <v>0</v>
      </c>
      <c r="K192" s="107">
        <v>0</v>
      </c>
      <c r="L192" s="107">
        <v>0</v>
      </c>
      <c r="M192" s="107">
        <v>0</v>
      </c>
      <c r="N192" s="107">
        <v>0</v>
      </c>
      <c r="O192" s="107">
        <v>0</v>
      </c>
      <c r="P192" s="107">
        <v>0</v>
      </c>
      <c r="Q192" s="107">
        <v>0</v>
      </c>
      <c r="R192" s="107">
        <v>0</v>
      </c>
      <c r="S192" s="107">
        <v>0</v>
      </c>
      <c r="T192" s="107">
        <v>0</v>
      </c>
      <c r="U192" s="107">
        <v>0</v>
      </c>
      <c r="V192" s="147">
        <f t="shared" si="11"/>
        <v>0</v>
      </c>
      <c r="W192" s="147">
        <f t="shared" si="11"/>
        <v>0</v>
      </c>
      <c r="X192" s="147">
        <f t="shared" si="11"/>
        <v>0</v>
      </c>
      <c r="Y192" s="107">
        <v>0</v>
      </c>
      <c r="Z192" s="107">
        <v>0</v>
      </c>
      <c r="AA192" s="107">
        <v>0</v>
      </c>
      <c r="AB192" s="107">
        <v>0</v>
      </c>
      <c r="AC192" s="148">
        <f t="shared" si="12"/>
        <v>0</v>
      </c>
      <c r="AD192" s="149"/>
    </row>
    <row r="193" spans="1:30" s="150" customFormat="1" ht="31.5" x14ac:dyDescent="0.2">
      <c r="A193" s="146"/>
      <c r="B193" s="6" t="s">
        <v>50</v>
      </c>
      <c r="C193" s="6" t="s">
        <v>24</v>
      </c>
      <c r="D193" s="107">
        <v>0</v>
      </c>
      <c r="E193" s="107">
        <v>0</v>
      </c>
      <c r="F193" s="107">
        <v>0</v>
      </c>
      <c r="G193" s="107"/>
      <c r="H193" s="107"/>
      <c r="I193" s="107">
        <v>2.3739999999999997</v>
      </c>
      <c r="J193" s="107">
        <v>0</v>
      </c>
      <c r="K193" s="107">
        <v>0</v>
      </c>
      <c r="L193" s="107">
        <v>0</v>
      </c>
      <c r="M193" s="107">
        <v>0</v>
      </c>
      <c r="N193" s="107">
        <v>0</v>
      </c>
      <c r="O193" s="107">
        <v>0</v>
      </c>
      <c r="P193" s="107">
        <v>0</v>
      </c>
      <c r="Q193" s="107">
        <v>0</v>
      </c>
      <c r="R193" s="107">
        <v>0</v>
      </c>
      <c r="S193" s="107">
        <v>0</v>
      </c>
      <c r="T193" s="107">
        <v>0</v>
      </c>
      <c r="U193" s="107">
        <v>0</v>
      </c>
      <c r="V193" s="147">
        <f t="shared" si="11"/>
        <v>0</v>
      </c>
      <c r="W193" s="147">
        <f t="shared" si="11"/>
        <v>0</v>
      </c>
      <c r="X193" s="147">
        <f t="shared" si="11"/>
        <v>0</v>
      </c>
      <c r="Y193" s="107">
        <v>0</v>
      </c>
      <c r="Z193" s="107">
        <v>0</v>
      </c>
      <c r="AA193" s="107">
        <v>0</v>
      </c>
      <c r="AB193" s="107">
        <v>0</v>
      </c>
      <c r="AC193" s="148">
        <f t="shared" si="12"/>
        <v>0</v>
      </c>
      <c r="AD193" s="149"/>
    </row>
    <row r="194" spans="1:30" s="150" customFormat="1" ht="31.5" x14ac:dyDescent="0.2">
      <c r="A194" s="146"/>
      <c r="B194" s="6" t="s">
        <v>51</v>
      </c>
      <c r="C194" s="6" t="s">
        <v>24</v>
      </c>
      <c r="D194" s="107">
        <v>0</v>
      </c>
      <c r="E194" s="107">
        <v>0</v>
      </c>
      <c r="F194" s="107">
        <v>0</v>
      </c>
      <c r="G194" s="107"/>
      <c r="H194" s="107"/>
      <c r="I194" s="107">
        <v>0.67070000000000007</v>
      </c>
      <c r="J194" s="107">
        <v>0</v>
      </c>
      <c r="K194" s="107">
        <v>0</v>
      </c>
      <c r="L194" s="107">
        <v>0</v>
      </c>
      <c r="M194" s="107">
        <v>0</v>
      </c>
      <c r="N194" s="107">
        <v>0</v>
      </c>
      <c r="O194" s="107">
        <v>0</v>
      </c>
      <c r="P194" s="107">
        <v>0</v>
      </c>
      <c r="Q194" s="107">
        <v>0</v>
      </c>
      <c r="R194" s="107">
        <v>0</v>
      </c>
      <c r="S194" s="107">
        <v>0</v>
      </c>
      <c r="T194" s="107">
        <v>0</v>
      </c>
      <c r="U194" s="107">
        <v>0</v>
      </c>
      <c r="V194" s="147">
        <f t="shared" si="11"/>
        <v>0</v>
      </c>
      <c r="W194" s="147">
        <f t="shared" si="11"/>
        <v>0</v>
      </c>
      <c r="X194" s="147">
        <f t="shared" si="11"/>
        <v>0</v>
      </c>
      <c r="Y194" s="107">
        <v>0</v>
      </c>
      <c r="Z194" s="107">
        <v>0</v>
      </c>
      <c r="AA194" s="107">
        <v>0</v>
      </c>
      <c r="AB194" s="107">
        <v>0</v>
      </c>
      <c r="AC194" s="148">
        <f t="shared" si="12"/>
        <v>0</v>
      </c>
      <c r="AD194" s="149"/>
    </row>
    <row r="195" spans="1:30" s="150" customFormat="1" ht="31.5" x14ac:dyDescent="0.2">
      <c r="A195" s="146"/>
      <c r="B195" s="6" t="s">
        <v>52</v>
      </c>
      <c r="C195" s="6" t="s">
        <v>24</v>
      </c>
      <c r="D195" s="107">
        <v>2.69</v>
      </c>
      <c r="E195" s="107">
        <v>0</v>
      </c>
      <c r="F195" s="107">
        <v>0</v>
      </c>
      <c r="G195" s="107">
        <v>2.69</v>
      </c>
      <c r="H195" s="107"/>
      <c r="I195" s="107">
        <v>4.6847457627118647</v>
      </c>
      <c r="J195" s="107">
        <v>0</v>
      </c>
      <c r="K195" s="107">
        <v>0</v>
      </c>
      <c r="L195" s="107">
        <v>0</v>
      </c>
      <c r="M195" s="107">
        <v>0</v>
      </c>
      <c r="N195" s="107">
        <v>0</v>
      </c>
      <c r="O195" s="107">
        <v>0</v>
      </c>
      <c r="P195" s="107">
        <v>0</v>
      </c>
      <c r="Q195" s="107">
        <v>0</v>
      </c>
      <c r="R195" s="107">
        <v>0</v>
      </c>
      <c r="S195" s="107">
        <v>2.69</v>
      </c>
      <c r="T195" s="107">
        <v>0</v>
      </c>
      <c r="U195" s="107">
        <v>0</v>
      </c>
      <c r="V195" s="147">
        <f t="shared" si="11"/>
        <v>2.69</v>
      </c>
      <c r="W195" s="147">
        <f t="shared" si="11"/>
        <v>0</v>
      </c>
      <c r="X195" s="147">
        <f t="shared" si="11"/>
        <v>0</v>
      </c>
      <c r="Y195" s="107">
        <v>0</v>
      </c>
      <c r="Z195" s="107">
        <v>0</v>
      </c>
      <c r="AA195" s="107">
        <v>0</v>
      </c>
      <c r="AB195" s="107">
        <v>3.6979999999999995</v>
      </c>
      <c r="AC195" s="148">
        <f t="shared" si="12"/>
        <v>3.6979999999999995</v>
      </c>
      <c r="AD195" s="149"/>
    </row>
    <row r="196" spans="1:30" s="150" customFormat="1" ht="31.5" x14ac:dyDescent="0.2">
      <c r="A196" s="146"/>
      <c r="B196" s="6" t="s">
        <v>53</v>
      </c>
      <c r="C196" s="6" t="s">
        <v>24</v>
      </c>
      <c r="D196" s="107">
        <v>0</v>
      </c>
      <c r="E196" s="107">
        <v>0</v>
      </c>
      <c r="F196" s="107">
        <v>0</v>
      </c>
      <c r="G196" s="107"/>
      <c r="H196" s="107"/>
      <c r="I196" s="107">
        <v>2.23</v>
      </c>
      <c r="J196" s="107">
        <v>0</v>
      </c>
      <c r="K196" s="107">
        <v>0</v>
      </c>
      <c r="L196" s="107">
        <v>0</v>
      </c>
      <c r="M196" s="107">
        <v>0</v>
      </c>
      <c r="N196" s="107">
        <v>0</v>
      </c>
      <c r="O196" s="107">
        <v>0</v>
      </c>
      <c r="P196" s="107">
        <v>0</v>
      </c>
      <c r="Q196" s="107">
        <v>0</v>
      </c>
      <c r="R196" s="107">
        <v>0</v>
      </c>
      <c r="S196" s="107">
        <v>0</v>
      </c>
      <c r="T196" s="107">
        <v>0</v>
      </c>
      <c r="U196" s="107">
        <v>0</v>
      </c>
      <c r="V196" s="147">
        <f t="shared" si="11"/>
        <v>0</v>
      </c>
      <c r="W196" s="147">
        <f t="shared" si="11"/>
        <v>0</v>
      </c>
      <c r="X196" s="147">
        <f t="shared" si="11"/>
        <v>0</v>
      </c>
      <c r="Y196" s="107">
        <v>0</v>
      </c>
      <c r="Z196" s="107">
        <v>0</v>
      </c>
      <c r="AA196" s="107">
        <v>0</v>
      </c>
      <c r="AB196" s="107">
        <v>0</v>
      </c>
      <c r="AC196" s="148">
        <f t="shared" si="12"/>
        <v>0</v>
      </c>
      <c r="AD196" s="149"/>
    </row>
    <row r="197" spans="1:30" s="150" customFormat="1" ht="47.25" x14ac:dyDescent="0.2">
      <c r="A197" s="146"/>
      <c r="B197" s="6" t="s">
        <v>54</v>
      </c>
      <c r="C197" s="6" t="s">
        <v>24</v>
      </c>
      <c r="D197" s="107">
        <v>4.2</v>
      </c>
      <c r="E197" s="107">
        <v>0</v>
      </c>
      <c r="F197" s="107">
        <v>0</v>
      </c>
      <c r="G197" s="107">
        <v>4.2</v>
      </c>
      <c r="H197" s="107"/>
      <c r="I197" s="107">
        <v>3.4457627118644067</v>
      </c>
      <c r="J197" s="107">
        <v>0</v>
      </c>
      <c r="K197" s="107">
        <v>0</v>
      </c>
      <c r="L197" s="107">
        <v>0</v>
      </c>
      <c r="M197" s="107">
        <v>0</v>
      </c>
      <c r="N197" s="107">
        <v>0</v>
      </c>
      <c r="O197" s="107">
        <v>0</v>
      </c>
      <c r="P197" s="107">
        <v>0</v>
      </c>
      <c r="Q197" s="107">
        <v>0</v>
      </c>
      <c r="R197" s="107">
        <v>0</v>
      </c>
      <c r="S197" s="107">
        <v>4.2</v>
      </c>
      <c r="T197" s="107">
        <v>0</v>
      </c>
      <c r="U197" s="107">
        <v>0</v>
      </c>
      <c r="V197" s="147">
        <f t="shared" si="11"/>
        <v>4.2</v>
      </c>
      <c r="W197" s="147">
        <f t="shared" si="11"/>
        <v>0</v>
      </c>
      <c r="X197" s="147">
        <f t="shared" si="11"/>
        <v>0</v>
      </c>
      <c r="Y197" s="107">
        <v>0</v>
      </c>
      <c r="Z197" s="107">
        <v>0</v>
      </c>
      <c r="AA197" s="107">
        <v>0</v>
      </c>
      <c r="AB197" s="107">
        <v>2.8179640000000004</v>
      </c>
      <c r="AC197" s="148">
        <f t="shared" si="12"/>
        <v>2.8179640000000004</v>
      </c>
      <c r="AD197" s="149"/>
    </row>
    <row r="198" spans="1:30" s="150" customFormat="1" ht="47.25" x14ac:dyDescent="0.2">
      <c r="A198" s="146"/>
      <c r="B198" s="6" t="s">
        <v>55</v>
      </c>
      <c r="C198" s="6" t="s">
        <v>24</v>
      </c>
      <c r="D198" s="107">
        <v>4.5</v>
      </c>
      <c r="E198" s="107">
        <v>0</v>
      </c>
      <c r="F198" s="107">
        <v>0</v>
      </c>
      <c r="G198" s="107">
        <v>4.5</v>
      </c>
      <c r="H198" s="107"/>
      <c r="I198" s="107">
        <v>4.1635593220338984</v>
      </c>
      <c r="J198" s="107">
        <v>0</v>
      </c>
      <c r="K198" s="107">
        <v>0</v>
      </c>
      <c r="L198" s="107">
        <v>0</v>
      </c>
      <c r="M198" s="107">
        <v>0</v>
      </c>
      <c r="N198" s="107">
        <v>0</v>
      </c>
      <c r="O198" s="107">
        <v>0</v>
      </c>
      <c r="P198" s="107">
        <v>0</v>
      </c>
      <c r="Q198" s="107">
        <v>0</v>
      </c>
      <c r="R198" s="107">
        <v>0</v>
      </c>
      <c r="S198" s="107">
        <v>4.5</v>
      </c>
      <c r="T198" s="107">
        <v>0</v>
      </c>
      <c r="U198" s="107">
        <v>0</v>
      </c>
      <c r="V198" s="147">
        <f t="shared" si="11"/>
        <v>4.5</v>
      </c>
      <c r="W198" s="147">
        <f t="shared" si="11"/>
        <v>0</v>
      </c>
      <c r="X198" s="147">
        <f t="shared" si="11"/>
        <v>0</v>
      </c>
      <c r="Y198" s="107">
        <v>0</v>
      </c>
      <c r="Z198" s="107">
        <v>0</v>
      </c>
      <c r="AA198" s="107">
        <v>0</v>
      </c>
      <c r="AB198" s="107">
        <v>3.4633219999999998</v>
      </c>
      <c r="AC198" s="148">
        <f t="shared" si="12"/>
        <v>3.4633219999999998</v>
      </c>
      <c r="AD198" s="149"/>
    </row>
    <row r="199" spans="1:30" s="150" customFormat="1" ht="31.5" x14ac:dyDescent="0.2">
      <c r="A199" s="146"/>
      <c r="B199" s="6" t="s">
        <v>56</v>
      </c>
      <c r="C199" s="6" t="s">
        <v>24</v>
      </c>
      <c r="D199" s="107">
        <v>0</v>
      </c>
      <c r="E199" s="107">
        <v>0</v>
      </c>
      <c r="F199" s="107">
        <v>0</v>
      </c>
      <c r="G199" s="107"/>
      <c r="H199" s="107"/>
      <c r="I199" s="107">
        <v>4.7629999999999999</v>
      </c>
      <c r="J199" s="107">
        <v>0</v>
      </c>
      <c r="K199" s="107">
        <v>0</v>
      </c>
      <c r="L199" s="107">
        <v>0</v>
      </c>
      <c r="M199" s="107">
        <v>0</v>
      </c>
      <c r="N199" s="107">
        <v>0</v>
      </c>
      <c r="O199" s="107">
        <v>0</v>
      </c>
      <c r="P199" s="107">
        <v>0</v>
      </c>
      <c r="Q199" s="107">
        <v>0</v>
      </c>
      <c r="R199" s="107">
        <v>0</v>
      </c>
      <c r="S199" s="107">
        <v>0</v>
      </c>
      <c r="T199" s="107">
        <v>0</v>
      </c>
      <c r="U199" s="107">
        <v>0</v>
      </c>
      <c r="V199" s="147">
        <f t="shared" si="11"/>
        <v>0</v>
      </c>
      <c r="W199" s="147">
        <f t="shared" si="11"/>
        <v>0</v>
      </c>
      <c r="X199" s="147">
        <f t="shared" si="11"/>
        <v>0</v>
      </c>
      <c r="Y199" s="107">
        <v>0</v>
      </c>
      <c r="Z199" s="107">
        <v>0</v>
      </c>
      <c r="AA199" s="107">
        <v>0</v>
      </c>
      <c r="AB199" s="107">
        <v>0</v>
      </c>
      <c r="AC199" s="148">
        <f t="shared" si="12"/>
        <v>0</v>
      </c>
      <c r="AD199" s="149"/>
    </row>
    <row r="200" spans="1:30" s="150" customFormat="1" ht="31.5" x14ac:dyDescent="0.2">
      <c r="A200" s="146"/>
      <c r="B200" s="6" t="s">
        <v>57</v>
      </c>
      <c r="C200" s="6" t="s">
        <v>24</v>
      </c>
      <c r="D200" s="107">
        <v>0</v>
      </c>
      <c r="E200" s="107">
        <v>0</v>
      </c>
      <c r="F200" s="107">
        <v>0</v>
      </c>
      <c r="G200" s="107"/>
      <c r="H200" s="107"/>
      <c r="I200" s="107">
        <v>3.1880000000000002</v>
      </c>
      <c r="J200" s="107">
        <v>0</v>
      </c>
      <c r="K200" s="107">
        <v>0</v>
      </c>
      <c r="L200" s="107">
        <v>0</v>
      </c>
      <c r="M200" s="107">
        <v>0</v>
      </c>
      <c r="N200" s="107">
        <v>0</v>
      </c>
      <c r="O200" s="107">
        <v>0</v>
      </c>
      <c r="P200" s="107">
        <v>0</v>
      </c>
      <c r="Q200" s="107">
        <v>0</v>
      </c>
      <c r="R200" s="107">
        <v>0</v>
      </c>
      <c r="S200" s="107">
        <v>0</v>
      </c>
      <c r="T200" s="107">
        <v>0</v>
      </c>
      <c r="U200" s="107">
        <v>0</v>
      </c>
      <c r="V200" s="147">
        <f t="shared" si="11"/>
        <v>0</v>
      </c>
      <c r="W200" s="147">
        <f t="shared" si="11"/>
        <v>0</v>
      </c>
      <c r="X200" s="147">
        <f t="shared" si="11"/>
        <v>0</v>
      </c>
      <c r="Y200" s="107">
        <v>0</v>
      </c>
      <c r="Z200" s="107">
        <v>0</v>
      </c>
      <c r="AA200" s="107">
        <v>0</v>
      </c>
      <c r="AB200" s="107">
        <v>0</v>
      </c>
      <c r="AC200" s="148">
        <f t="shared" si="12"/>
        <v>0</v>
      </c>
      <c r="AD200" s="149"/>
    </row>
    <row r="201" spans="1:30" s="150" customFormat="1" ht="31.5" x14ac:dyDescent="0.2">
      <c r="A201" s="146"/>
      <c r="B201" s="6" t="s">
        <v>58</v>
      </c>
      <c r="C201" s="6" t="s">
        <v>24</v>
      </c>
      <c r="D201" s="107">
        <v>0</v>
      </c>
      <c r="E201" s="107">
        <v>0</v>
      </c>
      <c r="F201" s="107">
        <v>0</v>
      </c>
      <c r="G201" s="107"/>
      <c r="H201" s="107"/>
      <c r="I201" s="107">
        <v>2.4129999999999998</v>
      </c>
      <c r="J201" s="107">
        <v>0</v>
      </c>
      <c r="K201" s="107">
        <v>0</v>
      </c>
      <c r="L201" s="107">
        <v>0</v>
      </c>
      <c r="M201" s="107">
        <v>0</v>
      </c>
      <c r="N201" s="107">
        <v>0</v>
      </c>
      <c r="O201" s="107">
        <v>0</v>
      </c>
      <c r="P201" s="107">
        <v>0</v>
      </c>
      <c r="Q201" s="107">
        <v>0</v>
      </c>
      <c r="R201" s="107">
        <v>0</v>
      </c>
      <c r="S201" s="107">
        <v>0</v>
      </c>
      <c r="T201" s="107">
        <v>0</v>
      </c>
      <c r="U201" s="107">
        <v>0</v>
      </c>
      <c r="V201" s="147">
        <f t="shared" si="11"/>
        <v>0</v>
      </c>
      <c r="W201" s="147">
        <f t="shared" si="11"/>
        <v>0</v>
      </c>
      <c r="X201" s="147">
        <f t="shared" si="11"/>
        <v>0</v>
      </c>
      <c r="Y201" s="107">
        <v>0</v>
      </c>
      <c r="Z201" s="107">
        <v>0</v>
      </c>
      <c r="AA201" s="107">
        <v>0</v>
      </c>
      <c r="AB201" s="107">
        <v>0</v>
      </c>
      <c r="AC201" s="148">
        <f t="shared" si="12"/>
        <v>0</v>
      </c>
      <c r="AD201" s="149"/>
    </row>
    <row r="202" spans="1:30" s="150" customFormat="1" ht="31.5" x14ac:dyDescent="0.2">
      <c r="A202" s="146"/>
      <c r="B202" s="6" t="s">
        <v>59</v>
      </c>
      <c r="C202" s="6" t="s">
        <v>24</v>
      </c>
      <c r="D202" s="107">
        <v>0</v>
      </c>
      <c r="E202" s="107">
        <v>0</v>
      </c>
      <c r="F202" s="107">
        <v>0</v>
      </c>
      <c r="G202" s="107"/>
      <c r="H202" s="107"/>
      <c r="I202" s="107">
        <v>2.444</v>
      </c>
      <c r="J202" s="107">
        <v>0</v>
      </c>
      <c r="K202" s="107">
        <v>0</v>
      </c>
      <c r="L202" s="107">
        <v>0</v>
      </c>
      <c r="M202" s="107">
        <v>0</v>
      </c>
      <c r="N202" s="107">
        <v>0</v>
      </c>
      <c r="O202" s="107">
        <v>0</v>
      </c>
      <c r="P202" s="107">
        <v>0</v>
      </c>
      <c r="Q202" s="107">
        <v>0</v>
      </c>
      <c r="R202" s="107">
        <v>0</v>
      </c>
      <c r="S202" s="107">
        <v>0</v>
      </c>
      <c r="T202" s="107">
        <v>0</v>
      </c>
      <c r="U202" s="107">
        <v>0</v>
      </c>
      <c r="V202" s="147">
        <f t="shared" si="11"/>
        <v>0</v>
      </c>
      <c r="W202" s="147">
        <f t="shared" si="11"/>
        <v>0</v>
      </c>
      <c r="X202" s="147">
        <f t="shared" si="11"/>
        <v>0</v>
      </c>
      <c r="Y202" s="107">
        <v>0</v>
      </c>
      <c r="Z202" s="107">
        <v>0</v>
      </c>
      <c r="AA202" s="107">
        <v>0</v>
      </c>
      <c r="AB202" s="107"/>
      <c r="AC202" s="148">
        <f t="shared" si="12"/>
        <v>0</v>
      </c>
      <c r="AD202" s="149"/>
    </row>
    <row r="203" spans="1:30" s="150" customFormat="1" ht="47.25" x14ac:dyDescent="0.2">
      <c r="A203" s="146"/>
      <c r="B203" s="6" t="s">
        <v>60</v>
      </c>
      <c r="C203" s="6" t="s">
        <v>24</v>
      </c>
      <c r="D203" s="107">
        <v>5.2</v>
      </c>
      <c r="E203" s="107">
        <v>0</v>
      </c>
      <c r="F203" s="107">
        <v>0</v>
      </c>
      <c r="G203" s="107">
        <v>5.2</v>
      </c>
      <c r="H203" s="107"/>
      <c r="I203" s="107">
        <v>6.4237288135593227</v>
      </c>
      <c r="J203" s="107">
        <v>0</v>
      </c>
      <c r="K203" s="107">
        <v>0</v>
      </c>
      <c r="L203" s="107">
        <v>0</v>
      </c>
      <c r="M203" s="107">
        <v>0</v>
      </c>
      <c r="N203" s="107">
        <v>0</v>
      </c>
      <c r="O203" s="107">
        <v>0</v>
      </c>
      <c r="P203" s="107">
        <v>0</v>
      </c>
      <c r="Q203" s="107">
        <v>0</v>
      </c>
      <c r="R203" s="107">
        <v>0</v>
      </c>
      <c r="S203" s="107">
        <v>5.2</v>
      </c>
      <c r="T203" s="107">
        <v>0</v>
      </c>
      <c r="U203" s="107">
        <v>0</v>
      </c>
      <c r="V203" s="147">
        <f t="shared" si="11"/>
        <v>5.2</v>
      </c>
      <c r="W203" s="147">
        <f t="shared" si="11"/>
        <v>0</v>
      </c>
      <c r="X203" s="147">
        <f t="shared" si="11"/>
        <v>0</v>
      </c>
      <c r="Y203" s="107">
        <v>0</v>
      </c>
      <c r="Z203" s="107">
        <v>0</v>
      </c>
      <c r="AA203" s="107">
        <v>0</v>
      </c>
      <c r="AB203" s="107">
        <v>5.8603040000000002</v>
      </c>
      <c r="AC203" s="148">
        <f t="shared" si="12"/>
        <v>5.8603040000000002</v>
      </c>
      <c r="AD203" s="149"/>
    </row>
    <row r="204" spans="1:30" s="150" customFormat="1" ht="47.25" x14ac:dyDescent="0.2">
      <c r="A204" s="146"/>
      <c r="B204" s="6" t="s">
        <v>61</v>
      </c>
      <c r="C204" s="6" t="s">
        <v>24</v>
      </c>
      <c r="D204" s="107">
        <v>0.93</v>
      </c>
      <c r="E204" s="107">
        <v>0</v>
      </c>
      <c r="F204" s="107">
        <v>0</v>
      </c>
      <c r="G204" s="107">
        <v>0.93</v>
      </c>
      <c r="H204" s="107"/>
      <c r="I204" s="107">
        <v>1.3983050847457628</v>
      </c>
      <c r="J204" s="107">
        <v>0</v>
      </c>
      <c r="K204" s="107">
        <v>0</v>
      </c>
      <c r="L204" s="107">
        <v>0</v>
      </c>
      <c r="M204" s="107">
        <v>0</v>
      </c>
      <c r="N204" s="107">
        <v>0</v>
      </c>
      <c r="O204" s="107">
        <v>0</v>
      </c>
      <c r="P204" s="107">
        <v>0</v>
      </c>
      <c r="Q204" s="107">
        <v>0</v>
      </c>
      <c r="R204" s="107">
        <v>0</v>
      </c>
      <c r="S204" s="107">
        <v>0.93</v>
      </c>
      <c r="T204" s="107">
        <v>0</v>
      </c>
      <c r="U204" s="107">
        <v>0</v>
      </c>
      <c r="V204" s="147">
        <f t="shared" si="11"/>
        <v>0.93</v>
      </c>
      <c r="W204" s="147">
        <f t="shared" si="11"/>
        <v>0</v>
      </c>
      <c r="X204" s="147">
        <f t="shared" si="11"/>
        <v>0</v>
      </c>
      <c r="Y204" s="107">
        <v>0</v>
      </c>
      <c r="Z204" s="107">
        <v>0</v>
      </c>
      <c r="AA204" s="107">
        <v>0</v>
      </c>
      <c r="AB204" s="107">
        <v>1.2662260000000001</v>
      </c>
      <c r="AC204" s="148">
        <f t="shared" si="12"/>
        <v>1.2662260000000001</v>
      </c>
      <c r="AD204" s="149"/>
    </row>
    <row r="205" spans="1:30" s="150" customFormat="1" ht="47.25" x14ac:dyDescent="0.2">
      <c r="A205" s="146"/>
      <c r="B205" s="6" t="s">
        <v>62</v>
      </c>
      <c r="C205" s="6" t="s">
        <v>24</v>
      </c>
      <c r="D205" s="107">
        <v>0</v>
      </c>
      <c r="E205" s="107">
        <v>0</v>
      </c>
      <c r="F205" s="107">
        <v>0</v>
      </c>
      <c r="G205" s="107"/>
      <c r="H205" s="107"/>
      <c r="I205" s="107">
        <v>3.8161016949152544</v>
      </c>
      <c r="J205" s="107">
        <v>0</v>
      </c>
      <c r="K205" s="107">
        <v>0</v>
      </c>
      <c r="L205" s="107">
        <v>0</v>
      </c>
      <c r="M205" s="107">
        <v>0</v>
      </c>
      <c r="N205" s="107">
        <v>0</v>
      </c>
      <c r="O205" s="107">
        <v>0</v>
      </c>
      <c r="P205" s="107">
        <v>0</v>
      </c>
      <c r="Q205" s="107">
        <v>0</v>
      </c>
      <c r="R205" s="107">
        <v>0</v>
      </c>
      <c r="S205" s="107">
        <v>0</v>
      </c>
      <c r="T205" s="107">
        <v>0</v>
      </c>
      <c r="U205" s="107">
        <v>0</v>
      </c>
      <c r="V205" s="147">
        <f t="shared" si="11"/>
        <v>0</v>
      </c>
      <c r="W205" s="147">
        <f t="shared" si="11"/>
        <v>0</v>
      </c>
      <c r="X205" s="147">
        <f t="shared" si="11"/>
        <v>0</v>
      </c>
      <c r="Y205" s="107">
        <v>0</v>
      </c>
      <c r="Z205" s="107">
        <v>0</v>
      </c>
      <c r="AA205" s="107">
        <v>0</v>
      </c>
      <c r="AB205" s="107">
        <v>0</v>
      </c>
      <c r="AC205" s="148">
        <f t="shared" si="12"/>
        <v>0</v>
      </c>
      <c r="AD205" s="149"/>
    </row>
    <row r="206" spans="1:30" s="150" customFormat="1" ht="47.25" x14ac:dyDescent="0.2">
      <c r="A206" s="146"/>
      <c r="B206" s="6" t="s">
        <v>63</v>
      </c>
      <c r="C206" s="6" t="s">
        <v>24</v>
      </c>
      <c r="D206" s="107">
        <v>1.81</v>
      </c>
      <c r="E206" s="107">
        <v>0</v>
      </c>
      <c r="F206" s="107">
        <v>0</v>
      </c>
      <c r="G206" s="107">
        <v>1.81</v>
      </c>
      <c r="H206" s="107"/>
      <c r="I206" s="107">
        <v>2.650847457627119</v>
      </c>
      <c r="J206" s="107">
        <v>0</v>
      </c>
      <c r="K206" s="107">
        <v>0</v>
      </c>
      <c r="L206" s="107">
        <v>0</v>
      </c>
      <c r="M206" s="107">
        <v>0</v>
      </c>
      <c r="N206" s="107">
        <v>0</v>
      </c>
      <c r="O206" s="107">
        <v>0</v>
      </c>
      <c r="P206" s="107">
        <v>0</v>
      </c>
      <c r="Q206" s="107">
        <v>0</v>
      </c>
      <c r="R206" s="107">
        <v>0</v>
      </c>
      <c r="S206" s="107">
        <v>1.81</v>
      </c>
      <c r="T206" s="107">
        <v>0</v>
      </c>
      <c r="U206" s="107">
        <v>0</v>
      </c>
      <c r="V206" s="147">
        <f t="shared" si="11"/>
        <v>1.81</v>
      </c>
      <c r="W206" s="147">
        <f t="shared" si="11"/>
        <v>0</v>
      </c>
      <c r="X206" s="147">
        <f t="shared" si="11"/>
        <v>0</v>
      </c>
      <c r="Y206" s="107">
        <v>0</v>
      </c>
      <c r="Z206" s="107">
        <v>0</v>
      </c>
      <c r="AA206" s="107">
        <v>0</v>
      </c>
      <c r="AB206" s="107">
        <v>2.2674440000000002</v>
      </c>
      <c r="AC206" s="148">
        <f t="shared" si="12"/>
        <v>2.2674440000000002</v>
      </c>
      <c r="AD206" s="149"/>
    </row>
    <row r="207" spans="1:30" s="150" customFormat="1" ht="47.25" x14ac:dyDescent="0.2">
      <c r="A207" s="146"/>
      <c r="B207" s="6" t="s">
        <v>64</v>
      </c>
      <c r="C207" s="6" t="s">
        <v>24</v>
      </c>
      <c r="D207" s="107">
        <v>4.96</v>
      </c>
      <c r="E207" s="107">
        <v>0</v>
      </c>
      <c r="F207" s="107">
        <v>0</v>
      </c>
      <c r="G207" s="107">
        <v>4.96</v>
      </c>
      <c r="H207" s="107"/>
      <c r="I207" s="107">
        <v>6.4830508474576281</v>
      </c>
      <c r="J207" s="107">
        <v>0</v>
      </c>
      <c r="K207" s="107">
        <v>0</v>
      </c>
      <c r="L207" s="107">
        <v>0</v>
      </c>
      <c r="M207" s="107">
        <v>0</v>
      </c>
      <c r="N207" s="107">
        <v>0</v>
      </c>
      <c r="O207" s="107">
        <v>0</v>
      </c>
      <c r="P207" s="107">
        <v>0</v>
      </c>
      <c r="Q207" s="107">
        <v>0</v>
      </c>
      <c r="R207" s="107">
        <v>0</v>
      </c>
      <c r="S207" s="107">
        <v>4.96</v>
      </c>
      <c r="T207" s="107">
        <v>0</v>
      </c>
      <c r="U207" s="107">
        <v>0</v>
      </c>
      <c r="V207" s="147">
        <f t="shared" si="11"/>
        <v>4.96</v>
      </c>
      <c r="W207" s="147">
        <f t="shared" si="11"/>
        <v>0</v>
      </c>
      <c r="X207" s="147">
        <f t="shared" si="11"/>
        <v>0</v>
      </c>
      <c r="Y207" s="107">
        <v>0</v>
      </c>
      <c r="Z207" s="107">
        <v>0</v>
      </c>
      <c r="AA207" s="107">
        <v>0</v>
      </c>
      <c r="AB207" s="107">
        <v>4.9089999999999998</v>
      </c>
      <c r="AC207" s="148">
        <f t="shared" si="12"/>
        <v>4.9089999999999998</v>
      </c>
      <c r="AD207" s="149"/>
    </row>
    <row r="208" spans="1:30" s="150" customFormat="1" ht="47.25" x14ac:dyDescent="0.2">
      <c r="A208" s="146"/>
      <c r="B208" s="6" t="s">
        <v>65</v>
      </c>
      <c r="C208" s="6" t="s">
        <v>24</v>
      </c>
      <c r="D208" s="107">
        <v>2.8</v>
      </c>
      <c r="E208" s="107">
        <v>0</v>
      </c>
      <c r="F208" s="107">
        <v>0</v>
      </c>
      <c r="G208" s="107">
        <v>2.8</v>
      </c>
      <c r="H208" s="107"/>
      <c r="I208" s="107">
        <v>3.4830508474576276</v>
      </c>
      <c r="J208" s="107">
        <v>0</v>
      </c>
      <c r="K208" s="107">
        <v>0</v>
      </c>
      <c r="L208" s="107">
        <v>0</v>
      </c>
      <c r="M208" s="107">
        <v>0</v>
      </c>
      <c r="N208" s="107">
        <v>0</v>
      </c>
      <c r="O208" s="107">
        <v>0</v>
      </c>
      <c r="P208" s="107">
        <v>0</v>
      </c>
      <c r="Q208" s="107">
        <v>0</v>
      </c>
      <c r="R208" s="107">
        <v>0</v>
      </c>
      <c r="S208" s="107">
        <v>2.8</v>
      </c>
      <c r="T208" s="107">
        <v>0</v>
      </c>
      <c r="U208" s="107">
        <v>0</v>
      </c>
      <c r="V208" s="147">
        <f t="shared" si="11"/>
        <v>2.8</v>
      </c>
      <c r="W208" s="147">
        <f t="shared" si="11"/>
        <v>0</v>
      </c>
      <c r="X208" s="147">
        <f t="shared" si="11"/>
        <v>0</v>
      </c>
      <c r="Y208" s="107">
        <v>0</v>
      </c>
      <c r="Z208" s="107">
        <v>0</v>
      </c>
      <c r="AA208" s="107">
        <v>0</v>
      </c>
      <c r="AB208" s="107">
        <v>3.2666839999999997</v>
      </c>
      <c r="AC208" s="148">
        <f t="shared" si="12"/>
        <v>3.2666839999999997</v>
      </c>
      <c r="AD208" s="149"/>
    </row>
    <row r="209" spans="1:30" s="150" customFormat="1" ht="47.25" x14ac:dyDescent="0.2">
      <c r="A209" s="146"/>
      <c r="B209" s="6" t="s">
        <v>66</v>
      </c>
      <c r="C209" s="6" t="s">
        <v>24</v>
      </c>
      <c r="D209" s="107">
        <v>4.28</v>
      </c>
      <c r="E209" s="107">
        <v>0</v>
      </c>
      <c r="F209" s="107">
        <v>0</v>
      </c>
      <c r="G209" s="107">
        <v>4.28</v>
      </c>
      <c r="H209" s="107"/>
      <c r="I209" s="107">
        <v>7.2296610169491533</v>
      </c>
      <c r="J209" s="107">
        <v>0</v>
      </c>
      <c r="K209" s="107">
        <v>0</v>
      </c>
      <c r="L209" s="107">
        <v>0</v>
      </c>
      <c r="M209" s="107">
        <v>0</v>
      </c>
      <c r="N209" s="107">
        <v>0</v>
      </c>
      <c r="O209" s="107">
        <v>0</v>
      </c>
      <c r="P209" s="107">
        <v>0</v>
      </c>
      <c r="Q209" s="107">
        <v>0</v>
      </c>
      <c r="R209" s="107">
        <v>0</v>
      </c>
      <c r="S209" s="107">
        <v>4.28</v>
      </c>
      <c r="T209" s="107">
        <v>0</v>
      </c>
      <c r="U209" s="107">
        <v>0</v>
      </c>
      <c r="V209" s="147">
        <f t="shared" si="11"/>
        <v>4.28</v>
      </c>
      <c r="W209" s="147">
        <f t="shared" si="11"/>
        <v>0</v>
      </c>
      <c r="X209" s="147">
        <f t="shared" si="11"/>
        <v>0</v>
      </c>
      <c r="Y209" s="107">
        <v>0</v>
      </c>
      <c r="Z209" s="107">
        <v>0</v>
      </c>
      <c r="AA209" s="107">
        <v>0</v>
      </c>
      <c r="AB209" s="107">
        <v>5.0048179999999993</v>
      </c>
      <c r="AC209" s="148">
        <f t="shared" si="12"/>
        <v>5.0048179999999993</v>
      </c>
      <c r="AD209" s="149"/>
    </row>
    <row r="210" spans="1:30" s="150" customFormat="1" ht="31.5" x14ac:dyDescent="0.2">
      <c r="A210" s="146"/>
      <c r="B210" s="6" t="s">
        <v>67</v>
      </c>
      <c r="C210" s="6" t="s">
        <v>24</v>
      </c>
      <c r="D210" s="107">
        <v>0</v>
      </c>
      <c r="E210" s="107">
        <v>0</v>
      </c>
      <c r="F210" s="107">
        <v>0</v>
      </c>
      <c r="G210" s="107"/>
      <c r="H210" s="107"/>
      <c r="I210" s="107">
        <v>1.7439999999999998</v>
      </c>
      <c r="J210" s="107">
        <v>0</v>
      </c>
      <c r="K210" s="107">
        <v>0</v>
      </c>
      <c r="L210" s="107">
        <v>0</v>
      </c>
      <c r="M210" s="107">
        <v>0</v>
      </c>
      <c r="N210" s="107">
        <v>0</v>
      </c>
      <c r="O210" s="107">
        <v>0</v>
      </c>
      <c r="P210" s="107">
        <v>0</v>
      </c>
      <c r="Q210" s="107">
        <v>0</v>
      </c>
      <c r="R210" s="107">
        <v>0</v>
      </c>
      <c r="S210" s="107">
        <v>0</v>
      </c>
      <c r="T210" s="107">
        <v>0</v>
      </c>
      <c r="U210" s="107">
        <v>0</v>
      </c>
      <c r="V210" s="147">
        <f t="shared" si="11"/>
        <v>0</v>
      </c>
      <c r="W210" s="147">
        <f t="shared" si="11"/>
        <v>0</v>
      </c>
      <c r="X210" s="147">
        <f t="shared" si="11"/>
        <v>0</v>
      </c>
      <c r="Y210" s="107">
        <v>0</v>
      </c>
      <c r="Z210" s="107">
        <v>0</v>
      </c>
      <c r="AA210" s="107">
        <v>0</v>
      </c>
      <c r="AB210" s="107">
        <v>0</v>
      </c>
      <c r="AC210" s="148">
        <f t="shared" si="12"/>
        <v>0</v>
      </c>
      <c r="AD210" s="149"/>
    </row>
    <row r="211" spans="1:30" s="150" customFormat="1" ht="47.25" x14ac:dyDescent="0.2">
      <c r="A211" s="146"/>
      <c r="B211" s="6" t="s">
        <v>68</v>
      </c>
      <c r="C211" s="6" t="s">
        <v>24</v>
      </c>
      <c r="D211" s="107">
        <v>4.5999999999999996</v>
      </c>
      <c r="E211" s="107">
        <v>0</v>
      </c>
      <c r="F211" s="107">
        <v>0</v>
      </c>
      <c r="G211" s="107">
        <v>4.5999999999999996</v>
      </c>
      <c r="H211" s="107"/>
      <c r="I211" s="107">
        <v>4.1322033898305088</v>
      </c>
      <c r="J211" s="107">
        <v>0</v>
      </c>
      <c r="K211" s="107">
        <v>0</v>
      </c>
      <c r="L211" s="107">
        <v>0</v>
      </c>
      <c r="M211" s="107">
        <v>0</v>
      </c>
      <c r="N211" s="107">
        <v>0</v>
      </c>
      <c r="O211" s="107">
        <v>0</v>
      </c>
      <c r="P211" s="107">
        <v>0</v>
      </c>
      <c r="Q211" s="107">
        <v>0</v>
      </c>
      <c r="R211" s="107">
        <v>0</v>
      </c>
      <c r="S211" s="107">
        <v>4.5999999999999996</v>
      </c>
      <c r="T211" s="107">
        <v>0</v>
      </c>
      <c r="U211" s="107">
        <v>0</v>
      </c>
      <c r="V211" s="147">
        <f t="shared" si="11"/>
        <v>4.5999999999999996</v>
      </c>
      <c r="W211" s="147">
        <f t="shared" si="11"/>
        <v>0</v>
      </c>
      <c r="X211" s="147">
        <f t="shared" si="11"/>
        <v>0</v>
      </c>
      <c r="Y211" s="107">
        <v>0</v>
      </c>
      <c r="Z211" s="107">
        <v>0</v>
      </c>
      <c r="AA211" s="107">
        <v>0</v>
      </c>
      <c r="AB211" s="107">
        <v>3.42666</v>
      </c>
      <c r="AC211" s="148">
        <f t="shared" si="12"/>
        <v>3.42666</v>
      </c>
      <c r="AD211" s="149"/>
    </row>
    <row r="212" spans="1:30" s="150" customFormat="1" ht="47.25" x14ac:dyDescent="0.2">
      <c r="A212" s="146"/>
      <c r="B212" s="6" t="s">
        <v>69</v>
      </c>
      <c r="C212" s="6" t="s">
        <v>24</v>
      </c>
      <c r="D212" s="107">
        <v>0</v>
      </c>
      <c r="E212" s="107">
        <v>0</v>
      </c>
      <c r="F212" s="107">
        <v>0</v>
      </c>
      <c r="G212" s="107"/>
      <c r="H212" s="107"/>
      <c r="I212" s="107">
        <v>0.69491525423728817</v>
      </c>
      <c r="J212" s="107">
        <v>0</v>
      </c>
      <c r="K212" s="107">
        <v>0</v>
      </c>
      <c r="L212" s="107">
        <v>0</v>
      </c>
      <c r="M212" s="107">
        <v>0</v>
      </c>
      <c r="N212" s="107">
        <v>0</v>
      </c>
      <c r="O212" s="107">
        <v>0</v>
      </c>
      <c r="P212" s="107">
        <v>0</v>
      </c>
      <c r="Q212" s="107">
        <v>0</v>
      </c>
      <c r="R212" s="107">
        <v>0</v>
      </c>
      <c r="S212" s="107">
        <v>0</v>
      </c>
      <c r="T212" s="107">
        <v>0</v>
      </c>
      <c r="U212" s="107">
        <v>0</v>
      </c>
      <c r="V212" s="147">
        <f t="shared" si="11"/>
        <v>0</v>
      </c>
      <c r="W212" s="147">
        <f t="shared" si="11"/>
        <v>0</v>
      </c>
      <c r="X212" s="147">
        <f t="shared" si="11"/>
        <v>0</v>
      </c>
      <c r="Y212" s="107">
        <v>0</v>
      </c>
      <c r="Z212" s="107">
        <v>0</v>
      </c>
      <c r="AA212" s="107">
        <v>0</v>
      </c>
      <c r="AB212" s="107">
        <v>0</v>
      </c>
      <c r="AC212" s="148">
        <f t="shared" si="12"/>
        <v>0</v>
      </c>
      <c r="AD212" s="149"/>
    </row>
    <row r="213" spans="1:30" s="150" customFormat="1" ht="31.5" x14ac:dyDescent="0.2">
      <c r="A213" s="146"/>
      <c r="B213" s="6" t="s">
        <v>70</v>
      </c>
      <c r="C213" s="6" t="s">
        <v>24</v>
      </c>
      <c r="D213" s="107">
        <v>0</v>
      </c>
      <c r="E213" s="107">
        <v>0</v>
      </c>
      <c r="F213" s="107">
        <v>0</v>
      </c>
      <c r="G213" s="107"/>
      <c r="H213" s="107"/>
      <c r="I213" s="107">
        <v>0.98050847457627122</v>
      </c>
      <c r="J213" s="107">
        <v>0</v>
      </c>
      <c r="K213" s="107">
        <v>0</v>
      </c>
      <c r="L213" s="107">
        <v>0</v>
      </c>
      <c r="M213" s="107">
        <v>0</v>
      </c>
      <c r="N213" s="107">
        <v>0</v>
      </c>
      <c r="O213" s="107">
        <v>0</v>
      </c>
      <c r="P213" s="107">
        <v>0</v>
      </c>
      <c r="Q213" s="107">
        <v>0</v>
      </c>
      <c r="R213" s="107">
        <v>0</v>
      </c>
      <c r="S213" s="107">
        <v>0</v>
      </c>
      <c r="T213" s="107">
        <v>0</v>
      </c>
      <c r="U213" s="107">
        <v>0</v>
      </c>
      <c r="V213" s="147">
        <f t="shared" si="11"/>
        <v>0</v>
      </c>
      <c r="W213" s="147">
        <f t="shared" si="11"/>
        <v>0</v>
      </c>
      <c r="X213" s="147">
        <f t="shared" si="11"/>
        <v>0</v>
      </c>
      <c r="Y213" s="107">
        <v>0</v>
      </c>
      <c r="Z213" s="107">
        <v>0</v>
      </c>
      <c r="AA213" s="107">
        <v>0</v>
      </c>
      <c r="AB213" s="107">
        <v>0</v>
      </c>
      <c r="AC213" s="148">
        <f t="shared" si="12"/>
        <v>0</v>
      </c>
      <c r="AD213" s="149"/>
    </row>
    <row r="214" spans="1:30" s="150" customFormat="1" ht="47.25" x14ac:dyDescent="0.2">
      <c r="A214" s="146"/>
      <c r="B214" s="6" t="s">
        <v>71</v>
      </c>
      <c r="C214" s="6" t="s">
        <v>24</v>
      </c>
      <c r="D214" s="107">
        <v>0</v>
      </c>
      <c r="E214" s="107">
        <v>0</v>
      </c>
      <c r="F214" s="107">
        <v>0</v>
      </c>
      <c r="G214" s="107"/>
      <c r="H214" s="107"/>
      <c r="I214" s="107">
        <v>3.0228813559322036</v>
      </c>
      <c r="J214" s="107">
        <v>0</v>
      </c>
      <c r="K214" s="107">
        <v>0</v>
      </c>
      <c r="L214" s="107">
        <v>0</v>
      </c>
      <c r="M214" s="107">
        <v>0</v>
      </c>
      <c r="N214" s="107">
        <v>0</v>
      </c>
      <c r="O214" s="107">
        <v>0</v>
      </c>
      <c r="P214" s="107">
        <v>0</v>
      </c>
      <c r="Q214" s="107">
        <v>0</v>
      </c>
      <c r="R214" s="107">
        <v>0</v>
      </c>
      <c r="S214" s="107">
        <v>0</v>
      </c>
      <c r="T214" s="107">
        <v>0</v>
      </c>
      <c r="U214" s="107">
        <v>0</v>
      </c>
      <c r="V214" s="147">
        <f t="shared" si="11"/>
        <v>0</v>
      </c>
      <c r="W214" s="147">
        <f t="shared" si="11"/>
        <v>0</v>
      </c>
      <c r="X214" s="147">
        <f t="shared" si="11"/>
        <v>0</v>
      </c>
      <c r="Y214" s="107">
        <v>0</v>
      </c>
      <c r="Z214" s="107">
        <v>0</v>
      </c>
      <c r="AA214" s="107">
        <v>0</v>
      </c>
      <c r="AB214" s="107">
        <v>0</v>
      </c>
      <c r="AC214" s="148">
        <f t="shared" si="12"/>
        <v>0</v>
      </c>
      <c r="AD214" s="149"/>
    </row>
    <row r="215" spans="1:30" s="150" customFormat="1" ht="31.5" x14ac:dyDescent="0.2">
      <c r="A215" s="146"/>
      <c r="B215" s="6" t="s">
        <v>72</v>
      </c>
      <c r="C215" s="6" t="s">
        <v>24</v>
      </c>
      <c r="D215" s="107">
        <v>0</v>
      </c>
      <c r="E215" s="107">
        <v>0</v>
      </c>
      <c r="F215" s="107">
        <v>0</v>
      </c>
      <c r="G215" s="107"/>
      <c r="H215" s="107"/>
      <c r="I215" s="107">
        <v>4.057627118644068</v>
      </c>
      <c r="J215" s="107">
        <v>0</v>
      </c>
      <c r="K215" s="107">
        <v>0</v>
      </c>
      <c r="L215" s="107">
        <v>0</v>
      </c>
      <c r="M215" s="107">
        <v>0</v>
      </c>
      <c r="N215" s="107">
        <v>0</v>
      </c>
      <c r="O215" s="107">
        <v>0</v>
      </c>
      <c r="P215" s="107">
        <v>0</v>
      </c>
      <c r="Q215" s="107">
        <v>0</v>
      </c>
      <c r="R215" s="107">
        <v>0</v>
      </c>
      <c r="S215" s="107">
        <v>0</v>
      </c>
      <c r="T215" s="107">
        <v>0</v>
      </c>
      <c r="U215" s="107">
        <v>0</v>
      </c>
      <c r="V215" s="147">
        <f t="shared" si="11"/>
        <v>0</v>
      </c>
      <c r="W215" s="147">
        <f t="shared" si="11"/>
        <v>0</v>
      </c>
      <c r="X215" s="147">
        <f t="shared" si="11"/>
        <v>0</v>
      </c>
      <c r="Y215" s="107">
        <v>0</v>
      </c>
      <c r="Z215" s="107">
        <v>0</v>
      </c>
      <c r="AA215" s="107">
        <v>0</v>
      </c>
      <c r="AB215" s="107">
        <v>0</v>
      </c>
      <c r="AC215" s="148">
        <f t="shared" si="12"/>
        <v>0</v>
      </c>
      <c r="AD215" s="149"/>
    </row>
    <row r="216" spans="1:30" s="150" customFormat="1" ht="31.5" x14ac:dyDescent="0.2">
      <c r="A216" s="146"/>
      <c r="B216" s="6" t="s">
        <v>73</v>
      </c>
      <c r="C216" s="6" t="s">
        <v>24</v>
      </c>
      <c r="D216" s="107">
        <v>0</v>
      </c>
      <c r="E216" s="107">
        <v>0</v>
      </c>
      <c r="F216" s="107">
        <v>0</v>
      </c>
      <c r="G216" s="107"/>
      <c r="H216" s="107"/>
      <c r="I216" s="107">
        <v>4.1644067796610171</v>
      </c>
      <c r="J216" s="107">
        <v>0</v>
      </c>
      <c r="K216" s="107">
        <v>0</v>
      </c>
      <c r="L216" s="107">
        <v>0</v>
      </c>
      <c r="M216" s="107">
        <v>0</v>
      </c>
      <c r="N216" s="107">
        <v>0</v>
      </c>
      <c r="O216" s="107">
        <v>0</v>
      </c>
      <c r="P216" s="107">
        <v>0</v>
      </c>
      <c r="Q216" s="107">
        <v>0</v>
      </c>
      <c r="R216" s="107">
        <v>0</v>
      </c>
      <c r="S216" s="107">
        <v>0</v>
      </c>
      <c r="T216" s="107">
        <v>0</v>
      </c>
      <c r="U216" s="107">
        <v>0</v>
      </c>
      <c r="V216" s="147">
        <f t="shared" si="11"/>
        <v>0</v>
      </c>
      <c r="W216" s="147">
        <f t="shared" si="11"/>
        <v>0</v>
      </c>
      <c r="X216" s="147">
        <f t="shared" si="11"/>
        <v>0</v>
      </c>
      <c r="Y216" s="107">
        <v>0</v>
      </c>
      <c r="Z216" s="107">
        <v>0</v>
      </c>
      <c r="AA216" s="107">
        <v>0</v>
      </c>
      <c r="AB216" s="107">
        <v>0</v>
      </c>
      <c r="AC216" s="148">
        <f t="shared" si="12"/>
        <v>0</v>
      </c>
      <c r="AD216" s="149"/>
    </row>
    <row r="217" spans="1:30" s="150" customFormat="1" ht="31.5" x14ac:dyDescent="0.2">
      <c r="A217" s="146"/>
      <c r="B217" s="6" t="s">
        <v>74</v>
      </c>
      <c r="C217" s="6" t="s">
        <v>24</v>
      </c>
      <c r="D217" s="107">
        <v>0</v>
      </c>
      <c r="E217" s="107">
        <v>0</v>
      </c>
      <c r="F217" s="107">
        <v>0</v>
      </c>
      <c r="G217" s="107"/>
      <c r="H217" s="107"/>
      <c r="I217" s="107">
        <v>3.9423728813559324</v>
      </c>
      <c r="J217" s="107">
        <v>0</v>
      </c>
      <c r="K217" s="107">
        <v>0</v>
      </c>
      <c r="L217" s="107">
        <v>0</v>
      </c>
      <c r="M217" s="107">
        <v>0</v>
      </c>
      <c r="N217" s="107">
        <v>0</v>
      </c>
      <c r="O217" s="107">
        <v>0</v>
      </c>
      <c r="P217" s="107">
        <v>0</v>
      </c>
      <c r="Q217" s="107">
        <v>0</v>
      </c>
      <c r="R217" s="107">
        <v>0</v>
      </c>
      <c r="S217" s="107">
        <v>0</v>
      </c>
      <c r="T217" s="107">
        <v>0</v>
      </c>
      <c r="U217" s="107">
        <v>0</v>
      </c>
      <c r="V217" s="147">
        <f t="shared" si="11"/>
        <v>0</v>
      </c>
      <c r="W217" s="147">
        <f t="shared" si="11"/>
        <v>0</v>
      </c>
      <c r="X217" s="147">
        <f t="shared" si="11"/>
        <v>0</v>
      </c>
      <c r="Y217" s="107">
        <v>0</v>
      </c>
      <c r="Z217" s="107">
        <v>0</v>
      </c>
      <c r="AA217" s="107">
        <v>0</v>
      </c>
      <c r="AB217" s="107">
        <v>0</v>
      </c>
      <c r="AC217" s="148">
        <f t="shared" si="12"/>
        <v>0</v>
      </c>
      <c r="AD217" s="149"/>
    </row>
    <row r="218" spans="1:30" s="150" customFormat="1" ht="31.5" x14ac:dyDescent="0.2">
      <c r="A218" s="146"/>
      <c r="B218" s="6" t="s">
        <v>75</v>
      </c>
      <c r="C218" s="6" t="s">
        <v>24</v>
      </c>
      <c r="D218" s="107">
        <v>0</v>
      </c>
      <c r="E218" s="107">
        <v>0</v>
      </c>
      <c r="F218" s="107">
        <v>0</v>
      </c>
      <c r="G218" s="107"/>
      <c r="H218" s="107"/>
      <c r="I218" s="107">
        <v>1.3567796610169491</v>
      </c>
      <c r="J218" s="107">
        <v>0</v>
      </c>
      <c r="K218" s="107">
        <v>0</v>
      </c>
      <c r="L218" s="107">
        <v>0</v>
      </c>
      <c r="M218" s="107">
        <v>0</v>
      </c>
      <c r="N218" s="107">
        <v>0</v>
      </c>
      <c r="O218" s="107">
        <v>0</v>
      </c>
      <c r="P218" s="107">
        <v>0</v>
      </c>
      <c r="Q218" s="107">
        <v>0</v>
      </c>
      <c r="R218" s="107">
        <v>0</v>
      </c>
      <c r="S218" s="107">
        <v>0</v>
      </c>
      <c r="T218" s="107">
        <v>0</v>
      </c>
      <c r="U218" s="107">
        <v>0</v>
      </c>
      <c r="V218" s="147">
        <f t="shared" ref="V218:X233" si="13">J218+M218+P218+S218</f>
        <v>0</v>
      </c>
      <c r="W218" s="147">
        <f t="shared" si="13"/>
        <v>0</v>
      </c>
      <c r="X218" s="147">
        <f t="shared" si="13"/>
        <v>0</v>
      </c>
      <c r="Y218" s="107">
        <v>0</v>
      </c>
      <c r="Z218" s="107">
        <v>0</v>
      </c>
      <c r="AA218" s="107">
        <v>0</v>
      </c>
      <c r="AB218" s="107">
        <v>0</v>
      </c>
      <c r="AC218" s="148">
        <f t="shared" ref="AC218:AC238" si="14">Y218+Z218+AA218+AB218</f>
        <v>0</v>
      </c>
      <c r="AD218" s="149"/>
    </row>
    <row r="219" spans="1:30" s="150" customFormat="1" ht="31.5" x14ac:dyDescent="0.2">
      <c r="A219" s="146"/>
      <c r="B219" s="6" t="s">
        <v>76</v>
      </c>
      <c r="C219" s="6" t="s">
        <v>24</v>
      </c>
      <c r="D219" s="107">
        <v>0</v>
      </c>
      <c r="E219" s="107">
        <v>0</v>
      </c>
      <c r="F219" s="107">
        <v>0</v>
      </c>
      <c r="G219" s="107"/>
      <c r="H219" s="107"/>
      <c r="I219" s="107">
        <v>3.0796610169491525</v>
      </c>
      <c r="J219" s="107">
        <v>0</v>
      </c>
      <c r="K219" s="107">
        <v>0</v>
      </c>
      <c r="L219" s="107">
        <v>0</v>
      </c>
      <c r="M219" s="107">
        <v>0</v>
      </c>
      <c r="N219" s="107">
        <v>0</v>
      </c>
      <c r="O219" s="107">
        <v>0</v>
      </c>
      <c r="P219" s="107">
        <v>0</v>
      </c>
      <c r="Q219" s="107">
        <v>0</v>
      </c>
      <c r="R219" s="107">
        <v>0</v>
      </c>
      <c r="S219" s="107">
        <v>0</v>
      </c>
      <c r="T219" s="107">
        <v>0</v>
      </c>
      <c r="U219" s="107">
        <v>0</v>
      </c>
      <c r="V219" s="147">
        <f t="shared" si="13"/>
        <v>0</v>
      </c>
      <c r="W219" s="147">
        <f t="shared" si="13"/>
        <v>0</v>
      </c>
      <c r="X219" s="147">
        <f t="shared" si="13"/>
        <v>0</v>
      </c>
      <c r="Y219" s="107">
        <v>0</v>
      </c>
      <c r="Z219" s="107">
        <v>0</v>
      </c>
      <c r="AA219" s="107">
        <v>0</v>
      </c>
      <c r="AB219" s="107">
        <v>0</v>
      </c>
      <c r="AC219" s="148">
        <f t="shared" si="14"/>
        <v>0</v>
      </c>
      <c r="AD219" s="149"/>
    </row>
    <row r="220" spans="1:30" s="150" customFormat="1" ht="31.5" x14ac:dyDescent="0.2">
      <c r="A220" s="146"/>
      <c r="B220" s="6" t="s">
        <v>77</v>
      </c>
      <c r="C220" s="6" t="s">
        <v>24</v>
      </c>
      <c r="D220" s="107">
        <v>0</v>
      </c>
      <c r="E220" s="107">
        <v>0</v>
      </c>
      <c r="F220" s="107">
        <v>0</v>
      </c>
      <c r="G220" s="107"/>
      <c r="H220" s="107"/>
      <c r="I220" s="107">
        <v>0.87033898305084745</v>
      </c>
      <c r="J220" s="107">
        <v>0</v>
      </c>
      <c r="K220" s="107">
        <v>0</v>
      </c>
      <c r="L220" s="107">
        <v>0</v>
      </c>
      <c r="M220" s="107">
        <v>0</v>
      </c>
      <c r="N220" s="107">
        <v>0</v>
      </c>
      <c r="O220" s="107">
        <v>0</v>
      </c>
      <c r="P220" s="107">
        <v>0</v>
      </c>
      <c r="Q220" s="107">
        <v>0</v>
      </c>
      <c r="R220" s="107">
        <v>0</v>
      </c>
      <c r="S220" s="107">
        <v>0</v>
      </c>
      <c r="T220" s="107">
        <v>0</v>
      </c>
      <c r="U220" s="107">
        <v>0</v>
      </c>
      <c r="V220" s="147">
        <f t="shared" si="13"/>
        <v>0</v>
      </c>
      <c r="W220" s="147">
        <f t="shared" si="13"/>
        <v>0</v>
      </c>
      <c r="X220" s="147">
        <f t="shared" si="13"/>
        <v>0</v>
      </c>
      <c r="Y220" s="107">
        <v>0</v>
      </c>
      <c r="Z220" s="107">
        <v>0</v>
      </c>
      <c r="AA220" s="107">
        <v>0</v>
      </c>
      <c r="AB220" s="107">
        <v>0</v>
      </c>
      <c r="AC220" s="148">
        <f t="shared" si="14"/>
        <v>0</v>
      </c>
      <c r="AD220" s="149"/>
    </row>
    <row r="221" spans="1:30" s="150" customFormat="1" ht="31.5" x14ac:dyDescent="0.2">
      <c r="A221" s="146"/>
      <c r="B221" s="6" t="s">
        <v>78</v>
      </c>
      <c r="C221" s="6" t="s">
        <v>24</v>
      </c>
      <c r="D221" s="107">
        <v>0</v>
      </c>
      <c r="E221" s="107">
        <v>0</v>
      </c>
      <c r="F221" s="107">
        <v>0</v>
      </c>
      <c r="G221" s="107"/>
      <c r="H221" s="107"/>
      <c r="I221" s="107">
        <v>0.65</v>
      </c>
      <c r="J221" s="107">
        <v>0</v>
      </c>
      <c r="K221" s="107">
        <v>0</v>
      </c>
      <c r="L221" s="107">
        <v>0</v>
      </c>
      <c r="M221" s="107">
        <v>0</v>
      </c>
      <c r="N221" s="107">
        <v>0</v>
      </c>
      <c r="O221" s="107">
        <v>0</v>
      </c>
      <c r="P221" s="107">
        <v>0</v>
      </c>
      <c r="Q221" s="107">
        <v>0</v>
      </c>
      <c r="R221" s="107">
        <v>0</v>
      </c>
      <c r="S221" s="107">
        <v>0</v>
      </c>
      <c r="T221" s="107">
        <v>0</v>
      </c>
      <c r="U221" s="107">
        <v>0</v>
      </c>
      <c r="V221" s="147">
        <f t="shared" si="13"/>
        <v>0</v>
      </c>
      <c r="W221" s="147">
        <f t="shared" si="13"/>
        <v>0</v>
      </c>
      <c r="X221" s="147">
        <f t="shared" si="13"/>
        <v>0</v>
      </c>
      <c r="Y221" s="107">
        <v>0</v>
      </c>
      <c r="Z221" s="107">
        <v>0</v>
      </c>
      <c r="AA221" s="107">
        <v>0</v>
      </c>
      <c r="AB221" s="107">
        <v>0</v>
      </c>
      <c r="AC221" s="148">
        <f t="shared" si="14"/>
        <v>0</v>
      </c>
      <c r="AD221" s="149"/>
    </row>
    <row r="222" spans="1:30" s="150" customFormat="1" ht="31.5" x14ac:dyDescent="0.2">
      <c r="A222" s="146"/>
      <c r="B222" s="6" t="s">
        <v>79</v>
      </c>
      <c r="C222" s="6" t="s">
        <v>24</v>
      </c>
      <c r="D222" s="107">
        <v>0</v>
      </c>
      <c r="E222" s="107">
        <v>0</v>
      </c>
      <c r="F222" s="107">
        <v>0</v>
      </c>
      <c r="G222" s="107"/>
      <c r="H222" s="107"/>
      <c r="I222" s="107">
        <v>0.41779661016949154</v>
      </c>
      <c r="J222" s="107">
        <v>0</v>
      </c>
      <c r="K222" s="107">
        <v>0</v>
      </c>
      <c r="L222" s="107">
        <v>0</v>
      </c>
      <c r="M222" s="107">
        <v>0</v>
      </c>
      <c r="N222" s="107">
        <v>0</v>
      </c>
      <c r="O222" s="107">
        <v>0</v>
      </c>
      <c r="P222" s="107">
        <v>0</v>
      </c>
      <c r="Q222" s="107">
        <v>0</v>
      </c>
      <c r="R222" s="107">
        <v>0</v>
      </c>
      <c r="S222" s="107">
        <v>0</v>
      </c>
      <c r="T222" s="107">
        <v>0</v>
      </c>
      <c r="U222" s="107">
        <v>0</v>
      </c>
      <c r="V222" s="147">
        <f t="shared" si="13"/>
        <v>0</v>
      </c>
      <c r="W222" s="147">
        <f t="shared" si="13"/>
        <v>0</v>
      </c>
      <c r="X222" s="147">
        <f t="shared" si="13"/>
        <v>0</v>
      </c>
      <c r="Y222" s="107">
        <v>0</v>
      </c>
      <c r="Z222" s="107">
        <v>0</v>
      </c>
      <c r="AA222" s="107">
        <v>0</v>
      </c>
      <c r="AB222" s="107">
        <v>0</v>
      </c>
      <c r="AC222" s="148">
        <f t="shared" si="14"/>
        <v>0</v>
      </c>
      <c r="AD222" s="149"/>
    </row>
    <row r="223" spans="1:30" s="150" customFormat="1" ht="31.5" x14ac:dyDescent="0.2">
      <c r="A223" s="146"/>
      <c r="B223" s="6" t="s">
        <v>80</v>
      </c>
      <c r="C223" s="6" t="s">
        <v>24</v>
      </c>
      <c r="D223" s="107">
        <v>0</v>
      </c>
      <c r="E223" s="107">
        <v>0</v>
      </c>
      <c r="F223" s="107">
        <v>0</v>
      </c>
      <c r="G223" s="107"/>
      <c r="H223" s="107"/>
      <c r="I223" s="107">
        <v>3.402542372881356</v>
      </c>
      <c r="J223" s="107">
        <v>0</v>
      </c>
      <c r="K223" s="107">
        <v>0</v>
      </c>
      <c r="L223" s="107">
        <v>0</v>
      </c>
      <c r="M223" s="107">
        <v>0</v>
      </c>
      <c r="N223" s="107">
        <v>0</v>
      </c>
      <c r="O223" s="107">
        <v>0</v>
      </c>
      <c r="P223" s="107">
        <v>0</v>
      </c>
      <c r="Q223" s="107">
        <v>0</v>
      </c>
      <c r="R223" s="107">
        <v>0</v>
      </c>
      <c r="S223" s="107">
        <v>0</v>
      </c>
      <c r="T223" s="107">
        <v>0</v>
      </c>
      <c r="U223" s="107">
        <v>0</v>
      </c>
      <c r="V223" s="147">
        <f t="shared" si="13"/>
        <v>0</v>
      </c>
      <c r="W223" s="147">
        <f t="shared" si="13"/>
        <v>0</v>
      </c>
      <c r="X223" s="147">
        <f t="shared" si="13"/>
        <v>0</v>
      </c>
      <c r="Y223" s="107">
        <v>0</v>
      </c>
      <c r="Z223" s="107">
        <v>0</v>
      </c>
      <c r="AA223" s="107">
        <v>0</v>
      </c>
      <c r="AB223" s="107">
        <v>0</v>
      </c>
      <c r="AC223" s="148">
        <f t="shared" si="14"/>
        <v>0</v>
      </c>
      <c r="AD223" s="149"/>
    </row>
    <row r="224" spans="1:30" s="150" customFormat="1" ht="47.25" x14ac:dyDescent="0.2">
      <c r="A224" s="146"/>
      <c r="B224" s="6" t="s">
        <v>81</v>
      </c>
      <c r="C224" s="6" t="s">
        <v>24</v>
      </c>
      <c r="D224" s="107">
        <v>0</v>
      </c>
      <c r="E224" s="107">
        <v>0</v>
      </c>
      <c r="F224" s="107">
        <v>0</v>
      </c>
      <c r="G224" s="107"/>
      <c r="H224" s="107"/>
      <c r="I224" s="107">
        <v>5.8237288135593221</v>
      </c>
      <c r="J224" s="107">
        <v>0</v>
      </c>
      <c r="K224" s="107">
        <v>0</v>
      </c>
      <c r="L224" s="107">
        <v>0</v>
      </c>
      <c r="M224" s="107">
        <v>0</v>
      </c>
      <c r="N224" s="107">
        <v>0</v>
      </c>
      <c r="O224" s="107">
        <v>0</v>
      </c>
      <c r="P224" s="107">
        <v>0</v>
      </c>
      <c r="Q224" s="107">
        <v>0</v>
      </c>
      <c r="R224" s="107">
        <v>0</v>
      </c>
      <c r="S224" s="107">
        <v>0</v>
      </c>
      <c r="T224" s="107">
        <v>0</v>
      </c>
      <c r="U224" s="107">
        <v>0</v>
      </c>
      <c r="V224" s="147">
        <f t="shared" si="13"/>
        <v>0</v>
      </c>
      <c r="W224" s="147">
        <f t="shared" si="13"/>
        <v>0</v>
      </c>
      <c r="X224" s="147">
        <f t="shared" si="13"/>
        <v>0</v>
      </c>
      <c r="Y224" s="107">
        <v>0</v>
      </c>
      <c r="Z224" s="107">
        <v>0</v>
      </c>
      <c r="AA224" s="107">
        <v>0</v>
      </c>
      <c r="AB224" s="107">
        <v>0</v>
      </c>
      <c r="AC224" s="148">
        <f t="shared" si="14"/>
        <v>0</v>
      </c>
      <c r="AD224" s="149"/>
    </row>
    <row r="225" spans="1:30" s="150" customFormat="1" ht="47.25" x14ac:dyDescent="0.2">
      <c r="A225" s="146"/>
      <c r="B225" s="6" t="s">
        <v>82</v>
      </c>
      <c r="C225" s="6" t="s">
        <v>24</v>
      </c>
      <c r="D225" s="107">
        <v>0</v>
      </c>
      <c r="E225" s="107">
        <v>0</v>
      </c>
      <c r="F225" s="107">
        <v>0</v>
      </c>
      <c r="G225" s="107"/>
      <c r="H225" s="107"/>
      <c r="I225" s="107">
        <v>8.2466101694915253</v>
      </c>
      <c r="J225" s="107">
        <v>0</v>
      </c>
      <c r="K225" s="107">
        <v>0</v>
      </c>
      <c r="L225" s="107">
        <v>0</v>
      </c>
      <c r="M225" s="107">
        <v>0</v>
      </c>
      <c r="N225" s="107">
        <v>0</v>
      </c>
      <c r="O225" s="107">
        <v>0</v>
      </c>
      <c r="P225" s="107">
        <v>0</v>
      </c>
      <c r="Q225" s="107">
        <v>0</v>
      </c>
      <c r="R225" s="107">
        <v>0</v>
      </c>
      <c r="S225" s="107">
        <v>0</v>
      </c>
      <c r="T225" s="107">
        <v>0</v>
      </c>
      <c r="U225" s="107">
        <v>0</v>
      </c>
      <c r="V225" s="147">
        <f t="shared" si="13"/>
        <v>0</v>
      </c>
      <c r="W225" s="147">
        <f t="shared" si="13"/>
        <v>0</v>
      </c>
      <c r="X225" s="147">
        <f t="shared" si="13"/>
        <v>0</v>
      </c>
      <c r="Y225" s="107">
        <v>0</v>
      </c>
      <c r="Z225" s="107">
        <v>0</v>
      </c>
      <c r="AA225" s="107">
        <v>0</v>
      </c>
      <c r="AB225" s="107">
        <v>0</v>
      </c>
      <c r="AC225" s="148">
        <f t="shared" si="14"/>
        <v>0</v>
      </c>
      <c r="AD225" s="149"/>
    </row>
    <row r="226" spans="1:30" s="150" customFormat="1" ht="47.25" x14ac:dyDescent="0.2">
      <c r="A226" s="146"/>
      <c r="B226" s="6" t="s">
        <v>83</v>
      </c>
      <c r="C226" s="6" t="s">
        <v>24</v>
      </c>
      <c r="D226" s="107">
        <v>2.37</v>
      </c>
      <c r="E226" s="107">
        <v>0</v>
      </c>
      <c r="F226" s="107">
        <v>0</v>
      </c>
      <c r="G226" s="107">
        <v>2.37</v>
      </c>
      <c r="H226" s="107"/>
      <c r="I226" s="107">
        <v>3.6440677966101696</v>
      </c>
      <c r="J226" s="107">
        <v>0</v>
      </c>
      <c r="K226" s="107">
        <v>0</v>
      </c>
      <c r="L226" s="107">
        <v>0</v>
      </c>
      <c r="M226" s="107">
        <v>0</v>
      </c>
      <c r="N226" s="107">
        <v>0</v>
      </c>
      <c r="O226" s="107">
        <v>0</v>
      </c>
      <c r="P226" s="107">
        <v>0</v>
      </c>
      <c r="Q226" s="107">
        <v>0</v>
      </c>
      <c r="R226" s="107">
        <v>0</v>
      </c>
      <c r="S226" s="107">
        <v>2.37</v>
      </c>
      <c r="T226" s="107">
        <v>0</v>
      </c>
      <c r="U226" s="107">
        <v>0</v>
      </c>
      <c r="V226" s="147">
        <f t="shared" si="13"/>
        <v>2.37</v>
      </c>
      <c r="W226" s="147">
        <f t="shared" si="13"/>
        <v>0</v>
      </c>
      <c r="X226" s="147">
        <f t="shared" si="13"/>
        <v>0</v>
      </c>
      <c r="Y226" s="107">
        <v>0</v>
      </c>
      <c r="Z226" s="107">
        <v>0</v>
      </c>
      <c r="AA226" s="107">
        <v>0</v>
      </c>
      <c r="AB226" s="107">
        <v>2.9809999999999999</v>
      </c>
      <c r="AC226" s="148">
        <f t="shared" si="14"/>
        <v>2.9809999999999999</v>
      </c>
      <c r="AD226" s="149"/>
    </row>
    <row r="227" spans="1:30" s="150" customFormat="1" ht="47.25" x14ac:dyDescent="0.2">
      <c r="A227" s="146"/>
      <c r="B227" s="6" t="s">
        <v>84</v>
      </c>
      <c r="C227" s="6" t="s">
        <v>24</v>
      </c>
      <c r="D227" s="107">
        <v>2.58</v>
      </c>
      <c r="E227" s="107">
        <v>0</v>
      </c>
      <c r="F227" s="107">
        <v>0</v>
      </c>
      <c r="G227" s="107">
        <v>2.58</v>
      </c>
      <c r="H227" s="107"/>
      <c r="I227" s="107">
        <v>4.8593220338983052</v>
      </c>
      <c r="J227" s="107">
        <v>0</v>
      </c>
      <c r="K227" s="107">
        <v>0</v>
      </c>
      <c r="L227" s="107"/>
      <c r="M227" s="107">
        <v>0</v>
      </c>
      <c r="N227" s="107">
        <v>0</v>
      </c>
      <c r="O227" s="107"/>
      <c r="P227" s="107">
        <v>0</v>
      </c>
      <c r="Q227" s="107">
        <v>0</v>
      </c>
      <c r="R227" s="107"/>
      <c r="S227" s="107">
        <v>2.58</v>
      </c>
      <c r="T227" s="107">
        <v>0</v>
      </c>
      <c r="U227" s="107"/>
      <c r="V227" s="147">
        <f t="shared" si="13"/>
        <v>2.58</v>
      </c>
      <c r="W227" s="147">
        <f t="shared" si="13"/>
        <v>0</v>
      </c>
      <c r="X227" s="147"/>
      <c r="Y227" s="107"/>
      <c r="Z227" s="107"/>
      <c r="AA227" s="107"/>
      <c r="AB227" s="107">
        <v>4.1420000000000003</v>
      </c>
      <c r="AC227" s="148">
        <f t="shared" si="14"/>
        <v>4.1420000000000003</v>
      </c>
      <c r="AD227" s="149"/>
    </row>
    <row r="228" spans="1:30" s="150" customFormat="1" ht="31.5" x14ac:dyDescent="0.2">
      <c r="A228" s="146"/>
      <c r="B228" s="6" t="s">
        <v>85</v>
      </c>
      <c r="C228" s="6" t="s">
        <v>24</v>
      </c>
      <c r="D228" s="107">
        <v>1.79</v>
      </c>
      <c r="E228" s="107">
        <v>0</v>
      </c>
      <c r="F228" s="107">
        <v>0</v>
      </c>
      <c r="G228" s="107">
        <v>1.79</v>
      </c>
      <c r="H228" s="107"/>
      <c r="I228" s="107">
        <v>3.75</v>
      </c>
      <c r="J228" s="107">
        <v>0</v>
      </c>
      <c r="K228" s="107">
        <v>0</v>
      </c>
      <c r="L228" s="107">
        <v>0</v>
      </c>
      <c r="M228" s="107">
        <v>0</v>
      </c>
      <c r="N228" s="107">
        <v>0</v>
      </c>
      <c r="O228" s="107">
        <v>0</v>
      </c>
      <c r="P228" s="107">
        <v>0</v>
      </c>
      <c r="Q228" s="107">
        <v>0</v>
      </c>
      <c r="R228" s="107">
        <v>0</v>
      </c>
      <c r="S228" s="107">
        <v>1.79</v>
      </c>
      <c r="T228" s="107">
        <v>0</v>
      </c>
      <c r="U228" s="107">
        <v>0</v>
      </c>
      <c r="V228" s="147">
        <f t="shared" si="13"/>
        <v>1.79</v>
      </c>
      <c r="W228" s="147">
        <f t="shared" si="13"/>
        <v>0</v>
      </c>
      <c r="X228" s="147">
        <f t="shared" si="13"/>
        <v>0</v>
      </c>
      <c r="Y228" s="107">
        <v>0</v>
      </c>
      <c r="Z228" s="107">
        <v>0</v>
      </c>
      <c r="AA228" s="107">
        <v>0</v>
      </c>
      <c r="AB228" s="107">
        <v>2.8888309999999997</v>
      </c>
      <c r="AC228" s="148">
        <f t="shared" si="14"/>
        <v>2.8888309999999997</v>
      </c>
      <c r="AD228" s="149"/>
    </row>
    <row r="229" spans="1:30" s="150" customFormat="1" ht="31.5" x14ac:dyDescent="0.2">
      <c r="A229" s="146"/>
      <c r="B229" s="6" t="s">
        <v>86</v>
      </c>
      <c r="C229" s="6" t="s">
        <v>24</v>
      </c>
      <c r="D229" s="107">
        <v>0</v>
      </c>
      <c r="E229" s="107">
        <v>0</v>
      </c>
      <c r="F229" s="107">
        <f>F230+F231+F232</f>
        <v>4595</v>
      </c>
      <c r="G229" s="107"/>
      <c r="H229" s="107"/>
      <c r="I229" s="107">
        <v>289.15900000000005</v>
      </c>
      <c r="J229" s="107">
        <v>0</v>
      </c>
      <c r="K229" s="107">
        <v>0</v>
      </c>
      <c r="L229" s="107">
        <v>0</v>
      </c>
      <c r="M229" s="107">
        <v>0</v>
      </c>
      <c r="N229" s="107">
        <v>0</v>
      </c>
      <c r="O229" s="107">
        <v>0</v>
      </c>
      <c r="P229" s="107">
        <v>0</v>
      </c>
      <c r="Q229" s="107">
        <v>0</v>
      </c>
      <c r="R229" s="107">
        <v>0</v>
      </c>
      <c r="S229" s="107">
        <v>0</v>
      </c>
      <c r="T229" s="107">
        <v>0</v>
      </c>
      <c r="U229" s="107">
        <v>4595</v>
      </c>
      <c r="V229" s="147">
        <f t="shared" si="13"/>
        <v>0</v>
      </c>
      <c r="W229" s="147">
        <f t="shared" si="13"/>
        <v>0</v>
      </c>
      <c r="X229" s="147">
        <f t="shared" si="13"/>
        <v>4595</v>
      </c>
      <c r="Y229" s="107">
        <v>0</v>
      </c>
      <c r="Z229" s="107">
        <v>0</v>
      </c>
      <c r="AA229" s="107">
        <v>0</v>
      </c>
      <c r="AB229" s="107">
        <v>45</v>
      </c>
      <c r="AC229" s="148">
        <f t="shared" si="14"/>
        <v>45</v>
      </c>
      <c r="AD229" s="149"/>
    </row>
    <row r="230" spans="1:30" s="150" customFormat="1" ht="15.75" x14ac:dyDescent="0.2">
      <c r="A230" s="146"/>
      <c r="B230" s="6" t="s">
        <v>985</v>
      </c>
      <c r="C230" s="6">
        <v>0</v>
      </c>
      <c r="D230" s="107">
        <v>0</v>
      </c>
      <c r="E230" s="107">
        <v>0</v>
      </c>
      <c r="F230" s="107">
        <v>0</v>
      </c>
      <c r="G230" s="107">
        <v>0</v>
      </c>
      <c r="H230" s="107">
        <v>0</v>
      </c>
      <c r="I230" s="107">
        <v>0</v>
      </c>
      <c r="J230" s="107">
        <v>0</v>
      </c>
      <c r="K230" s="107">
        <v>0</v>
      </c>
      <c r="L230" s="107">
        <v>0</v>
      </c>
      <c r="M230" s="107">
        <v>0</v>
      </c>
      <c r="N230" s="107">
        <v>0</v>
      </c>
      <c r="O230" s="107">
        <v>0</v>
      </c>
      <c r="P230" s="107">
        <v>0</v>
      </c>
      <c r="Q230" s="107">
        <v>0</v>
      </c>
      <c r="R230" s="107">
        <v>0</v>
      </c>
      <c r="S230" s="107">
        <v>0</v>
      </c>
      <c r="T230" s="107">
        <v>0</v>
      </c>
      <c r="U230" s="107">
        <v>0</v>
      </c>
      <c r="V230" s="147">
        <f t="shared" si="13"/>
        <v>0</v>
      </c>
      <c r="W230" s="147">
        <f t="shared" si="13"/>
        <v>0</v>
      </c>
      <c r="X230" s="147">
        <f t="shared" si="13"/>
        <v>0</v>
      </c>
      <c r="Y230" s="107">
        <v>0</v>
      </c>
      <c r="Z230" s="107">
        <v>0</v>
      </c>
      <c r="AA230" s="107">
        <v>0</v>
      </c>
      <c r="AB230" s="107">
        <v>0</v>
      </c>
      <c r="AC230" s="148">
        <f t="shared" si="14"/>
        <v>0</v>
      </c>
      <c r="AD230" s="149"/>
    </row>
    <row r="231" spans="1:30" s="150" customFormat="1" ht="31.5" x14ac:dyDescent="0.2">
      <c r="A231" s="146"/>
      <c r="B231" s="6" t="s">
        <v>1030</v>
      </c>
      <c r="C231" s="6">
        <v>0</v>
      </c>
      <c r="D231" s="107">
        <v>0</v>
      </c>
      <c r="E231" s="107">
        <v>0</v>
      </c>
      <c r="F231" s="107">
        <v>195</v>
      </c>
      <c r="G231" s="107">
        <v>0</v>
      </c>
      <c r="H231" s="107">
        <v>0</v>
      </c>
      <c r="I231" s="107">
        <v>0</v>
      </c>
      <c r="J231" s="107">
        <v>0</v>
      </c>
      <c r="K231" s="107">
        <v>0</v>
      </c>
      <c r="L231" s="107">
        <v>0</v>
      </c>
      <c r="M231" s="107">
        <v>0</v>
      </c>
      <c r="N231" s="107">
        <v>0</v>
      </c>
      <c r="O231" s="107">
        <v>0</v>
      </c>
      <c r="P231" s="107">
        <v>0</v>
      </c>
      <c r="Q231" s="107">
        <v>0</v>
      </c>
      <c r="R231" s="107">
        <v>0</v>
      </c>
      <c r="S231" s="107">
        <v>0</v>
      </c>
      <c r="T231" s="107">
        <v>0</v>
      </c>
      <c r="U231" s="107">
        <v>0</v>
      </c>
      <c r="V231" s="147">
        <f t="shared" si="13"/>
        <v>0</v>
      </c>
      <c r="W231" s="147">
        <f t="shared" si="13"/>
        <v>0</v>
      </c>
      <c r="X231" s="147">
        <f t="shared" si="13"/>
        <v>0</v>
      </c>
      <c r="Y231" s="107">
        <v>0</v>
      </c>
      <c r="Z231" s="107">
        <v>0</v>
      </c>
      <c r="AA231" s="107">
        <v>0</v>
      </c>
      <c r="AB231" s="107">
        <v>0</v>
      </c>
      <c r="AC231" s="148">
        <f t="shared" si="14"/>
        <v>0</v>
      </c>
      <c r="AD231" s="149"/>
    </row>
    <row r="232" spans="1:30" s="150" customFormat="1" ht="31.5" x14ac:dyDescent="0.2">
      <c r="A232" s="146"/>
      <c r="B232" s="6" t="s">
        <v>1031</v>
      </c>
      <c r="C232" s="6">
        <v>0</v>
      </c>
      <c r="D232" s="107">
        <v>0</v>
      </c>
      <c r="E232" s="107">
        <v>0</v>
      </c>
      <c r="F232" s="107">
        <v>4400</v>
      </c>
      <c r="G232" s="107">
        <v>0</v>
      </c>
      <c r="H232" s="107">
        <v>0</v>
      </c>
      <c r="I232" s="107">
        <v>0</v>
      </c>
      <c r="J232" s="107">
        <v>0</v>
      </c>
      <c r="K232" s="107">
        <v>0</v>
      </c>
      <c r="L232" s="107">
        <v>0</v>
      </c>
      <c r="M232" s="107">
        <v>0</v>
      </c>
      <c r="N232" s="107">
        <v>0</v>
      </c>
      <c r="O232" s="107">
        <v>0</v>
      </c>
      <c r="P232" s="107">
        <v>0</v>
      </c>
      <c r="Q232" s="107">
        <v>0</v>
      </c>
      <c r="R232" s="107">
        <v>0</v>
      </c>
      <c r="S232" s="107">
        <v>0</v>
      </c>
      <c r="T232" s="107">
        <v>0</v>
      </c>
      <c r="U232" s="107">
        <v>0</v>
      </c>
      <c r="V232" s="147">
        <f t="shared" si="13"/>
        <v>0</v>
      </c>
      <c r="W232" s="147">
        <f t="shared" si="13"/>
        <v>0</v>
      </c>
      <c r="X232" s="147">
        <f t="shared" si="13"/>
        <v>0</v>
      </c>
      <c r="Y232" s="107">
        <v>0</v>
      </c>
      <c r="Z232" s="107">
        <v>0</v>
      </c>
      <c r="AA232" s="107">
        <v>0</v>
      </c>
      <c r="AB232" s="107">
        <v>0</v>
      </c>
      <c r="AC232" s="148">
        <f t="shared" si="14"/>
        <v>0</v>
      </c>
      <c r="AD232" s="149"/>
    </row>
    <row r="233" spans="1:30" s="150" customFormat="1" ht="31.5" x14ac:dyDescent="0.2">
      <c r="A233" s="146"/>
      <c r="B233" s="6" t="s">
        <v>1032</v>
      </c>
      <c r="C233" s="6" t="s">
        <v>179</v>
      </c>
      <c r="D233" s="107">
        <v>0</v>
      </c>
      <c r="E233" s="107">
        <v>0</v>
      </c>
      <c r="F233" s="107">
        <v>52584</v>
      </c>
      <c r="G233" s="107">
        <v>0</v>
      </c>
      <c r="H233" s="107">
        <v>0</v>
      </c>
      <c r="I233" s="107">
        <v>531.52902642372885</v>
      </c>
      <c r="J233" s="107">
        <v>0</v>
      </c>
      <c r="K233" s="107">
        <v>0</v>
      </c>
      <c r="L233" s="107">
        <v>0</v>
      </c>
      <c r="M233" s="107">
        <v>0</v>
      </c>
      <c r="N233" s="107">
        <v>0</v>
      </c>
      <c r="O233" s="107">
        <v>0</v>
      </c>
      <c r="P233" s="107">
        <v>0</v>
      </c>
      <c r="Q233" s="107">
        <v>0</v>
      </c>
      <c r="R233" s="107">
        <v>52584</v>
      </c>
      <c r="S233" s="107">
        <v>0</v>
      </c>
      <c r="T233" s="107">
        <v>0</v>
      </c>
      <c r="U233" s="107">
        <v>0</v>
      </c>
      <c r="V233" s="147">
        <f t="shared" si="13"/>
        <v>0</v>
      </c>
      <c r="W233" s="147">
        <f t="shared" si="13"/>
        <v>0</v>
      </c>
      <c r="X233" s="147">
        <f t="shared" si="13"/>
        <v>52584</v>
      </c>
      <c r="Y233" s="107">
        <v>0</v>
      </c>
      <c r="Z233" s="107">
        <v>0</v>
      </c>
      <c r="AA233" s="107">
        <v>533.13821449815657</v>
      </c>
      <c r="AB233" s="107">
        <v>0</v>
      </c>
      <c r="AC233" s="148">
        <f t="shared" si="14"/>
        <v>533.13821449815657</v>
      </c>
      <c r="AD233" s="149"/>
    </row>
    <row r="234" spans="1:30" s="150" customFormat="1" ht="31.5" x14ac:dyDescent="0.2">
      <c r="A234" s="146"/>
      <c r="B234" s="6" t="s">
        <v>1033</v>
      </c>
      <c r="C234" s="6" t="s">
        <v>179</v>
      </c>
      <c r="D234" s="107">
        <v>0</v>
      </c>
      <c r="E234" s="107">
        <v>0</v>
      </c>
      <c r="F234" s="107">
        <v>1470</v>
      </c>
      <c r="G234" s="107">
        <v>0</v>
      </c>
      <c r="H234" s="107">
        <v>0</v>
      </c>
      <c r="I234" s="107">
        <v>101.3</v>
      </c>
      <c r="J234" s="107">
        <v>0</v>
      </c>
      <c r="K234" s="107">
        <v>0</v>
      </c>
      <c r="L234" s="107">
        <v>0</v>
      </c>
      <c r="M234" s="107">
        <v>0</v>
      </c>
      <c r="N234" s="107">
        <v>0</v>
      </c>
      <c r="O234" s="107">
        <v>0</v>
      </c>
      <c r="P234" s="107">
        <v>0</v>
      </c>
      <c r="Q234" s="107">
        <v>0</v>
      </c>
      <c r="R234" s="107">
        <v>0</v>
      </c>
      <c r="S234" s="107">
        <v>0</v>
      </c>
      <c r="T234" s="107">
        <v>0</v>
      </c>
      <c r="U234" s="107">
        <v>1470</v>
      </c>
      <c r="V234" s="147">
        <f t="shared" ref="V234:X249" si="15">J234+M234+P234+S234</f>
        <v>0</v>
      </c>
      <c r="W234" s="147">
        <f t="shared" si="15"/>
        <v>0</v>
      </c>
      <c r="X234" s="147">
        <f t="shared" si="15"/>
        <v>1470</v>
      </c>
      <c r="Y234" s="107">
        <v>0</v>
      </c>
      <c r="Z234" s="107">
        <v>0</v>
      </c>
      <c r="AA234" s="107">
        <v>0</v>
      </c>
      <c r="AB234" s="107">
        <v>12.5</v>
      </c>
      <c r="AC234" s="148">
        <f t="shared" si="14"/>
        <v>12.5</v>
      </c>
      <c r="AD234" s="149"/>
    </row>
    <row r="235" spans="1:30" s="150" customFormat="1" ht="15.75" x14ac:dyDescent="0.2">
      <c r="A235" s="146"/>
      <c r="B235" s="6" t="s">
        <v>985</v>
      </c>
      <c r="C235" s="6">
        <v>0</v>
      </c>
      <c r="D235" s="107">
        <v>0</v>
      </c>
      <c r="E235" s="107">
        <v>0</v>
      </c>
      <c r="F235" s="107">
        <v>0</v>
      </c>
      <c r="G235" s="107">
        <v>0</v>
      </c>
      <c r="H235" s="107">
        <v>0</v>
      </c>
      <c r="I235" s="107">
        <v>0</v>
      </c>
      <c r="J235" s="107">
        <v>0</v>
      </c>
      <c r="K235" s="107">
        <v>0</v>
      </c>
      <c r="L235" s="107">
        <v>0</v>
      </c>
      <c r="M235" s="107">
        <v>0</v>
      </c>
      <c r="N235" s="107">
        <v>0</v>
      </c>
      <c r="O235" s="107">
        <v>0</v>
      </c>
      <c r="P235" s="107">
        <v>0</v>
      </c>
      <c r="Q235" s="107">
        <v>0</v>
      </c>
      <c r="R235" s="107">
        <v>0</v>
      </c>
      <c r="S235" s="107">
        <v>0</v>
      </c>
      <c r="T235" s="107">
        <v>0</v>
      </c>
      <c r="U235" s="107">
        <v>0</v>
      </c>
      <c r="V235" s="147">
        <f t="shared" si="15"/>
        <v>0</v>
      </c>
      <c r="W235" s="147">
        <f t="shared" si="15"/>
        <v>0</v>
      </c>
      <c r="X235" s="147">
        <f t="shared" si="15"/>
        <v>0</v>
      </c>
      <c r="Y235" s="107">
        <v>0</v>
      </c>
      <c r="Z235" s="107">
        <v>0</v>
      </c>
      <c r="AA235" s="107">
        <v>0</v>
      </c>
      <c r="AB235" s="107">
        <v>0</v>
      </c>
      <c r="AC235" s="148">
        <f t="shared" si="14"/>
        <v>0</v>
      </c>
      <c r="AD235" s="149"/>
    </row>
    <row r="236" spans="1:30" s="150" customFormat="1" ht="31.5" x14ac:dyDescent="0.2">
      <c r="A236" s="146"/>
      <c r="B236" s="6" t="s">
        <v>986</v>
      </c>
      <c r="C236" s="6">
        <v>0</v>
      </c>
      <c r="D236" s="107">
        <v>0</v>
      </c>
      <c r="E236" s="107">
        <v>0</v>
      </c>
      <c r="F236" s="107">
        <v>50</v>
      </c>
      <c r="G236" s="107">
        <v>0</v>
      </c>
      <c r="H236" s="107">
        <v>0</v>
      </c>
      <c r="I236" s="107">
        <v>0</v>
      </c>
      <c r="J236" s="107">
        <v>0</v>
      </c>
      <c r="K236" s="107">
        <v>0</v>
      </c>
      <c r="L236" s="107">
        <v>0</v>
      </c>
      <c r="M236" s="107">
        <v>0</v>
      </c>
      <c r="N236" s="107">
        <v>0</v>
      </c>
      <c r="O236" s="107">
        <v>0</v>
      </c>
      <c r="P236" s="107">
        <v>0</v>
      </c>
      <c r="Q236" s="107">
        <v>0</v>
      </c>
      <c r="R236" s="107">
        <v>0</v>
      </c>
      <c r="S236" s="107">
        <v>0</v>
      </c>
      <c r="T236" s="107">
        <v>0</v>
      </c>
      <c r="U236" s="107">
        <v>0</v>
      </c>
      <c r="V236" s="147">
        <f t="shared" si="15"/>
        <v>0</v>
      </c>
      <c r="W236" s="147">
        <f t="shared" si="15"/>
        <v>0</v>
      </c>
      <c r="X236" s="147">
        <f t="shared" si="15"/>
        <v>0</v>
      </c>
      <c r="Y236" s="107">
        <v>0</v>
      </c>
      <c r="Z236" s="107">
        <v>0</v>
      </c>
      <c r="AA236" s="107">
        <v>0</v>
      </c>
      <c r="AB236" s="107">
        <v>0</v>
      </c>
      <c r="AC236" s="148">
        <f t="shared" si="14"/>
        <v>0</v>
      </c>
      <c r="AD236" s="149"/>
    </row>
    <row r="237" spans="1:30" s="150" customFormat="1" ht="31.5" x14ac:dyDescent="0.2">
      <c r="A237" s="146"/>
      <c r="B237" s="6" t="s">
        <v>987</v>
      </c>
      <c r="C237" s="6">
        <v>0</v>
      </c>
      <c r="D237" s="107">
        <v>0</v>
      </c>
      <c r="E237" s="107">
        <v>0</v>
      </c>
      <c r="F237" s="107">
        <v>1420</v>
      </c>
      <c r="G237" s="107">
        <v>0</v>
      </c>
      <c r="H237" s="107">
        <v>0</v>
      </c>
      <c r="I237" s="107">
        <v>0</v>
      </c>
      <c r="J237" s="107">
        <v>0</v>
      </c>
      <c r="K237" s="107">
        <v>0</v>
      </c>
      <c r="L237" s="107">
        <v>0</v>
      </c>
      <c r="M237" s="107">
        <v>0</v>
      </c>
      <c r="N237" s="107">
        <v>0</v>
      </c>
      <c r="O237" s="107">
        <v>0</v>
      </c>
      <c r="P237" s="107">
        <v>0</v>
      </c>
      <c r="Q237" s="107">
        <v>0</v>
      </c>
      <c r="R237" s="107">
        <v>0</v>
      </c>
      <c r="S237" s="107">
        <v>0</v>
      </c>
      <c r="T237" s="107">
        <v>0</v>
      </c>
      <c r="U237" s="107">
        <v>0</v>
      </c>
      <c r="V237" s="147">
        <f t="shared" si="15"/>
        <v>0</v>
      </c>
      <c r="W237" s="147">
        <f t="shared" si="15"/>
        <v>0</v>
      </c>
      <c r="X237" s="147">
        <f t="shared" si="15"/>
        <v>0</v>
      </c>
      <c r="Y237" s="107">
        <v>0</v>
      </c>
      <c r="Z237" s="107">
        <v>0</v>
      </c>
      <c r="AA237" s="107">
        <v>0</v>
      </c>
      <c r="AB237" s="107">
        <v>0</v>
      </c>
      <c r="AC237" s="148">
        <f t="shared" si="14"/>
        <v>0</v>
      </c>
      <c r="AD237" s="149"/>
    </row>
    <row r="238" spans="1:30" s="150" customFormat="1" ht="31.5" x14ac:dyDescent="0.2">
      <c r="A238" s="146"/>
      <c r="B238" s="6" t="s">
        <v>1032</v>
      </c>
      <c r="C238" s="6" t="s">
        <v>181</v>
      </c>
      <c r="D238" s="107">
        <v>0</v>
      </c>
      <c r="E238" s="107">
        <v>0</v>
      </c>
      <c r="F238" s="107">
        <v>136708</v>
      </c>
      <c r="G238" s="107">
        <v>0</v>
      </c>
      <c r="H238" s="107">
        <v>0</v>
      </c>
      <c r="I238" s="107">
        <v>1524.1423220508473</v>
      </c>
      <c r="J238" s="107">
        <v>0</v>
      </c>
      <c r="K238" s="107">
        <v>0</v>
      </c>
      <c r="L238" s="107">
        <v>0</v>
      </c>
      <c r="M238" s="107">
        <v>0</v>
      </c>
      <c r="N238" s="107">
        <v>0</v>
      </c>
      <c r="O238" s="107">
        <v>0</v>
      </c>
      <c r="P238" s="107">
        <v>0</v>
      </c>
      <c r="Q238" s="107">
        <v>0</v>
      </c>
      <c r="R238" s="107">
        <v>136708</v>
      </c>
      <c r="S238" s="107">
        <v>0</v>
      </c>
      <c r="T238" s="107">
        <v>0</v>
      </c>
      <c r="U238" s="107">
        <v>0</v>
      </c>
      <c r="V238" s="147">
        <f t="shared" si="15"/>
        <v>0</v>
      </c>
      <c r="W238" s="147">
        <f t="shared" si="15"/>
        <v>0</v>
      </c>
      <c r="X238" s="147">
        <f t="shared" si="15"/>
        <v>136708</v>
      </c>
      <c r="Y238" s="107">
        <v>0</v>
      </c>
      <c r="Z238" s="107">
        <v>0</v>
      </c>
      <c r="AA238" s="107">
        <v>1527.29</v>
      </c>
      <c r="AB238" s="107">
        <v>0</v>
      </c>
      <c r="AC238" s="148">
        <f t="shared" si="14"/>
        <v>1527.29</v>
      </c>
      <c r="AD238" s="149"/>
    </row>
    <row r="239" spans="1:30" s="153" customFormat="1" ht="31.5" x14ac:dyDescent="0.25">
      <c r="A239" s="122" t="s">
        <v>87</v>
      </c>
      <c r="B239" s="112" t="s">
        <v>88</v>
      </c>
      <c r="C239" s="112" t="s">
        <v>21</v>
      </c>
      <c r="D239" s="151">
        <f>SUM(D240:D270)</f>
        <v>0</v>
      </c>
      <c r="E239" s="151">
        <f>SUM(E240:E270)</f>
        <v>0</v>
      </c>
      <c r="F239" s="151"/>
      <c r="G239" s="151">
        <f t="shared" ref="G239:K239" si="16">SUM(G240:G270)</f>
        <v>0</v>
      </c>
      <c r="H239" s="151">
        <f t="shared" si="16"/>
        <v>0</v>
      </c>
      <c r="I239" s="151">
        <f t="shared" si="16"/>
        <v>431.77378872881354</v>
      </c>
      <c r="J239" s="151">
        <f t="shared" si="16"/>
        <v>0</v>
      </c>
      <c r="K239" s="151">
        <f t="shared" si="16"/>
        <v>0</v>
      </c>
      <c r="L239" s="151"/>
      <c r="M239" s="151">
        <f>SUM(M240:M270)</f>
        <v>0</v>
      </c>
      <c r="N239" s="151">
        <f>SUM(N240:N270)</f>
        <v>0</v>
      </c>
      <c r="O239" s="151"/>
      <c r="P239" s="151">
        <f>SUM(P240:P270)</f>
        <v>0</v>
      </c>
      <c r="Q239" s="151">
        <f>SUM(Q240:Q270)</f>
        <v>0</v>
      </c>
      <c r="R239" s="151"/>
      <c r="S239" s="151">
        <f>SUM(S240:S270)</f>
        <v>0</v>
      </c>
      <c r="T239" s="151">
        <f>SUM(T240:T270)</f>
        <v>0</v>
      </c>
      <c r="U239" s="151"/>
      <c r="V239" s="151">
        <f>SUM(V240:V270)</f>
        <v>0</v>
      </c>
      <c r="W239" s="151">
        <f>SUM(W240:W270)</f>
        <v>0</v>
      </c>
      <c r="X239" s="147">
        <f t="shared" si="15"/>
        <v>0</v>
      </c>
      <c r="Y239" s="151">
        <f t="shared" ref="Y239:AC239" si="17">SUM(Y240:Y270)</f>
        <v>0</v>
      </c>
      <c r="Z239" s="151">
        <f t="shared" si="17"/>
        <v>0</v>
      </c>
      <c r="AA239" s="151">
        <f t="shared" si="17"/>
        <v>23.430913246248171</v>
      </c>
      <c r="AB239" s="151">
        <f t="shared" si="17"/>
        <v>22.020000000000003</v>
      </c>
      <c r="AC239" s="152">
        <f t="shared" si="17"/>
        <v>45.45091324624817</v>
      </c>
      <c r="AD239" s="114"/>
    </row>
    <row r="240" spans="1:30" s="150" customFormat="1" ht="78.75" x14ac:dyDescent="0.2">
      <c r="A240" s="146"/>
      <c r="B240" s="6" t="s">
        <v>387</v>
      </c>
      <c r="C240" s="6" t="s">
        <v>171</v>
      </c>
      <c r="D240" s="107">
        <v>0</v>
      </c>
      <c r="E240" s="107">
        <v>0</v>
      </c>
      <c r="F240" s="107">
        <v>0</v>
      </c>
      <c r="G240" s="107">
        <v>0</v>
      </c>
      <c r="H240" s="107">
        <v>0</v>
      </c>
      <c r="I240" s="107">
        <v>12.96223</v>
      </c>
      <c r="J240" s="107">
        <v>0</v>
      </c>
      <c r="K240" s="107">
        <v>0</v>
      </c>
      <c r="L240" s="107">
        <v>0</v>
      </c>
      <c r="M240" s="107">
        <v>0</v>
      </c>
      <c r="N240" s="107">
        <v>0</v>
      </c>
      <c r="O240" s="107">
        <v>0</v>
      </c>
      <c r="P240" s="107">
        <v>0</v>
      </c>
      <c r="Q240" s="107">
        <v>0</v>
      </c>
      <c r="R240" s="107">
        <v>0</v>
      </c>
      <c r="S240" s="107">
        <v>0</v>
      </c>
      <c r="T240" s="107">
        <v>0</v>
      </c>
      <c r="U240" s="107">
        <v>0</v>
      </c>
      <c r="V240" s="147">
        <f t="shared" ref="V240:X270" si="18">J240+M240+P240+S240</f>
        <v>0</v>
      </c>
      <c r="W240" s="147">
        <f t="shared" si="18"/>
        <v>0</v>
      </c>
      <c r="X240" s="147">
        <f t="shared" si="15"/>
        <v>0</v>
      </c>
      <c r="Y240" s="107">
        <v>0</v>
      </c>
      <c r="Z240" s="107">
        <v>0</v>
      </c>
      <c r="AA240" s="107">
        <v>11.766270637369461</v>
      </c>
      <c r="AB240" s="107">
        <v>0</v>
      </c>
      <c r="AC240" s="148">
        <f t="shared" ref="AC240:AC270" si="19">Y240+Z240+AA240+AB240</f>
        <v>11.766270637369461</v>
      </c>
      <c r="AD240" s="149"/>
    </row>
    <row r="241" spans="1:30" s="150" customFormat="1" ht="78.75" x14ac:dyDescent="0.2">
      <c r="A241" s="146"/>
      <c r="B241" s="6" t="s">
        <v>388</v>
      </c>
      <c r="C241" s="6" t="s">
        <v>171</v>
      </c>
      <c r="D241" s="107">
        <v>0</v>
      </c>
      <c r="E241" s="107">
        <v>0</v>
      </c>
      <c r="F241" s="107">
        <v>0</v>
      </c>
      <c r="G241" s="107">
        <v>0</v>
      </c>
      <c r="H241" s="107">
        <v>0</v>
      </c>
      <c r="I241" s="107">
        <v>8.2839100000000006</v>
      </c>
      <c r="J241" s="107">
        <v>0</v>
      </c>
      <c r="K241" s="107">
        <v>0</v>
      </c>
      <c r="L241" s="107">
        <v>0</v>
      </c>
      <c r="M241" s="107">
        <v>0</v>
      </c>
      <c r="N241" s="107">
        <v>0</v>
      </c>
      <c r="O241" s="107">
        <v>0</v>
      </c>
      <c r="P241" s="107">
        <v>0</v>
      </c>
      <c r="Q241" s="107">
        <v>0</v>
      </c>
      <c r="R241" s="107">
        <v>0</v>
      </c>
      <c r="S241" s="107">
        <v>0</v>
      </c>
      <c r="T241" s="107">
        <v>0</v>
      </c>
      <c r="U241" s="107">
        <v>0</v>
      </c>
      <c r="V241" s="147">
        <f t="shared" si="18"/>
        <v>0</v>
      </c>
      <c r="W241" s="147">
        <f t="shared" si="18"/>
        <v>0</v>
      </c>
      <c r="X241" s="147">
        <f t="shared" si="15"/>
        <v>0</v>
      </c>
      <c r="Y241" s="107">
        <v>0</v>
      </c>
      <c r="Z241" s="107">
        <v>0</v>
      </c>
      <c r="AA241" s="107">
        <v>7.4979783760533767</v>
      </c>
      <c r="AB241" s="107">
        <v>0</v>
      </c>
      <c r="AC241" s="148">
        <f t="shared" si="19"/>
        <v>7.4979783760533767</v>
      </c>
      <c r="AD241" s="149"/>
    </row>
    <row r="242" spans="1:30" s="150" customFormat="1" ht="78.75" x14ac:dyDescent="0.2">
      <c r="A242" s="146"/>
      <c r="B242" s="6" t="s">
        <v>389</v>
      </c>
      <c r="C242" s="6" t="s">
        <v>171</v>
      </c>
      <c r="D242" s="107">
        <v>0</v>
      </c>
      <c r="E242" s="107">
        <v>0</v>
      </c>
      <c r="F242" s="107">
        <v>0</v>
      </c>
      <c r="G242" s="107">
        <v>0</v>
      </c>
      <c r="H242" s="107">
        <v>0</v>
      </c>
      <c r="I242" s="107">
        <v>4.5827199999999992</v>
      </c>
      <c r="J242" s="107">
        <v>0</v>
      </c>
      <c r="K242" s="107">
        <v>0</v>
      </c>
      <c r="L242" s="107">
        <v>0</v>
      </c>
      <c r="M242" s="107">
        <v>0</v>
      </c>
      <c r="N242" s="107">
        <v>0</v>
      </c>
      <c r="O242" s="107">
        <v>0</v>
      </c>
      <c r="P242" s="107">
        <v>0</v>
      </c>
      <c r="Q242" s="107">
        <v>0</v>
      </c>
      <c r="R242" s="107">
        <v>0</v>
      </c>
      <c r="S242" s="107">
        <v>0</v>
      </c>
      <c r="T242" s="107">
        <v>0</v>
      </c>
      <c r="U242" s="107">
        <v>0</v>
      </c>
      <c r="V242" s="147">
        <f t="shared" si="18"/>
        <v>0</v>
      </c>
      <c r="W242" s="147">
        <f t="shared" si="18"/>
        <v>0</v>
      </c>
      <c r="X242" s="147">
        <f t="shared" si="15"/>
        <v>0</v>
      </c>
      <c r="Y242" s="107">
        <v>0</v>
      </c>
      <c r="Z242" s="107">
        <v>0</v>
      </c>
      <c r="AA242" s="107">
        <v>4.1666642328253332</v>
      </c>
      <c r="AB242" s="107">
        <v>0</v>
      </c>
      <c r="AC242" s="148">
        <f t="shared" si="19"/>
        <v>4.1666642328253332</v>
      </c>
      <c r="AD242" s="149"/>
    </row>
    <row r="243" spans="1:30" s="150" customFormat="1" ht="63" x14ac:dyDescent="0.2">
      <c r="A243" s="146"/>
      <c r="B243" s="6" t="s">
        <v>390</v>
      </c>
      <c r="C243" s="6" t="s">
        <v>171</v>
      </c>
      <c r="D243" s="107">
        <v>0</v>
      </c>
      <c r="E243" s="107">
        <v>0</v>
      </c>
      <c r="F243" s="107">
        <v>0</v>
      </c>
      <c r="G243" s="107">
        <v>0</v>
      </c>
      <c r="H243" s="107">
        <v>0</v>
      </c>
      <c r="I243" s="107">
        <v>3</v>
      </c>
      <c r="J243" s="107">
        <v>0</v>
      </c>
      <c r="K243" s="107">
        <v>0</v>
      </c>
      <c r="L243" s="107">
        <v>0</v>
      </c>
      <c r="M243" s="107">
        <v>0</v>
      </c>
      <c r="N243" s="107">
        <v>0</v>
      </c>
      <c r="O243" s="107">
        <v>0</v>
      </c>
      <c r="P243" s="107">
        <v>0</v>
      </c>
      <c r="Q243" s="107">
        <v>0</v>
      </c>
      <c r="R243" s="107">
        <v>0</v>
      </c>
      <c r="S243" s="107">
        <v>0</v>
      </c>
      <c r="T243" s="107">
        <v>0</v>
      </c>
      <c r="U243" s="107">
        <v>0</v>
      </c>
      <c r="V243" s="147">
        <f t="shared" si="18"/>
        <v>0</v>
      </c>
      <c r="W243" s="147">
        <f t="shared" si="18"/>
        <v>0</v>
      </c>
      <c r="X243" s="147">
        <f t="shared" si="15"/>
        <v>0</v>
      </c>
      <c r="Y243" s="107">
        <v>0</v>
      </c>
      <c r="Z243" s="107">
        <v>0</v>
      </c>
      <c r="AA243" s="107">
        <v>0</v>
      </c>
      <c r="AB243" s="107">
        <v>0</v>
      </c>
      <c r="AC243" s="148">
        <f t="shared" si="19"/>
        <v>0</v>
      </c>
      <c r="AD243" s="149"/>
    </row>
    <row r="244" spans="1:30" s="150" customFormat="1" ht="63" x14ac:dyDescent="0.2">
      <c r="A244" s="146"/>
      <c r="B244" s="6" t="s">
        <v>391</v>
      </c>
      <c r="C244" s="6" t="s">
        <v>171</v>
      </c>
      <c r="D244" s="107">
        <v>0</v>
      </c>
      <c r="E244" s="107">
        <v>0</v>
      </c>
      <c r="F244" s="107">
        <v>0</v>
      </c>
      <c r="G244" s="107">
        <v>0</v>
      </c>
      <c r="H244" s="107">
        <v>0</v>
      </c>
      <c r="I244" s="107">
        <v>3</v>
      </c>
      <c r="J244" s="107">
        <v>0</v>
      </c>
      <c r="K244" s="107">
        <v>0</v>
      </c>
      <c r="L244" s="107">
        <v>0</v>
      </c>
      <c r="M244" s="107">
        <v>0</v>
      </c>
      <c r="N244" s="107">
        <v>0</v>
      </c>
      <c r="O244" s="107">
        <v>0</v>
      </c>
      <c r="P244" s="107">
        <v>0</v>
      </c>
      <c r="Q244" s="107">
        <v>0</v>
      </c>
      <c r="R244" s="107">
        <v>0</v>
      </c>
      <c r="S244" s="107">
        <v>0</v>
      </c>
      <c r="T244" s="107">
        <v>0</v>
      </c>
      <c r="U244" s="107">
        <v>0</v>
      </c>
      <c r="V244" s="147">
        <f t="shared" si="18"/>
        <v>0</v>
      </c>
      <c r="W244" s="147">
        <f t="shared" si="18"/>
        <v>0</v>
      </c>
      <c r="X244" s="147">
        <f t="shared" si="15"/>
        <v>0</v>
      </c>
      <c r="Y244" s="107">
        <v>0</v>
      </c>
      <c r="Z244" s="107">
        <v>0</v>
      </c>
      <c r="AA244" s="107">
        <v>0</v>
      </c>
      <c r="AB244" s="107">
        <v>0</v>
      </c>
      <c r="AC244" s="148">
        <f t="shared" si="19"/>
        <v>0</v>
      </c>
      <c r="AD244" s="149"/>
    </row>
    <row r="245" spans="1:30" s="150" customFormat="1" ht="63" x14ac:dyDescent="0.2">
      <c r="A245" s="146"/>
      <c r="B245" s="6" t="s">
        <v>392</v>
      </c>
      <c r="C245" s="6" t="s">
        <v>171</v>
      </c>
      <c r="D245" s="107">
        <v>0</v>
      </c>
      <c r="E245" s="107">
        <v>0</v>
      </c>
      <c r="F245" s="107">
        <v>0</v>
      </c>
      <c r="G245" s="107">
        <v>0</v>
      </c>
      <c r="H245" s="107">
        <v>0</v>
      </c>
      <c r="I245" s="107">
        <v>4.2507099999999998</v>
      </c>
      <c r="J245" s="107">
        <v>0</v>
      </c>
      <c r="K245" s="107">
        <v>0</v>
      </c>
      <c r="L245" s="107">
        <v>0</v>
      </c>
      <c r="M245" s="107">
        <v>0</v>
      </c>
      <c r="N245" s="107">
        <v>0</v>
      </c>
      <c r="O245" s="107">
        <v>0</v>
      </c>
      <c r="P245" s="107">
        <v>0</v>
      </c>
      <c r="Q245" s="107">
        <v>0</v>
      </c>
      <c r="R245" s="107">
        <v>0</v>
      </c>
      <c r="S245" s="107">
        <v>0</v>
      </c>
      <c r="T245" s="107">
        <v>0</v>
      </c>
      <c r="U245" s="107">
        <v>0</v>
      </c>
      <c r="V245" s="147">
        <f t="shared" si="18"/>
        <v>0</v>
      </c>
      <c r="W245" s="147">
        <f t="shared" si="18"/>
        <v>0</v>
      </c>
      <c r="X245" s="147">
        <f t="shared" si="15"/>
        <v>0</v>
      </c>
      <c r="Y245" s="107">
        <v>0</v>
      </c>
      <c r="Z245" s="107">
        <v>0</v>
      </c>
      <c r="AA245" s="107">
        <v>0</v>
      </c>
      <c r="AB245" s="107">
        <v>0</v>
      </c>
      <c r="AC245" s="148">
        <f t="shared" si="19"/>
        <v>0</v>
      </c>
      <c r="AD245" s="149"/>
    </row>
    <row r="246" spans="1:30" s="150" customFormat="1" ht="47.25" x14ac:dyDescent="0.2">
      <c r="A246" s="146"/>
      <c r="B246" s="6" t="s">
        <v>1034</v>
      </c>
      <c r="C246" s="6" t="s">
        <v>171</v>
      </c>
      <c r="D246" s="107">
        <v>0</v>
      </c>
      <c r="E246" s="107">
        <v>0</v>
      </c>
      <c r="F246" s="107">
        <v>0</v>
      </c>
      <c r="G246" s="107">
        <v>0</v>
      </c>
      <c r="H246" s="107">
        <v>0</v>
      </c>
      <c r="I246" s="107">
        <v>3.3114599999999998</v>
      </c>
      <c r="J246" s="107">
        <v>0</v>
      </c>
      <c r="K246" s="107">
        <v>0</v>
      </c>
      <c r="L246" s="107">
        <v>0</v>
      </c>
      <c r="M246" s="107">
        <v>0</v>
      </c>
      <c r="N246" s="107">
        <v>0</v>
      </c>
      <c r="O246" s="107">
        <v>0</v>
      </c>
      <c r="P246" s="107">
        <v>0</v>
      </c>
      <c r="Q246" s="107">
        <v>0</v>
      </c>
      <c r="R246" s="107">
        <v>0</v>
      </c>
      <c r="S246" s="107">
        <v>0</v>
      </c>
      <c r="T246" s="107">
        <v>0</v>
      </c>
      <c r="U246" s="107">
        <v>0</v>
      </c>
      <c r="V246" s="147">
        <f t="shared" si="18"/>
        <v>0</v>
      </c>
      <c r="W246" s="147">
        <f t="shared" si="18"/>
        <v>0</v>
      </c>
      <c r="X246" s="147">
        <f t="shared" si="15"/>
        <v>0</v>
      </c>
      <c r="Y246" s="107">
        <v>0</v>
      </c>
      <c r="Z246" s="107">
        <v>0</v>
      </c>
      <c r="AA246" s="107">
        <v>0</v>
      </c>
      <c r="AB246" s="107">
        <v>0</v>
      </c>
      <c r="AC246" s="148">
        <f t="shared" si="19"/>
        <v>0</v>
      </c>
      <c r="AD246" s="149"/>
    </row>
    <row r="247" spans="1:30" s="150" customFormat="1" ht="78.75" x14ac:dyDescent="0.2">
      <c r="A247" s="146"/>
      <c r="B247" s="6" t="s">
        <v>1035</v>
      </c>
      <c r="C247" s="6" t="s">
        <v>171</v>
      </c>
      <c r="D247" s="107">
        <v>0</v>
      </c>
      <c r="E247" s="107">
        <v>0</v>
      </c>
      <c r="F247" s="107">
        <v>0</v>
      </c>
      <c r="G247" s="107">
        <v>0</v>
      </c>
      <c r="H247" s="107">
        <v>0</v>
      </c>
      <c r="I247" s="107">
        <v>3.7778000000000005</v>
      </c>
      <c r="J247" s="107">
        <v>0</v>
      </c>
      <c r="K247" s="107">
        <v>0</v>
      </c>
      <c r="L247" s="107">
        <v>0</v>
      </c>
      <c r="M247" s="107">
        <v>0</v>
      </c>
      <c r="N247" s="107">
        <v>0</v>
      </c>
      <c r="O247" s="107">
        <v>0</v>
      </c>
      <c r="P247" s="107">
        <v>0</v>
      </c>
      <c r="Q247" s="107">
        <v>0</v>
      </c>
      <c r="R247" s="107">
        <v>0</v>
      </c>
      <c r="S247" s="107">
        <v>0</v>
      </c>
      <c r="T247" s="107">
        <v>0</v>
      </c>
      <c r="U247" s="107">
        <v>0</v>
      </c>
      <c r="V247" s="147">
        <f t="shared" si="18"/>
        <v>0</v>
      </c>
      <c r="W247" s="147">
        <f t="shared" si="18"/>
        <v>0</v>
      </c>
      <c r="X247" s="147">
        <f t="shared" si="15"/>
        <v>0</v>
      </c>
      <c r="Y247" s="107">
        <v>0</v>
      </c>
      <c r="Z247" s="107">
        <v>0</v>
      </c>
      <c r="AA247" s="107">
        <v>0</v>
      </c>
      <c r="AB247" s="107">
        <v>0</v>
      </c>
      <c r="AC247" s="148">
        <f t="shared" si="19"/>
        <v>0</v>
      </c>
      <c r="AD247" s="149"/>
    </row>
    <row r="248" spans="1:30" s="150" customFormat="1" ht="78.75" x14ac:dyDescent="0.2">
      <c r="A248" s="146"/>
      <c r="B248" s="6" t="s">
        <v>1036</v>
      </c>
      <c r="C248" s="6" t="s">
        <v>171</v>
      </c>
      <c r="D248" s="107">
        <v>0</v>
      </c>
      <c r="E248" s="107">
        <v>0</v>
      </c>
      <c r="F248" s="107">
        <v>0</v>
      </c>
      <c r="G248" s="107">
        <v>0</v>
      </c>
      <c r="H248" s="107">
        <v>0</v>
      </c>
      <c r="I248" s="107">
        <v>3.2046749999999999</v>
      </c>
      <c r="J248" s="107">
        <v>0</v>
      </c>
      <c r="K248" s="107">
        <v>0</v>
      </c>
      <c r="L248" s="107">
        <v>0</v>
      </c>
      <c r="M248" s="107">
        <v>0</v>
      </c>
      <c r="N248" s="107">
        <v>0</v>
      </c>
      <c r="O248" s="107">
        <v>0</v>
      </c>
      <c r="P248" s="107">
        <v>0</v>
      </c>
      <c r="Q248" s="107">
        <v>0</v>
      </c>
      <c r="R248" s="107">
        <v>0</v>
      </c>
      <c r="S248" s="107">
        <v>0</v>
      </c>
      <c r="T248" s="107">
        <v>0</v>
      </c>
      <c r="U248" s="107">
        <v>0</v>
      </c>
      <c r="V248" s="147">
        <f t="shared" si="18"/>
        <v>0</v>
      </c>
      <c r="W248" s="147">
        <f t="shared" si="18"/>
        <v>0</v>
      </c>
      <c r="X248" s="147">
        <f t="shared" si="15"/>
        <v>0</v>
      </c>
      <c r="Y248" s="107">
        <v>0</v>
      </c>
      <c r="Z248" s="107">
        <v>0</v>
      </c>
      <c r="AA248" s="107">
        <v>0</v>
      </c>
      <c r="AB248" s="107">
        <v>0</v>
      </c>
      <c r="AC248" s="148">
        <f t="shared" si="19"/>
        <v>0</v>
      </c>
      <c r="AD248" s="149"/>
    </row>
    <row r="249" spans="1:30" s="150" customFormat="1" ht="47.25" x14ac:dyDescent="0.2">
      <c r="A249" s="146"/>
      <c r="B249" s="6" t="s">
        <v>1037</v>
      </c>
      <c r="C249" s="6" t="s">
        <v>171</v>
      </c>
      <c r="D249" s="107">
        <v>0</v>
      </c>
      <c r="E249" s="107">
        <v>0</v>
      </c>
      <c r="F249" s="107">
        <v>0</v>
      </c>
      <c r="G249" s="107">
        <v>0</v>
      </c>
      <c r="H249" s="107">
        <v>0</v>
      </c>
      <c r="I249" s="107">
        <v>6</v>
      </c>
      <c r="J249" s="107">
        <v>0</v>
      </c>
      <c r="K249" s="107">
        <v>0</v>
      </c>
      <c r="L249" s="107">
        <v>0</v>
      </c>
      <c r="M249" s="107">
        <v>0</v>
      </c>
      <c r="N249" s="107">
        <v>0</v>
      </c>
      <c r="O249" s="107">
        <v>0</v>
      </c>
      <c r="P249" s="107">
        <v>0</v>
      </c>
      <c r="Q249" s="107">
        <v>0</v>
      </c>
      <c r="R249" s="107">
        <v>0</v>
      </c>
      <c r="S249" s="107">
        <v>0</v>
      </c>
      <c r="T249" s="107">
        <v>0</v>
      </c>
      <c r="U249" s="107">
        <v>0</v>
      </c>
      <c r="V249" s="147">
        <f t="shared" si="18"/>
        <v>0</v>
      </c>
      <c r="W249" s="147">
        <f t="shared" si="18"/>
        <v>0</v>
      </c>
      <c r="X249" s="147">
        <f t="shared" si="15"/>
        <v>0</v>
      </c>
      <c r="Y249" s="107">
        <v>0</v>
      </c>
      <c r="Z249" s="107">
        <v>0</v>
      </c>
      <c r="AA249" s="107">
        <v>0</v>
      </c>
      <c r="AB249" s="107">
        <v>0</v>
      </c>
      <c r="AC249" s="148">
        <f t="shared" si="19"/>
        <v>0</v>
      </c>
      <c r="AD249" s="149"/>
    </row>
    <row r="250" spans="1:30" s="150" customFormat="1" ht="47.25" x14ac:dyDescent="0.2">
      <c r="A250" s="146"/>
      <c r="B250" s="6" t="s">
        <v>1038</v>
      </c>
      <c r="C250" s="6" t="s">
        <v>171</v>
      </c>
      <c r="D250" s="107">
        <v>0</v>
      </c>
      <c r="E250" s="107">
        <v>0</v>
      </c>
      <c r="F250" s="107">
        <v>0</v>
      </c>
      <c r="G250" s="107">
        <v>0</v>
      </c>
      <c r="H250" s="107">
        <v>0</v>
      </c>
      <c r="I250" s="107">
        <v>1.5</v>
      </c>
      <c r="J250" s="107">
        <v>0</v>
      </c>
      <c r="K250" s="107">
        <v>0</v>
      </c>
      <c r="L250" s="107">
        <v>0</v>
      </c>
      <c r="M250" s="107">
        <v>0</v>
      </c>
      <c r="N250" s="107">
        <v>0</v>
      </c>
      <c r="O250" s="107">
        <v>0</v>
      </c>
      <c r="P250" s="107">
        <v>0</v>
      </c>
      <c r="Q250" s="107">
        <v>0</v>
      </c>
      <c r="R250" s="107">
        <v>0</v>
      </c>
      <c r="S250" s="107">
        <v>0</v>
      </c>
      <c r="T250" s="107">
        <v>0</v>
      </c>
      <c r="U250" s="107">
        <v>0</v>
      </c>
      <c r="V250" s="147">
        <f t="shared" si="18"/>
        <v>0</v>
      </c>
      <c r="W250" s="147">
        <f t="shared" si="18"/>
        <v>0</v>
      </c>
      <c r="X250" s="147">
        <f t="shared" si="18"/>
        <v>0</v>
      </c>
      <c r="Y250" s="107">
        <v>0</v>
      </c>
      <c r="Z250" s="107">
        <v>0</v>
      </c>
      <c r="AA250" s="107">
        <v>0</v>
      </c>
      <c r="AB250" s="107">
        <v>0</v>
      </c>
      <c r="AC250" s="148">
        <f t="shared" si="19"/>
        <v>0</v>
      </c>
      <c r="AD250" s="149"/>
    </row>
    <row r="251" spans="1:30" s="150" customFormat="1" ht="283.5" x14ac:dyDescent="0.2">
      <c r="A251" s="146"/>
      <c r="B251" s="6" t="s">
        <v>1039</v>
      </c>
      <c r="C251" s="6" t="s">
        <v>171</v>
      </c>
      <c r="D251" s="107">
        <v>0</v>
      </c>
      <c r="E251" s="107">
        <v>0</v>
      </c>
      <c r="F251" s="107">
        <v>0</v>
      </c>
      <c r="G251" s="107">
        <v>0</v>
      </c>
      <c r="H251" s="107">
        <v>0</v>
      </c>
      <c r="I251" s="107">
        <v>68.938119999999998</v>
      </c>
      <c r="J251" s="107">
        <v>0</v>
      </c>
      <c r="K251" s="107">
        <v>0</v>
      </c>
      <c r="L251" s="107">
        <v>0</v>
      </c>
      <c r="M251" s="107">
        <v>0</v>
      </c>
      <c r="N251" s="107">
        <v>0</v>
      </c>
      <c r="O251" s="107">
        <v>0</v>
      </c>
      <c r="P251" s="107">
        <v>0</v>
      </c>
      <c r="Q251" s="107">
        <v>0</v>
      </c>
      <c r="R251" s="107">
        <v>0</v>
      </c>
      <c r="S251" s="107">
        <v>0</v>
      </c>
      <c r="T251" s="107">
        <v>0</v>
      </c>
      <c r="U251" s="107">
        <v>0</v>
      </c>
      <c r="V251" s="147">
        <f t="shared" si="18"/>
        <v>0</v>
      </c>
      <c r="W251" s="147">
        <f t="shared" si="18"/>
        <v>0</v>
      </c>
      <c r="X251" s="147">
        <f t="shared" si="18"/>
        <v>0</v>
      </c>
      <c r="Y251" s="107">
        <v>0</v>
      </c>
      <c r="Z251" s="107">
        <v>0</v>
      </c>
      <c r="AA251" s="107">
        <v>0</v>
      </c>
      <c r="AB251" s="107">
        <v>0</v>
      </c>
      <c r="AC251" s="148">
        <f t="shared" si="19"/>
        <v>0</v>
      </c>
      <c r="AD251" s="149"/>
    </row>
    <row r="252" spans="1:30" s="150" customFormat="1" ht="94.5" x14ac:dyDescent="0.2">
      <c r="A252" s="146"/>
      <c r="B252" s="6" t="s">
        <v>1040</v>
      </c>
      <c r="C252" s="6" t="s">
        <v>171</v>
      </c>
      <c r="D252" s="107">
        <v>0</v>
      </c>
      <c r="E252" s="107">
        <v>0</v>
      </c>
      <c r="F252" s="107">
        <v>0</v>
      </c>
      <c r="G252" s="107">
        <v>0</v>
      </c>
      <c r="H252" s="107">
        <v>0</v>
      </c>
      <c r="I252" s="107">
        <v>20.674140000000001</v>
      </c>
      <c r="J252" s="107">
        <v>0</v>
      </c>
      <c r="K252" s="107">
        <v>0</v>
      </c>
      <c r="L252" s="107">
        <v>0</v>
      </c>
      <c r="M252" s="107">
        <v>0</v>
      </c>
      <c r="N252" s="107">
        <v>0</v>
      </c>
      <c r="O252" s="107">
        <v>0</v>
      </c>
      <c r="P252" s="107">
        <v>0</v>
      </c>
      <c r="Q252" s="107">
        <v>0</v>
      </c>
      <c r="R252" s="107">
        <v>0</v>
      </c>
      <c r="S252" s="107">
        <v>0</v>
      </c>
      <c r="T252" s="107">
        <v>0</v>
      </c>
      <c r="U252" s="107">
        <v>0</v>
      </c>
      <c r="V252" s="147">
        <f t="shared" si="18"/>
        <v>0</v>
      </c>
      <c r="W252" s="147">
        <f t="shared" si="18"/>
        <v>0</v>
      </c>
      <c r="X252" s="147">
        <f t="shared" si="18"/>
        <v>0</v>
      </c>
      <c r="Y252" s="107">
        <v>0</v>
      </c>
      <c r="Z252" s="107">
        <v>0</v>
      </c>
      <c r="AA252" s="107">
        <v>0</v>
      </c>
      <c r="AB252" s="107">
        <v>0</v>
      </c>
      <c r="AC252" s="148">
        <f t="shared" si="19"/>
        <v>0</v>
      </c>
      <c r="AD252" s="149"/>
    </row>
    <row r="253" spans="1:30" s="150" customFormat="1" ht="173.25" x14ac:dyDescent="0.2">
      <c r="A253" s="146"/>
      <c r="B253" s="6" t="s">
        <v>1041</v>
      </c>
      <c r="C253" s="6" t="s">
        <v>171</v>
      </c>
      <c r="D253" s="107">
        <v>0</v>
      </c>
      <c r="E253" s="107">
        <v>0</v>
      </c>
      <c r="F253" s="107">
        <v>0</v>
      </c>
      <c r="G253" s="107">
        <v>0</v>
      </c>
      <c r="H253" s="107">
        <v>0</v>
      </c>
      <c r="I253" s="107">
        <v>96.481619999999992</v>
      </c>
      <c r="J253" s="107">
        <v>0</v>
      </c>
      <c r="K253" s="107">
        <v>0</v>
      </c>
      <c r="L253" s="107">
        <v>0</v>
      </c>
      <c r="M253" s="107">
        <v>0</v>
      </c>
      <c r="N253" s="107">
        <v>0</v>
      </c>
      <c r="O253" s="107">
        <v>0</v>
      </c>
      <c r="P253" s="107">
        <v>0</v>
      </c>
      <c r="Q253" s="107">
        <v>0</v>
      </c>
      <c r="R253" s="107">
        <v>0</v>
      </c>
      <c r="S253" s="107">
        <v>0</v>
      </c>
      <c r="T253" s="107">
        <v>0</v>
      </c>
      <c r="U253" s="107">
        <v>0</v>
      </c>
      <c r="V253" s="147">
        <f t="shared" si="18"/>
        <v>0</v>
      </c>
      <c r="W253" s="147">
        <f t="shared" si="18"/>
        <v>0</v>
      </c>
      <c r="X253" s="147">
        <f t="shared" si="18"/>
        <v>0</v>
      </c>
      <c r="Y253" s="107">
        <v>0</v>
      </c>
      <c r="Z253" s="107">
        <v>0</v>
      </c>
      <c r="AA253" s="107">
        <v>0</v>
      </c>
      <c r="AB253" s="107">
        <v>0</v>
      </c>
      <c r="AC253" s="148">
        <f t="shared" si="19"/>
        <v>0</v>
      </c>
      <c r="AD253" s="149"/>
    </row>
    <row r="254" spans="1:30" s="150" customFormat="1" ht="15.75" x14ac:dyDescent="0.2">
      <c r="A254" s="146"/>
      <c r="B254" s="6" t="s">
        <v>393</v>
      </c>
      <c r="C254" s="6" t="s">
        <v>98</v>
      </c>
      <c r="D254" s="107">
        <v>0</v>
      </c>
      <c r="E254" s="107">
        <v>0</v>
      </c>
      <c r="F254" s="107">
        <v>0</v>
      </c>
      <c r="G254" s="107">
        <v>0</v>
      </c>
      <c r="H254" s="107">
        <v>0</v>
      </c>
      <c r="I254" s="107">
        <v>68</v>
      </c>
      <c r="J254" s="107">
        <v>0</v>
      </c>
      <c r="K254" s="107">
        <v>0</v>
      </c>
      <c r="L254" s="107">
        <v>0</v>
      </c>
      <c r="M254" s="107">
        <v>0</v>
      </c>
      <c r="N254" s="107">
        <v>0</v>
      </c>
      <c r="O254" s="107">
        <v>0</v>
      </c>
      <c r="P254" s="107">
        <v>0</v>
      </c>
      <c r="Q254" s="107">
        <v>0</v>
      </c>
      <c r="R254" s="107">
        <v>0</v>
      </c>
      <c r="S254" s="107">
        <v>0</v>
      </c>
      <c r="T254" s="107">
        <v>0</v>
      </c>
      <c r="U254" s="107">
        <v>0</v>
      </c>
      <c r="V254" s="147">
        <f t="shared" si="18"/>
        <v>0</v>
      </c>
      <c r="W254" s="147">
        <f t="shared" si="18"/>
        <v>0</v>
      </c>
      <c r="X254" s="147">
        <f t="shared" si="18"/>
        <v>0</v>
      </c>
      <c r="Y254" s="107">
        <v>0</v>
      </c>
      <c r="Z254" s="107">
        <v>0</v>
      </c>
      <c r="AA254" s="107">
        <v>0</v>
      </c>
      <c r="AB254" s="107">
        <v>6</v>
      </c>
      <c r="AC254" s="148">
        <f t="shared" si="19"/>
        <v>6</v>
      </c>
      <c r="AD254" s="149"/>
    </row>
    <row r="255" spans="1:30" s="150" customFormat="1" ht="47.25" x14ac:dyDescent="0.2">
      <c r="A255" s="146"/>
      <c r="B255" s="6" t="s">
        <v>394</v>
      </c>
      <c r="C255" s="6" t="s">
        <v>100</v>
      </c>
      <c r="D255" s="107">
        <v>0</v>
      </c>
      <c r="E255" s="107">
        <v>0</v>
      </c>
      <c r="F255" s="107">
        <v>0</v>
      </c>
      <c r="G255" s="107">
        <v>0</v>
      </c>
      <c r="H255" s="107">
        <v>0</v>
      </c>
      <c r="I255" s="107">
        <v>0</v>
      </c>
      <c r="J255" s="107">
        <v>0</v>
      </c>
      <c r="K255" s="107">
        <v>0</v>
      </c>
      <c r="L255" s="107">
        <v>0</v>
      </c>
      <c r="M255" s="107">
        <v>0</v>
      </c>
      <c r="N255" s="107">
        <v>0</v>
      </c>
      <c r="O255" s="107">
        <v>0</v>
      </c>
      <c r="P255" s="107">
        <v>0</v>
      </c>
      <c r="Q255" s="107">
        <v>0</v>
      </c>
      <c r="R255" s="107">
        <v>0</v>
      </c>
      <c r="S255" s="107">
        <v>0</v>
      </c>
      <c r="T255" s="107">
        <v>0</v>
      </c>
      <c r="U255" s="107">
        <v>0</v>
      </c>
      <c r="V255" s="147">
        <f t="shared" si="18"/>
        <v>0</v>
      </c>
      <c r="W255" s="147">
        <f t="shared" si="18"/>
        <v>0</v>
      </c>
      <c r="X255" s="147">
        <f t="shared" si="18"/>
        <v>0</v>
      </c>
      <c r="Y255" s="107">
        <v>0</v>
      </c>
      <c r="Z255" s="107">
        <v>0</v>
      </c>
      <c r="AA255" s="107">
        <v>0</v>
      </c>
      <c r="AB255" s="107">
        <v>0</v>
      </c>
      <c r="AC255" s="148">
        <f t="shared" si="19"/>
        <v>0</v>
      </c>
      <c r="AD255" s="149"/>
    </row>
    <row r="256" spans="1:30" s="150" customFormat="1" ht="31.5" x14ac:dyDescent="0.2">
      <c r="A256" s="146"/>
      <c r="B256" s="6" t="s">
        <v>395</v>
      </c>
      <c r="C256" s="6" t="s">
        <v>100</v>
      </c>
      <c r="D256" s="107">
        <v>0</v>
      </c>
      <c r="E256" s="107">
        <v>0</v>
      </c>
      <c r="F256" s="107">
        <v>0</v>
      </c>
      <c r="G256" s="107">
        <v>0</v>
      </c>
      <c r="H256" s="107">
        <v>0</v>
      </c>
      <c r="I256" s="107">
        <v>2.1499900000000003</v>
      </c>
      <c r="J256" s="107">
        <v>0</v>
      </c>
      <c r="K256" s="107">
        <v>0</v>
      </c>
      <c r="L256" s="107">
        <v>0</v>
      </c>
      <c r="M256" s="107">
        <v>0</v>
      </c>
      <c r="N256" s="107">
        <v>0</v>
      </c>
      <c r="O256" s="107">
        <v>0</v>
      </c>
      <c r="P256" s="107">
        <v>0</v>
      </c>
      <c r="Q256" s="107">
        <v>0</v>
      </c>
      <c r="R256" s="107">
        <v>0</v>
      </c>
      <c r="S256" s="107">
        <v>0</v>
      </c>
      <c r="T256" s="107">
        <v>0</v>
      </c>
      <c r="U256" s="107">
        <v>0</v>
      </c>
      <c r="V256" s="147">
        <f t="shared" si="18"/>
        <v>0</v>
      </c>
      <c r="W256" s="147">
        <f t="shared" si="18"/>
        <v>0</v>
      </c>
      <c r="X256" s="147">
        <f t="shared" si="18"/>
        <v>0</v>
      </c>
      <c r="Y256" s="107">
        <v>0</v>
      </c>
      <c r="Z256" s="107">
        <v>0</v>
      </c>
      <c r="AA256" s="107">
        <v>0</v>
      </c>
      <c r="AB256" s="107">
        <v>2.2999999999999998</v>
      </c>
      <c r="AC256" s="148">
        <f t="shared" si="19"/>
        <v>2.2999999999999998</v>
      </c>
      <c r="AD256" s="149"/>
    </row>
    <row r="257" spans="1:30" s="150" customFormat="1" ht="31.5" x14ac:dyDescent="0.2">
      <c r="A257" s="146"/>
      <c r="B257" s="6" t="s">
        <v>396</v>
      </c>
      <c r="C257" s="6" t="s">
        <v>100</v>
      </c>
      <c r="D257" s="107">
        <v>0</v>
      </c>
      <c r="E257" s="107">
        <v>0</v>
      </c>
      <c r="F257" s="107">
        <v>0</v>
      </c>
      <c r="G257" s="107">
        <v>0</v>
      </c>
      <c r="H257" s="107">
        <v>0</v>
      </c>
      <c r="I257" s="107">
        <v>2.1499900000000003</v>
      </c>
      <c r="J257" s="107">
        <v>0</v>
      </c>
      <c r="K257" s="107">
        <v>0</v>
      </c>
      <c r="L257" s="107">
        <v>0</v>
      </c>
      <c r="M257" s="107">
        <v>0</v>
      </c>
      <c r="N257" s="107">
        <v>0</v>
      </c>
      <c r="O257" s="107">
        <v>0</v>
      </c>
      <c r="P257" s="107">
        <v>0</v>
      </c>
      <c r="Q257" s="107">
        <v>0</v>
      </c>
      <c r="R257" s="107">
        <v>0</v>
      </c>
      <c r="S257" s="107">
        <v>0</v>
      </c>
      <c r="T257" s="107">
        <v>0</v>
      </c>
      <c r="U257" s="107">
        <v>0</v>
      </c>
      <c r="V257" s="147">
        <f t="shared" si="18"/>
        <v>0</v>
      </c>
      <c r="W257" s="147">
        <f t="shared" si="18"/>
        <v>0</v>
      </c>
      <c r="X257" s="147">
        <f t="shared" si="18"/>
        <v>0</v>
      </c>
      <c r="Y257" s="107">
        <v>0</v>
      </c>
      <c r="Z257" s="107">
        <v>0</v>
      </c>
      <c r="AA257" s="107">
        <v>0</v>
      </c>
      <c r="AB257" s="107">
        <v>2.2999999999999998</v>
      </c>
      <c r="AC257" s="148">
        <f t="shared" si="19"/>
        <v>2.2999999999999998</v>
      </c>
      <c r="AD257" s="149"/>
    </row>
    <row r="258" spans="1:30" s="150" customFormat="1" ht="31.5" x14ac:dyDescent="0.2">
      <c r="A258" s="146"/>
      <c r="B258" s="6" t="s">
        <v>397</v>
      </c>
      <c r="C258" s="6" t="s">
        <v>100</v>
      </c>
      <c r="D258" s="107">
        <v>0</v>
      </c>
      <c r="E258" s="107">
        <v>0</v>
      </c>
      <c r="F258" s="107">
        <v>0</v>
      </c>
      <c r="G258" s="107">
        <v>0</v>
      </c>
      <c r="H258" s="107">
        <v>0</v>
      </c>
      <c r="I258" s="107">
        <v>5.8570000000000011</v>
      </c>
      <c r="J258" s="107">
        <v>0</v>
      </c>
      <c r="K258" s="107">
        <v>0</v>
      </c>
      <c r="L258" s="107">
        <v>0</v>
      </c>
      <c r="M258" s="107">
        <v>0</v>
      </c>
      <c r="N258" s="107">
        <v>0</v>
      </c>
      <c r="O258" s="107">
        <v>0</v>
      </c>
      <c r="P258" s="107">
        <v>0</v>
      </c>
      <c r="Q258" s="107">
        <v>0</v>
      </c>
      <c r="R258" s="107">
        <v>0</v>
      </c>
      <c r="S258" s="107">
        <v>0</v>
      </c>
      <c r="T258" s="107">
        <v>0</v>
      </c>
      <c r="U258" s="107">
        <v>0</v>
      </c>
      <c r="V258" s="147">
        <f t="shared" si="18"/>
        <v>0</v>
      </c>
      <c r="W258" s="147">
        <f t="shared" si="18"/>
        <v>0</v>
      </c>
      <c r="X258" s="147">
        <f t="shared" si="18"/>
        <v>0</v>
      </c>
      <c r="Y258" s="107">
        <v>0</v>
      </c>
      <c r="Z258" s="107">
        <v>0</v>
      </c>
      <c r="AA258" s="107">
        <v>0</v>
      </c>
      <c r="AB258" s="107">
        <v>0</v>
      </c>
      <c r="AC258" s="148">
        <f t="shared" si="19"/>
        <v>0</v>
      </c>
      <c r="AD258" s="149"/>
    </row>
    <row r="259" spans="1:30" s="150" customFormat="1" ht="31.5" x14ac:dyDescent="0.2">
      <c r="A259" s="146"/>
      <c r="B259" s="6" t="s">
        <v>398</v>
      </c>
      <c r="C259" s="6" t="s">
        <v>100</v>
      </c>
      <c r="D259" s="107">
        <v>0</v>
      </c>
      <c r="E259" s="107">
        <v>0</v>
      </c>
      <c r="F259" s="107">
        <v>0</v>
      </c>
      <c r="G259" s="107">
        <v>0</v>
      </c>
      <c r="H259" s="107">
        <v>0</v>
      </c>
      <c r="I259" s="107">
        <v>5.8570000000000011</v>
      </c>
      <c r="J259" s="107">
        <v>0</v>
      </c>
      <c r="K259" s="107">
        <v>0</v>
      </c>
      <c r="L259" s="107">
        <v>0</v>
      </c>
      <c r="M259" s="107">
        <v>0</v>
      </c>
      <c r="N259" s="107">
        <v>0</v>
      </c>
      <c r="O259" s="107">
        <v>0</v>
      </c>
      <c r="P259" s="107">
        <v>0</v>
      </c>
      <c r="Q259" s="107">
        <v>0</v>
      </c>
      <c r="R259" s="107">
        <v>0</v>
      </c>
      <c r="S259" s="107">
        <v>0</v>
      </c>
      <c r="T259" s="107">
        <v>0</v>
      </c>
      <c r="U259" s="107">
        <v>0</v>
      </c>
      <c r="V259" s="147">
        <f t="shared" si="18"/>
        <v>0</v>
      </c>
      <c r="W259" s="147">
        <f t="shared" si="18"/>
        <v>0</v>
      </c>
      <c r="X259" s="147">
        <f t="shared" si="18"/>
        <v>0</v>
      </c>
      <c r="Y259" s="107">
        <v>0</v>
      </c>
      <c r="Z259" s="107">
        <v>0</v>
      </c>
      <c r="AA259" s="107">
        <v>0</v>
      </c>
      <c r="AB259" s="107">
        <v>0</v>
      </c>
      <c r="AC259" s="148">
        <f t="shared" si="19"/>
        <v>0</v>
      </c>
      <c r="AD259" s="149"/>
    </row>
    <row r="260" spans="1:30" s="150" customFormat="1" ht="31.5" x14ac:dyDescent="0.2">
      <c r="A260" s="146"/>
      <c r="B260" s="6" t="s">
        <v>399</v>
      </c>
      <c r="C260" s="6" t="s">
        <v>100</v>
      </c>
      <c r="D260" s="107">
        <v>0</v>
      </c>
      <c r="E260" s="107">
        <v>0</v>
      </c>
      <c r="F260" s="107">
        <v>0</v>
      </c>
      <c r="G260" s="107">
        <v>0</v>
      </c>
      <c r="H260" s="107">
        <v>0</v>
      </c>
      <c r="I260" s="107">
        <v>6</v>
      </c>
      <c r="J260" s="107">
        <v>0</v>
      </c>
      <c r="K260" s="107">
        <v>0</v>
      </c>
      <c r="L260" s="107">
        <v>0</v>
      </c>
      <c r="M260" s="107">
        <v>0</v>
      </c>
      <c r="N260" s="107">
        <v>0</v>
      </c>
      <c r="O260" s="107">
        <v>0</v>
      </c>
      <c r="P260" s="107">
        <v>0</v>
      </c>
      <c r="Q260" s="107">
        <v>0</v>
      </c>
      <c r="R260" s="107">
        <v>0</v>
      </c>
      <c r="S260" s="107">
        <v>0</v>
      </c>
      <c r="T260" s="107">
        <v>0</v>
      </c>
      <c r="U260" s="107">
        <v>0</v>
      </c>
      <c r="V260" s="147">
        <f t="shared" si="18"/>
        <v>0</v>
      </c>
      <c r="W260" s="147">
        <f t="shared" si="18"/>
        <v>0</v>
      </c>
      <c r="X260" s="147">
        <f t="shared" si="18"/>
        <v>0</v>
      </c>
      <c r="Y260" s="107">
        <v>0</v>
      </c>
      <c r="Z260" s="107">
        <v>0</v>
      </c>
      <c r="AA260" s="107">
        <v>0</v>
      </c>
      <c r="AB260" s="107">
        <v>0</v>
      </c>
      <c r="AC260" s="148">
        <f t="shared" si="19"/>
        <v>0</v>
      </c>
      <c r="AD260" s="149"/>
    </row>
    <row r="261" spans="1:30" s="150" customFormat="1" ht="31.5" x14ac:dyDescent="0.2">
      <c r="A261" s="146"/>
      <c r="B261" s="6" t="s">
        <v>400</v>
      </c>
      <c r="C261" s="6" t="s">
        <v>100</v>
      </c>
      <c r="D261" s="107">
        <v>0</v>
      </c>
      <c r="E261" s="107">
        <v>0</v>
      </c>
      <c r="F261" s="107">
        <v>0</v>
      </c>
      <c r="G261" s="107">
        <v>0</v>
      </c>
      <c r="H261" s="107">
        <v>0</v>
      </c>
      <c r="I261" s="107">
        <v>6</v>
      </c>
      <c r="J261" s="107">
        <v>0</v>
      </c>
      <c r="K261" s="107">
        <v>0</v>
      </c>
      <c r="L261" s="107">
        <v>0</v>
      </c>
      <c r="M261" s="107">
        <v>0</v>
      </c>
      <c r="N261" s="107">
        <v>0</v>
      </c>
      <c r="O261" s="107">
        <v>0</v>
      </c>
      <c r="P261" s="107">
        <v>0</v>
      </c>
      <c r="Q261" s="107">
        <v>0</v>
      </c>
      <c r="R261" s="107">
        <v>0</v>
      </c>
      <c r="S261" s="107">
        <v>0</v>
      </c>
      <c r="T261" s="107">
        <v>0</v>
      </c>
      <c r="U261" s="107">
        <v>0</v>
      </c>
      <c r="V261" s="147">
        <f t="shared" si="18"/>
        <v>0</v>
      </c>
      <c r="W261" s="147">
        <f t="shared" si="18"/>
        <v>0</v>
      </c>
      <c r="X261" s="147">
        <f t="shared" si="18"/>
        <v>0</v>
      </c>
      <c r="Y261" s="107">
        <v>0</v>
      </c>
      <c r="Z261" s="107">
        <v>0</v>
      </c>
      <c r="AA261" s="107">
        <v>0</v>
      </c>
      <c r="AB261" s="107">
        <v>6</v>
      </c>
      <c r="AC261" s="148">
        <f t="shared" si="19"/>
        <v>6</v>
      </c>
      <c r="AD261" s="149"/>
    </row>
    <row r="262" spans="1:30" s="150" customFormat="1" ht="31.5" x14ac:dyDescent="0.2">
      <c r="A262" s="146"/>
      <c r="B262" s="6" t="s">
        <v>1042</v>
      </c>
      <c r="C262" s="6" t="s">
        <v>100</v>
      </c>
      <c r="D262" s="107">
        <v>0</v>
      </c>
      <c r="E262" s="107">
        <v>0</v>
      </c>
      <c r="F262" s="107">
        <v>0</v>
      </c>
      <c r="G262" s="107">
        <v>0</v>
      </c>
      <c r="H262" s="107">
        <v>0</v>
      </c>
      <c r="I262" s="107">
        <v>6</v>
      </c>
      <c r="J262" s="107">
        <v>0</v>
      </c>
      <c r="K262" s="107">
        <v>0</v>
      </c>
      <c r="L262" s="107">
        <v>0</v>
      </c>
      <c r="M262" s="107">
        <v>0</v>
      </c>
      <c r="N262" s="107">
        <v>0</v>
      </c>
      <c r="O262" s="107">
        <v>0</v>
      </c>
      <c r="P262" s="107">
        <v>0</v>
      </c>
      <c r="Q262" s="107">
        <v>0</v>
      </c>
      <c r="R262" s="107">
        <v>0</v>
      </c>
      <c r="S262" s="107">
        <v>0</v>
      </c>
      <c r="T262" s="107">
        <v>0</v>
      </c>
      <c r="U262" s="107">
        <v>0</v>
      </c>
      <c r="V262" s="147">
        <f t="shared" si="18"/>
        <v>0</v>
      </c>
      <c r="W262" s="147">
        <f t="shared" si="18"/>
        <v>0</v>
      </c>
      <c r="X262" s="147">
        <f t="shared" si="18"/>
        <v>0</v>
      </c>
      <c r="Y262" s="107">
        <v>0</v>
      </c>
      <c r="Z262" s="107">
        <v>0</v>
      </c>
      <c r="AA262" s="107">
        <v>0</v>
      </c>
      <c r="AB262" s="107">
        <v>0</v>
      </c>
      <c r="AC262" s="148">
        <f t="shared" si="19"/>
        <v>0</v>
      </c>
      <c r="AD262" s="149"/>
    </row>
    <row r="263" spans="1:30" s="150" customFormat="1" ht="31.5" x14ac:dyDescent="0.2">
      <c r="A263" s="146"/>
      <c r="B263" s="6" t="s">
        <v>1043</v>
      </c>
      <c r="C263" s="6" t="s">
        <v>100</v>
      </c>
      <c r="D263" s="107">
        <v>0</v>
      </c>
      <c r="E263" s="107">
        <v>0</v>
      </c>
      <c r="F263" s="107">
        <v>0</v>
      </c>
      <c r="G263" s="107">
        <v>0</v>
      </c>
      <c r="H263" s="107">
        <v>0</v>
      </c>
      <c r="I263" s="107">
        <v>6</v>
      </c>
      <c r="J263" s="107">
        <v>0</v>
      </c>
      <c r="K263" s="107">
        <v>0</v>
      </c>
      <c r="L263" s="107">
        <v>0</v>
      </c>
      <c r="M263" s="107">
        <v>0</v>
      </c>
      <c r="N263" s="107">
        <v>0</v>
      </c>
      <c r="O263" s="107">
        <v>0</v>
      </c>
      <c r="P263" s="107">
        <v>0</v>
      </c>
      <c r="Q263" s="107">
        <v>0</v>
      </c>
      <c r="R263" s="107">
        <v>0</v>
      </c>
      <c r="S263" s="107">
        <v>0</v>
      </c>
      <c r="T263" s="107">
        <v>0</v>
      </c>
      <c r="U263" s="107">
        <v>0</v>
      </c>
      <c r="V263" s="147">
        <f t="shared" si="18"/>
        <v>0</v>
      </c>
      <c r="W263" s="147">
        <f t="shared" si="18"/>
        <v>0</v>
      </c>
      <c r="X263" s="147">
        <f t="shared" si="18"/>
        <v>0</v>
      </c>
      <c r="Y263" s="107">
        <v>0</v>
      </c>
      <c r="Z263" s="107">
        <v>0</v>
      </c>
      <c r="AA263" s="107">
        <v>0</v>
      </c>
      <c r="AB263" s="107">
        <v>0</v>
      </c>
      <c r="AC263" s="148">
        <f t="shared" si="19"/>
        <v>0</v>
      </c>
      <c r="AD263" s="149"/>
    </row>
    <row r="264" spans="1:30" s="150" customFormat="1" ht="63" x14ac:dyDescent="0.2">
      <c r="A264" s="146"/>
      <c r="B264" s="6" t="s">
        <v>1044</v>
      </c>
      <c r="C264" s="6" t="s">
        <v>176</v>
      </c>
      <c r="D264" s="107">
        <v>0</v>
      </c>
      <c r="E264" s="107">
        <v>0</v>
      </c>
      <c r="F264" s="107">
        <v>0</v>
      </c>
      <c r="G264" s="107">
        <v>0</v>
      </c>
      <c r="H264" s="107">
        <v>0</v>
      </c>
      <c r="I264" s="107">
        <v>9.5</v>
      </c>
      <c r="J264" s="107">
        <v>0</v>
      </c>
      <c r="K264" s="107">
        <v>0</v>
      </c>
      <c r="L264" s="107">
        <v>0</v>
      </c>
      <c r="M264" s="107">
        <v>0</v>
      </c>
      <c r="N264" s="107">
        <v>0</v>
      </c>
      <c r="O264" s="107">
        <v>0</v>
      </c>
      <c r="P264" s="107">
        <v>0</v>
      </c>
      <c r="Q264" s="107">
        <v>0</v>
      </c>
      <c r="R264" s="107">
        <v>0</v>
      </c>
      <c r="S264" s="107">
        <v>0</v>
      </c>
      <c r="T264" s="107">
        <v>0</v>
      </c>
      <c r="U264" s="107">
        <v>0</v>
      </c>
      <c r="V264" s="147">
        <f t="shared" si="18"/>
        <v>0</v>
      </c>
      <c r="W264" s="147">
        <f t="shared" si="18"/>
        <v>0</v>
      </c>
      <c r="X264" s="147">
        <f t="shared" si="18"/>
        <v>0</v>
      </c>
      <c r="Y264" s="107">
        <v>0</v>
      </c>
      <c r="Z264" s="107">
        <v>0</v>
      </c>
      <c r="AA264" s="107">
        <v>0</v>
      </c>
      <c r="AB264" s="107">
        <v>0</v>
      </c>
      <c r="AC264" s="148">
        <f t="shared" si="19"/>
        <v>0</v>
      </c>
      <c r="AD264" s="149"/>
    </row>
    <row r="265" spans="1:30" s="150" customFormat="1" ht="47.25" x14ac:dyDescent="0.2">
      <c r="A265" s="146"/>
      <c r="B265" s="6" t="s">
        <v>1045</v>
      </c>
      <c r="C265" s="6" t="s">
        <v>176</v>
      </c>
      <c r="D265" s="107">
        <v>0</v>
      </c>
      <c r="E265" s="107">
        <v>0</v>
      </c>
      <c r="F265" s="107">
        <v>0</v>
      </c>
      <c r="G265" s="107">
        <v>0</v>
      </c>
      <c r="H265" s="107">
        <v>0</v>
      </c>
      <c r="I265" s="107">
        <v>21.387</v>
      </c>
      <c r="J265" s="107">
        <v>0</v>
      </c>
      <c r="K265" s="107">
        <v>0</v>
      </c>
      <c r="L265" s="107">
        <v>0</v>
      </c>
      <c r="M265" s="107">
        <v>0</v>
      </c>
      <c r="N265" s="107">
        <v>0</v>
      </c>
      <c r="O265" s="107">
        <v>0</v>
      </c>
      <c r="P265" s="107">
        <v>0</v>
      </c>
      <c r="Q265" s="107">
        <v>0</v>
      </c>
      <c r="R265" s="107">
        <v>0</v>
      </c>
      <c r="S265" s="107">
        <v>0</v>
      </c>
      <c r="T265" s="107">
        <v>0</v>
      </c>
      <c r="U265" s="107">
        <v>0</v>
      </c>
      <c r="V265" s="147">
        <f t="shared" si="18"/>
        <v>0</v>
      </c>
      <c r="W265" s="147">
        <f t="shared" si="18"/>
        <v>0</v>
      </c>
      <c r="X265" s="147">
        <f t="shared" si="18"/>
        <v>0</v>
      </c>
      <c r="Y265" s="107">
        <v>0</v>
      </c>
      <c r="Z265" s="107">
        <v>0</v>
      </c>
      <c r="AA265" s="107">
        <v>0</v>
      </c>
      <c r="AB265" s="107">
        <v>0</v>
      </c>
      <c r="AC265" s="148">
        <f t="shared" si="19"/>
        <v>0</v>
      </c>
      <c r="AD265" s="149"/>
    </row>
    <row r="266" spans="1:30" s="150" customFormat="1" ht="31.5" x14ac:dyDescent="0.2">
      <c r="A266" s="146"/>
      <c r="B266" s="6" t="s">
        <v>1046</v>
      </c>
      <c r="C266" s="6" t="s">
        <v>176</v>
      </c>
      <c r="D266" s="107">
        <v>0</v>
      </c>
      <c r="E266" s="107">
        <v>0</v>
      </c>
      <c r="F266" s="107">
        <v>0</v>
      </c>
      <c r="G266" s="107">
        <v>0</v>
      </c>
      <c r="H266" s="107">
        <v>0</v>
      </c>
      <c r="I266" s="107">
        <v>15.423999999999999</v>
      </c>
      <c r="J266" s="107">
        <v>0</v>
      </c>
      <c r="K266" s="107">
        <v>0</v>
      </c>
      <c r="L266" s="107">
        <v>0</v>
      </c>
      <c r="M266" s="107">
        <v>0</v>
      </c>
      <c r="N266" s="107">
        <v>0</v>
      </c>
      <c r="O266" s="107">
        <v>0</v>
      </c>
      <c r="P266" s="107">
        <v>0</v>
      </c>
      <c r="Q266" s="107">
        <v>0</v>
      </c>
      <c r="R266" s="107">
        <v>0</v>
      </c>
      <c r="S266" s="107">
        <v>0</v>
      </c>
      <c r="T266" s="107">
        <v>0</v>
      </c>
      <c r="U266" s="107">
        <v>0</v>
      </c>
      <c r="V266" s="147">
        <f t="shared" si="18"/>
        <v>0</v>
      </c>
      <c r="W266" s="147">
        <f t="shared" si="18"/>
        <v>0</v>
      </c>
      <c r="X266" s="147">
        <f t="shared" si="18"/>
        <v>0</v>
      </c>
      <c r="Y266" s="107">
        <v>0</v>
      </c>
      <c r="Z266" s="107">
        <v>0</v>
      </c>
      <c r="AA266" s="107">
        <v>0</v>
      </c>
      <c r="AB266" s="107">
        <v>0</v>
      </c>
      <c r="AC266" s="148">
        <f t="shared" si="19"/>
        <v>0</v>
      </c>
      <c r="AD266" s="149"/>
    </row>
    <row r="267" spans="1:30" s="150" customFormat="1" ht="31.5" x14ac:dyDescent="0.2">
      <c r="A267" s="146"/>
      <c r="B267" s="6" t="s">
        <v>1047</v>
      </c>
      <c r="C267" s="6" t="s">
        <v>176</v>
      </c>
      <c r="D267" s="107">
        <v>0</v>
      </c>
      <c r="E267" s="107">
        <v>0</v>
      </c>
      <c r="F267" s="107">
        <v>0</v>
      </c>
      <c r="G267" s="107">
        <v>0</v>
      </c>
      <c r="H267" s="107">
        <v>0</v>
      </c>
      <c r="I267" s="107">
        <v>10</v>
      </c>
      <c r="J267" s="107">
        <v>0</v>
      </c>
      <c r="K267" s="107">
        <v>0</v>
      </c>
      <c r="L267" s="107">
        <v>0</v>
      </c>
      <c r="M267" s="107">
        <v>0</v>
      </c>
      <c r="N267" s="107">
        <v>0</v>
      </c>
      <c r="O267" s="107">
        <v>0</v>
      </c>
      <c r="P267" s="107">
        <v>0</v>
      </c>
      <c r="Q267" s="107">
        <v>0</v>
      </c>
      <c r="R267" s="107">
        <v>0</v>
      </c>
      <c r="S267" s="107">
        <v>0</v>
      </c>
      <c r="T267" s="107">
        <v>0</v>
      </c>
      <c r="U267" s="107">
        <v>0</v>
      </c>
      <c r="V267" s="147">
        <f t="shared" si="18"/>
        <v>0</v>
      </c>
      <c r="W267" s="147">
        <f t="shared" si="18"/>
        <v>0</v>
      </c>
      <c r="X267" s="147">
        <f t="shared" si="18"/>
        <v>0</v>
      </c>
      <c r="Y267" s="107">
        <v>0</v>
      </c>
      <c r="Z267" s="107">
        <v>0</v>
      </c>
      <c r="AA267" s="107">
        <v>0</v>
      </c>
      <c r="AB267" s="107">
        <v>0</v>
      </c>
      <c r="AC267" s="148">
        <f t="shared" si="19"/>
        <v>0</v>
      </c>
      <c r="AD267" s="149"/>
    </row>
    <row r="268" spans="1:30" s="150" customFormat="1" ht="31.5" x14ac:dyDescent="0.2">
      <c r="A268" s="146"/>
      <c r="B268" s="6" t="s">
        <v>401</v>
      </c>
      <c r="C268" s="6" t="s">
        <v>176</v>
      </c>
      <c r="D268" s="107">
        <v>0</v>
      </c>
      <c r="E268" s="107">
        <v>0</v>
      </c>
      <c r="F268" s="107">
        <v>0</v>
      </c>
      <c r="G268" s="107">
        <v>0</v>
      </c>
      <c r="H268" s="107">
        <v>0</v>
      </c>
      <c r="I268" s="107">
        <v>5.4240000000000004</v>
      </c>
      <c r="J268" s="107">
        <v>0</v>
      </c>
      <c r="K268" s="107">
        <v>0</v>
      </c>
      <c r="L268" s="107">
        <v>0</v>
      </c>
      <c r="M268" s="107">
        <v>0</v>
      </c>
      <c r="N268" s="107">
        <v>0</v>
      </c>
      <c r="O268" s="107">
        <v>0</v>
      </c>
      <c r="P268" s="107">
        <v>0</v>
      </c>
      <c r="Q268" s="107">
        <v>0</v>
      </c>
      <c r="R268" s="107">
        <v>0</v>
      </c>
      <c r="S268" s="107">
        <v>0</v>
      </c>
      <c r="T268" s="107">
        <v>0</v>
      </c>
      <c r="U268" s="107">
        <v>0</v>
      </c>
      <c r="V268" s="147">
        <f t="shared" si="18"/>
        <v>0</v>
      </c>
      <c r="W268" s="147">
        <f t="shared" si="18"/>
        <v>0</v>
      </c>
      <c r="X268" s="147">
        <f t="shared" si="18"/>
        <v>0</v>
      </c>
      <c r="Y268" s="107">
        <v>0</v>
      </c>
      <c r="Z268" s="107">
        <v>0</v>
      </c>
      <c r="AA268" s="107">
        <v>0</v>
      </c>
      <c r="AB268" s="107">
        <v>5.42</v>
      </c>
      <c r="AC268" s="148">
        <f t="shared" si="19"/>
        <v>5.42</v>
      </c>
      <c r="AD268" s="149"/>
    </row>
    <row r="269" spans="1:30" s="150" customFormat="1" ht="31.5" x14ac:dyDescent="0.2">
      <c r="A269" s="146"/>
      <c r="B269" s="6" t="s">
        <v>1048</v>
      </c>
      <c r="C269" s="6" t="s">
        <v>176</v>
      </c>
      <c r="D269" s="107">
        <v>0</v>
      </c>
      <c r="E269" s="107">
        <v>0</v>
      </c>
      <c r="F269" s="107">
        <v>0</v>
      </c>
      <c r="G269" s="107">
        <v>0</v>
      </c>
      <c r="H269" s="107">
        <v>0</v>
      </c>
      <c r="I269" s="107">
        <v>6</v>
      </c>
      <c r="J269" s="107">
        <v>0</v>
      </c>
      <c r="K269" s="107">
        <v>0</v>
      </c>
      <c r="L269" s="107">
        <v>0</v>
      </c>
      <c r="M269" s="107">
        <v>0</v>
      </c>
      <c r="N269" s="107">
        <v>0</v>
      </c>
      <c r="O269" s="107">
        <v>0</v>
      </c>
      <c r="P269" s="107">
        <v>0</v>
      </c>
      <c r="Q269" s="107">
        <v>0</v>
      </c>
      <c r="R269" s="107">
        <v>0</v>
      </c>
      <c r="S269" s="107">
        <v>0</v>
      </c>
      <c r="T269" s="107">
        <v>0</v>
      </c>
      <c r="U269" s="107">
        <v>0</v>
      </c>
      <c r="V269" s="147">
        <f t="shared" si="18"/>
        <v>0</v>
      </c>
      <c r="W269" s="147">
        <f t="shared" si="18"/>
        <v>0</v>
      </c>
      <c r="X269" s="147">
        <f t="shared" si="18"/>
        <v>0</v>
      </c>
      <c r="Y269" s="107">
        <v>0</v>
      </c>
      <c r="Z269" s="107">
        <v>0</v>
      </c>
      <c r="AA269" s="107">
        <v>0</v>
      </c>
      <c r="AB269" s="107">
        <v>0</v>
      </c>
      <c r="AC269" s="148">
        <f t="shared" si="19"/>
        <v>0</v>
      </c>
      <c r="AD269" s="149"/>
    </row>
    <row r="270" spans="1:30" s="150" customFormat="1" ht="31.5" x14ac:dyDescent="0.2">
      <c r="A270" s="146"/>
      <c r="B270" s="6" t="s">
        <v>402</v>
      </c>
      <c r="C270" s="6" t="s">
        <v>176</v>
      </c>
      <c r="D270" s="107">
        <v>0</v>
      </c>
      <c r="E270" s="107">
        <v>0</v>
      </c>
      <c r="F270" s="107">
        <v>0</v>
      </c>
      <c r="G270" s="107">
        <v>0</v>
      </c>
      <c r="H270" s="107">
        <v>0</v>
      </c>
      <c r="I270" s="107">
        <v>16.057423728813561</v>
      </c>
      <c r="J270" s="107">
        <v>0</v>
      </c>
      <c r="K270" s="107">
        <v>0</v>
      </c>
      <c r="L270" s="107">
        <v>0</v>
      </c>
      <c r="M270" s="107">
        <v>0</v>
      </c>
      <c r="N270" s="107">
        <v>0</v>
      </c>
      <c r="O270" s="107">
        <v>0</v>
      </c>
      <c r="P270" s="107">
        <v>0</v>
      </c>
      <c r="Q270" s="107">
        <v>0</v>
      </c>
      <c r="R270" s="107">
        <v>0</v>
      </c>
      <c r="S270" s="107">
        <v>0</v>
      </c>
      <c r="T270" s="107">
        <v>0</v>
      </c>
      <c r="U270" s="107">
        <v>0</v>
      </c>
      <c r="V270" s="147">
        <f t="shared" si="18"/>
        <v>0</v>
      </c>
      <c r="W270" s="147">
        <f t="shared" si="18"/>
        <v>0</v>
      </c>
      <c r="X270" s="147">
        <f t="shared" si="18"/>
        <v>0</v>
      </c>
      <c r="Y270" s="107">
        <v>0</v>
      </c>
      <c r="Z270" s="107">
        <v>0</v>
      </c>
      <c r="AA270" s="107">
        <v>0</v>
      </c>
      <c r="AB270" s="107">
        <v>0</v>
      </c>
      <c r="AC270" s="148">
        <f t="shared" si="19"/>
        <v>0</v>
      </c>
      <c r="AD270" s="149"/>
    </row>
    <row r="271" spans="1:30" s="153" customFormat="1" ht="31.5" x14ac:dyDescent="0.25">
      <c r="A271" s="154" t="s">
        <v>89</v>
      </c>
      <c r="B271" s="155" t="s">
        <v>90</v>
      </c>
      <c r="C271" s="155" t="s">
        <v>21</v>
      </c>
      <c r="D271" s="156">
        <f>SUM(D272:D296)</f>
        <v>0</v>
      </c>
      <c r="E271" s="156">
        <f>SUM(E272:E296)</f>
        <v>0</v>
      </c>
      <c r="F271" s="156"/>
      <c r="G271" s="156">
        <f t="shared" ref="G271:K271" si="20">SUM(G272:G296)</f>
        <v>0</v>
      </c>
      <c r="H271" s="156">
        <f t="shared" si="20"/>
        <v>0</v>
      </c>
      <c r="I271" s="156">
        <f t="shared" si="20"/>
        <v>1441.3173483533524</v>
      </c>
      <c r="J271" s="156">
        <f t="shared" si="20"/>
        <v>0</v>
      </c>
      <c r="K271" s="156">
        <f t="shared" si="20"/>
        <v>0</v>
      </c>
      <c r="L271" s="156"/>
      <c r="M271" s="156">
        <f>SUM(M272:M296)</f>
        <v>0</v>
      </c>
      <c r="N271" s="156">
        <f>SUM(N272:N296)</f>
        <v>0</v>
      </c>
      <c r="O271" s="156"/>
      <c r="P271" s="156">
        <f>SUM(P272:P296)</f>
        <v>0</v>
      </c>
      <c r="Q271" s="156">
        <f>SUM(Q272:Q296)</f>
        <v>0</v>
      </c>
      <c r="R271" s="156"/>
      <c r="S271" s="156">
        <f>SUM(S272:S296)</f>
        <v>0</v>
      </c>
      <c r="T271" s="156">
        <f>SUM(T272:T296)</f>
        <v>0</v>
      </c>
      <c r="U271" s="156"/>
      <c r="V271" s="156">
        <f>SUM(V272:V296)</f>
        <v>0</v>
      </c>
      <c r="W271" s="156">
        <f>SUM(W272:W296)</f>
        <v>0</v>
      </c>
      <c r="X271" s="147">
        <f t="shared" ref="X271:X334" si="21">L271+O271+R271+U271</f>
        <v>0</v>
      </c>
      <c r="Y271" s="156">
        <f t="shared" ref="Y271:AC271" si="22">SUM(Y272:Y296)</f>
        <v>0</v>
      </c>
      <c r="Z271" s="156">
        <f t="shared" si="22"/>
        <v>0</v>
      </c>
      <c r="AA271" s="156">
        <f t="shared" si="22"/>
        <v>1</v>
      </c>
      <c r="AB271" s="156">
        <f t="shared" si="22"/>
        <v>234.04795273000002</v>
      </c>
      <c r="AC271" s="157">
        <f t="shared" si="22"/>
        <v>235.04795273000002</v>
      </c>
      <c r="AD271" s="114"/>
    </row>
    <row r="272" spans="1:30" s="150" customFormat="1" ht="126" x14ac:dyDescent="0.2">
      <c r="A272" s="146"/>
      <c r="B272" s="6" t="s">
        <v>403</v>
      </c>
      <c r="C272" s="6" t="s">
        <v>171</v>
      </c>
      <c r="D272" s="107">
        <v>0</v>
      </c>
      <c r="E272" s="107">
        <v>0</v>
      </c>
      <c r="F272" s="107">
        <v>0</v>
      </c>
      <c r="G272" s="107">
        <v>0</v>
      </c>
      <c r="H272" s="107">
        <v>0</v>
      </c>
      <c r="I272" s="107">
        <v>224.30294000000004</v>
      </c>
      <c r="J272" s="107">
        <v>0</v>
      </c>
      <c r="K272" s="107">
        <v>0</v>
      </c>
      <c r="L272" s="107">
        <v>0</v>
      </c>
      <c r="M272" s="107">
        <v>0</v>
      </c>
      <c r="N272" s="107">
        <v>0</v>
      </c>
      <c r="O272" s="107">
        <v>0</v>
      </c>
      <c r="P272" s="107">
        <v>0</v>
      </c>
      <c r="Q272" s="107">
        <v>0</v>
      </c>
      <c r="R272" s="107">
        <v>0</v>
      </c>
      <c r="S272" s="107">
        <v>0</v>
      </c>
      <c r="T272" s="107">
        <v>0</v>
      </c>
      <c r="U272" s="107">
        <v>0</v>
      </c>
      <c r="V272" s="147">
        <f t="shared" ref="V272:W296" si="23">J272+M272+P272+S272</f>
        <v>0</v>
      </c>
      <c r="W272" s="147">
        <f t="shared" si="23"/>
        <v>0</v>
      </c>
      <c r="X272" s="147">
        <f t="shared" si="21"/>
        <v>0</v>
      </c>
      <c r="Y272" s="107">
        <v>0</v>
      </c>
      <c r="Z272" s="107">
        <v>0</v>
      </c>
      <c r="AA272" s="107">
        <v>0</v>
      </c>
      <c r="AB272" s="107">
        <v>25.968339999999998</v>
      </c>
      <c r="AC272" s="148">
        <f t="shared" ref="AC272:AC296" si="24">Y272+Z272+AA272+AB272</f>
        <v>25.968339999999998</v>
      </c>
      <c r="AD272" s="149"/>
    </row>
    <row r="273" spans="1:30" s="150" customFormat="1" ht="63" x14ac:dyDescent="0.2">
      <c r="A273" s="146"/>
      <c r="B273" s="6" t="s">
        <v>404</v>
      </c>
      <c r="C273" s="6" t="s">
        <v>171</v>
      </c>
      <c r="D273" s="107">
        <v>0</v>
      </c>
      <c r="E273" s="107">
        <v>0</v>
      </c>
      <c r="F273" s="107">
        <v>0</v>
      </c>
      <c r="G273" s="107">
        <v>0</v>
      </c>
      <c r="H273" s="107">
        <v>0</v>
      </c>
      <c r="I273" s="107">
        <v>0</v>
      </c>
      <c r="J273" s="107">
        <v>0</v>
      </c>
      <c r="K273" s="107">
        <v>0</v>
      </c>
      <c r="L273" s="107">
        <v>0</v>
      </c>
      <c r="M273" s="107">
        <v>0</v>
      </c>
      <c r="N273" s="107">
        <v>0</v>
      </c>
      <c r="O273" s="107">
        <v>0</v>
      </c>
      <c r="P273" s="107">
        <v>0</v>
      </c>
      <c r="Q273" s="107">
        <v>0</v>
      </c>
      <c r="R273" s="107">
        <v>0</v>
      </c>
      <c r="S273" s="107">
        <v>0</v>
      </c>
      <c r="T273" s="107">
        <v>0</v>
      </c>
      <c r="U273" s="107">
        <v>0</v>
      </c>
      <c r="V273" s="147">
        <f t="shared" si="23"/>
        <v>0</v>
      </c>
      <c r="W273" s="147">
        <f t="shared" si="23"/>
        <v>0</v>
      </c>
      <c r="X273" s="147">
        <f t="shared" si="21"/>
        <v>0</v>
      </c>
      <c r="Y273" s="107">
        <v>0</v>
      </c>
      <c r="Z273" s="107">
        <v>0</v>
      </c>
      <c r="AA273" s="107">
        <v>0</v>
      </c>
      <c r="AB273" s="107">
        <v>0</v>
      </c>
      <c r="AC273" s="148">
        <f t="shared" si="24"/>
        <v>0</v>
      </c>
      <c r="AD273" s="149"/>
    </row>
    <row r="274" spans="1:30" s="150" customFormat="1" ht="31.5" x14ac:dyDescent="0.2">
      <c r="A274" s="146"/>
      <c r="B274" s="6" t="s">
        <v>92</v>
      </c>
      <c r="C274" s="6" t="s">
        <v>171</v>
      </c>
      <c r="D274" s="107">
        <v>0</v>
      </c>
      <c r="E274" s="107">
        <v>0</v>
      </c>
      <c r="F274" s="107">
        <v>0</v>
      </c>
      <c r="G274" s="107">
        <v>0</v>
      </c>
      <c r="H274" s="107">
        <v>0</v>
      </c>
      <c r="I274" s="107">
        <v>31.110169491525426</v>
      </c>
      <c r="J274" s="107">
        <v>0</v>
      </c>
      <c r="K274" s="107">
        <v>0</v>
      </c>
      <c r="L274" s="107">
        <v>0</v>
      </c>
      <c r="M274" s="107">
        <v>0</v>
      </c>
      <c r="N274" s="107">
        <v>0</v>
      </c>
      <c r="O274" s="107">
        <v>0</v>
      </c>
      <c r="P274" s="107">
        <v>0</v>
      </c>
      <c r="Q274" s="107">
        <v>0</v>
      </c>
      <c r="R274" s="107">
        <v>0</v>
      </c>
      <c r="S274" s="107">
        <v>0</v>
      </c>
      <c r="T274" s="107">
        <v>0</v>
      </c>
      <c r="U274" s="107">
        <v>0</v>
      </c>
      <c r="V274" s="147">
        <f t="shared" si="23"/>
        <v>0</v>
      </c>
      <c r="W274" s="147">
        <f t="shared" si="23"/>
        <v>0</v>
      </c>
      <c r="X274" s="147">
        <f t="shared" si="21"/>
        <v>0</v>
      </c>
      <c r="Y274" s="107">
        <v>0</v>
      </c>
      <c r="Z274" s="107">
        <v>0</v>
      </c>
      <c r="AA274" s="107">
        <v>1</v>
      </c>
      <c r="AB274" s="107">
        <v>0</v>
      </c>
      <c r="AC274" s="148">
        <f t="shared" si="24"/>
        <v>1</v>
      </c>
      <c r="AD274" s="149"/>
    </row>
    <row r="275" spans="1:30" s="150" customFormat="1" ht="47.25" x14ac:dyDescent="0.2">
      <c r="A275" s="146"/>
      <c r="B275" s="6" t="s">
        <v>405</v>
      </c>
      <c r="C275" s="6" t="s">
        <v>171</v>
      </c>
      <c r="D275" s="107">
        <v>0</v>
      </c>
      <c r="E275" s="107">
        <v>0</v>
      </c>
      <c r="F275" s="107">
        <v>0</v>
      </c>
      <c r="G275" s="107">
        <v>0</v>
      </c>
      <c r="H275" s="107">
        <v>0</v>
      </c>
      <c r="I275" s="107">
        <v>2.416004</v>
      </c>
      <c r="J275" s="107">
        <v>0</v>
      </c>
      <c r="K275" s="107">
        <v>0</v>
      </c>
      <c r="L275" s="107">
        <v>0</v>
      </c>
      <c r="M275" s="107">
        <v>0</v>
      </c>
      <c r="N275" s="107">
        <v>0</v>
      </c>
      <c r="O275" s="107">
        <v>0</v>
      </c>
      <c r="P275" s="107">
        <v>0</v>
      </c>
      <c r="Q275" s="107">
        <v>0</v>
      </c>
      <c r="R275" s="107">
        <v>0</v>
      </c>
      <c r="S275" s="107">
        <v>0</v>
      </c>
      <c r="T275" s="107">
        <v>0</v>
      </c>
      <c r="U275" s="107">
        <v>0</v>
      </c>
      <c r="V275" s="147">
        <f t="shared" si="23"/>
        <v>0</v>
      </c>
      <c r="W275" s="147">
        <f t="shared" si="23"/>
        <v>0</v>
      </c>
      <c r="X275" s="147">
        <f t="shared" si="21"/>
        <v>0</v>
      </c>
      <c r="Y275" s="107">
        <v>0</v>
      </c>
      <c r="Z275" s="107">
        <v>0</v>
      </c>
      <c r="AA275" s="107">
        <v>0</v>
      </c>
      <c r="AB275" s="107">
        <v>0</v>
      </c>
      <c r="AC275" s="148">
        <f t="shared" si="24"/>
        <v>0</v>
      </c>
      <c r="AD275" s="149"/>
    </row>
    <row r="276" spans="1:30" s="150" customFormat="1" ht="47.25" x14ac:dyDescent="0.2">
      <c r="A276" s="146"/>
      <c r="B276" s="6" t="s">
        <v>406</v>
      </c>
      <c r="C276" s="6" t="s">
        <v>171</v>
      </c>
      <c r="D276" s="107">
        <v>0</v>
      </c>
      <c r="E276" s="107">
        <v>0</v>
      </c>
      <c r="F276" s="107">
        <v>0</v>
      </c>
      <c r="G276" s="107">
        <v>0</v>
      </c>
      <c r="H276" s="107">
        <v>0</v>
      </c>
      <c r="I276" s="107">
        <v>2.416004</v>
      </c>
      <c r="J276" s="107">
        <v>0</v>
      </c>
      <c r="K276" s="107">
        <v>0</v>
      </c>
      <c r="L276" s="107">
        <v>0</v>
      </c>
      <c r="M276" s="107">
        <v>0</v>
      </c>
      <c r="N276" s="107">
        <v>0</v>
      </c>
      <c r="O276" s="107">
        <v>0</v>
      </c>
      <c r="P276" s="107">
        <v>0</v>
      </c>
      <c r="Q276" s="107">
        <v>0</v>
      </c>
      <c r="R276" s="107">
        <v>0</v>
      </c>
      <c r="S276" s="107">
        <v>0</v>
      </c>
      <c r="T276" s="107">
        <v>0</v>
      </c>
      <c r="U276" s="107">
        <v>0</v>
      </c>
      <c r="V276" s="147">
        <f t="shared" si="23"/>
        <v>0</v>
      </c>
      <c r="W276" s="147">
        <f t="shared" si="23"/>
        <v>0</v>
      </c>
      <c r="X276" s="147">
        <f t="shared" si="21"/>
        <v>0</v>
      </c>
      <c r="Y276" s="107">
        <v>0</v>
      </c>
      <c r="Z276" s="107">
        <v>0</v>
      </c>
      <c r="AA276" s="107">
        <v>0</v>
      </c>
      <c r="AB276" s="107">
        <v>0</v>
      </c>
      <c r="AC276" s="148">
        <f t="shared" si="24"/>
        <v>0</v>
      </c>
      <c r="AD276" s="149"/>
    </row>
    <row r="277" spans="1:30" s="150" customFormat="1" ht="47.25" x14ac:dyDescent="0.2">
      <c r="A277" s="146"/>
      <c r="B277" s="6" t="s">
        <v>1049</v>
      </c>
      <c r="C277" s="6" t="s">
        <v>171</v>
      </c>
      <c r="D277" s="107">
        <v>0</v>
      </c>
      <c r="E277" s="107">
        <v>0</v>
      </c>
      <c r="F277" s="107">
        <v>0</v>
      </c>
      <c r="G277" s="107">
        <v>0</v>
      </c>
      <c r="H277" s="107">
        <v>0</v>
      </c>
      <c r="I277" s="107">
        <v>2.126004</v>
      </c>
      <c r="J277" s="107">
        <v>0</v>
      </c>
      <c r="K277" s="107">
        <v>0</v>
      </c>
      <c r="L277" s="107">
        <v>0</v>
      </c>
      <c r="M277" s="107">
        <v>0</v>
      </c>
      <c r="N277" s="107">
        <v>0</v>
      </c>
      <c r="O277" s="107">
        <v>0</v>
      </c>
      <c r="P277" s="107">
        <v>0</v>
      </c>
      <c r="Q277" s="107">
        <v>0</v>
      </c>
      <c r="R277" s="107">
        <v>0</v>
      </c>
      <c r="S277" s="107">
        <v>0</v>
      </c>
      <c r="T277" s="107">
        <v>0</v>
      </c>
      <c r="U277" s="107">
        <v>0</v>
      </c>
      <c r="V277" s="147">
        <f t="shared" si="23"/>
        <v>0</v>
      </c>
      <c r="W277" s="147">
        <f t="shared" si="23"/>
        <v>0</v>
      </c>
      <c r="X277" s="147">
        <f t="shared" si="21"/>
        <v>0</v>
      </c>
      <c r="Y277" s="107">
        <v>0</v>
      </c>
      <c r="Z277" s="107">
        <v>0</v>
      </c>
      <c r="AA277" s="107">
        <v>0</v>
      </c>
      <c r="AB277" s="107">
        <v>0</v>
      </c>
      <c r="AC277" s="148">
        <f t="shared" si="24"/>
        <v>0</v>
      </c>
      <c r="AD277" s="149"/>
    </row>
    <row r="278" spans="1:30" s="150" customFormat="1" ht="141.75" x14ac:dyDescent="0.2">
      <c r="A278" s="146"/>
      <c r="B278" s="6" t="s">
        <v>407</v>
      </c>
      <c r="C278" s="6" t="s">
        <v>171</v>
      </c>
      <c r="D278" s="107">
        <v>0</v>
      </c>
      <c r="E278" s="107">
        <v>0</v>
      </c>
      <c r="F278" s="107">
        <v>0</v>
      </c>
      <c r="G278" s="107">
        <v>0</v>
      </c>
      <c r="H278" s="107">
        <v>0</v>
      </c>
      <c r="I278" s="107">
        <v>31.118780000000001</v>
      </c>
      <c r="J278" s="107">
        <v>0</v>
      </c>
      <c r="K278" s="107">
        <v>0</v>
      </c>
      <c r="L278" s="107">
        <v>0</v>
      </c>
      <c r="M278" s="107">
        <v>0</v>
      </c>
      <c r="N278" s="107">
        <v>0</v>
      </c>
      <c r="O278" s="107">
        <v>0</v>
      </c>
      <c r="P278" s="107">
        <v>0</v>
      </c>
      <c r="Q278" s="107">
        <v>0</v>
      </c>
      <c r="R278" s="107">
        <v>0</v>
      </c>
      <c r="S278" s="107">
        <v>0</v>
      </c>
      <c r="T278" s="107">
        <v>0</v>
      </c>
      <c r="U278" s="107">
        <v>0</v>
      </c>
      <c r="V278" s="147">
        <f t="shared" si="23"/>
        <v>0</v>
      </c>
      <c r="W278" s="147">
        <f t="shared" si="23"/>
        <v>0</v>
      </c>
      <c r="X278" s="147">
        <f t="shared" si="21"/>
        <v>0</v>
      </c>
      <c r="Y278" s="107">
        <v>0</v>
      </c>
      <c r="Z278" s="107">
        <v>0</v>
      </c>
      <c r="AA278" s="107">
        <v>0</v>
      </c>
      <c r="AB278" s="107">
        <v>0</v>
      </c>
      <c r="AC278" s="148">
        <f t="shared" si="24"/>
        <v>0</v>
      </c>
      <c r="AD278" s="149"/>
    </row>
    <row r="279" spans="1:30" s="150" customFormat="1" ht="110.25" x14ac:dyDescent="0.2">
      <c r="A279" s="146"/>
      <c r="B279" s="6" t="s">
        <v>408</v>
      </c>
      <c r="C279" s="6" t="s">
        <v>171</v>
      </c>
      <c r="D279" s="107">
        <v>0</v>
      </c>
      <c r="E279" s="107">
        <v>0</v>
      </c>
      <c r="F279" s="107">
        <v>0</v>
      </c>
      <c r="G279" s="107">
        <v>0</v>
      </c>
      <c r="H279" s="107">
        <v>0</v>
      </c>
      <c r="I279" s="107">
        <v>20.53847</v>
      </c>
      <c r="J279" s="107">
        <v>0</v>
      </c>
      <c r="K279" s="107">
        <v>0</v>
      </c>
      <c r="L279" s="107">
        <v>0</v>
      </c>
      <c r="M279" s="107">
        <v>0</v>
      </c>
      <c r="N279" s="107">
        <v>0</v>
      </c>
      <c r="O279" s="107">
        <v>0</v>
      </c>
      <c r="P279" s="107">
        <v>0</v>
      </c>
      <c r="Q279" s="107">
        <v>0</v>
      </c>
      <c r="R279" s="107">
        <v>0</v>
      </c>
      <c r="S279" s="107">
        <v>0</v>
      </c>
      <c r="T279" s="107">
        <v>0</v>
      </c>
      <c r="U279" s="107">
        <v>0</v>
      </c>
      <c r="V279" s="147">
        <f t="shared" si="23"/>
        <v>0</v>
      </c>
      <c r="W279" s="147">
        <f t="shared" si="23"/>
        <v>0</v>
      </c>
      <c r="X279" s="147">
        <f t="shared" si="21"/>
        <v>0</v>
      </c>
      <c r="Y279" s="107">
        <v>0</v>
      </c>
      <c r="Z279" s="107">
        <v>0</v>
      </c>
      <c r="AA279" s="107">
        <v>0</v>
      </c>
      <c r="AB279" s="107">
        <v>0</v>
      </c>
      <c r="AC279" s="148">
        <f t="shared" si="24"/>
        <v>0</v>
      </c>
      <c r="AD279" s="149"/>
    </row>
    <row r="280" spans="1:30" s="150" customFormat="1" ht="47.25" x14ac:dyDescent="0.2">
      <c r="A280" s="146"/>
      <c r="B280" s="6" t="s">
        <v>409</v>
      </c>
      <c r="C280" s="6" t="s">
        <v>171</v>
      </c>
      <c r="D280" s="107">
        <v>0</v>
      </c>
      <c r="E280" s="107">
        <v>0</v>
      </c>
      <c r="F280" s="107">
        <v>0</v>
      </c>
      <c r="G280" s="107">
        <v>0</v>
      </c>
      <c r="H280" s="107">
        <v>0</v>
      </c>
      <c r="I280" s="107">
        <v>2.416004</v>
      </c>
      <c r="J280" s="107">
        <v>0</v>
      </c>
      <c r="K280" s="107">
        <v>0</v>
      </c>
      <c r="L280" s="107">
        <v>0</v>
      </c>
      <c r="M280" s="107">
        <v>0</v>
      </c>
      <c r="N280" s="107">
        <v>0</v>
      </c>
      <c r="O280" s="107">
        <v>0</v>
      </c>
      <c r="P280" s="107">
        <v>0</v>
      </c>
      <c r="Q280" s="107">
        <v>0</v>
      </c>
      <c r="R280" s="107">
        <v>0</v>
      </c>
      <c r="S280" s="107">
        <v>0</v>
      </c>
      <c r="T280" s="107">
        <v>0</v>
      </c>
      <c r="U280" s="107">
        <v>0</v>
      </c>
      <c r="V280" s="147">
        <f t="shared" si="23"/>
        <v>0</v>
      </c>
      <c r="W280" s="147">
        <f t="shared" si="23"/>
        <v>0</v>
      </c>
      <c r="X280" s="147">
        <f t="shared" si="21"/>
        <v>0</v>
      </c>
      <c r="Y280" s="107">
        <v>0</v>
      </c>
      <c r="Z280" s="107">
        <v>0</v>
      </c>
      <c r="AA280" s="107">
        <v>0</v>
      </c>
      <c r="AB280" s="107">
        <v>0</v>
      </c>
      <c r="AC280" s="148">
        <f t="shared" si="24"/>
        <v>0</v>
      </c>
      <c r="AD280" s="149"/>
    </row>
    <row r="281" spans="1:30" s="150" customFormat="1" ht="63" x14ac:dyDescent="0.2">
      <c r="A281" s="146"/>
      <c r="B281" s="6" t="s">
        <v>1050</v>
      </c>
      <c r="C281" s="6" t="s">
        <v>171</v>
      </c>
      <c r="D281" s="107">
        <v>0</v>
      </c>
      <c r="E281" s="107">
        <v>0</v>
      </c>
      <c r="F281" s="107">
        <v>0</v>
      </c>
      <c r="G281" s="107">
        <v>0</v>
      </c>
      <c r="H281" s="107">
        <v>0</v>
      </c>
      <c r="I281" s="107">
        <v>13.19201</v>
      </c>
      <c r="J281" s="107">
        <v>0</v>
      </c>
      <c r="K281" s="107">
        <v>0</v>
      </c>
      <c r="L281" s="107">
        <v>0</v>
      </c>
      <c r="M281" s="107">
        <v>0</v>
      </c>
      <c r="N281" s="107">
        <v>0</v>
      </c>
      <c r="O281" s="107">
        <v>0</v>
      </c>
      <c r="P281" s="107">
        <v>0</v>
      </c>
      <c r="Q281" s="107">
        <v>0</v>
      </c>
      <c r="R281" s="107">
        <v>0</v>
      </c>
      <c r="S281" s="107">
        <v>0</v>
      </c>
      <c r="T281" s="107">
        <v>0</v>
      </c>
      <c r="U281" s="107">
        <v>0</v>
      </c>
      <c r="V281" s="147">
        <f t="shared" si="23"/>
        <v>0</v>
      </c>
      <c r="W281" s="147">
        <f t="shared" si="23"/>
        <v>0</v>
      </c>
      <c r="X281" s="147">
        <f t="shared" si="21"/>
        <v>0</v>
      </c>
      <c r="Y281" s="107">
        <v>0</v>
      </c>
      <c r="Z281" s="107">
        <v>0</v>
      </c>
      <c r="AA281" s="107">
        <v>0</v>
      </c>
      <c r="AB281" s="107">
        <v>0</v>
      </c>
      <c r="AC281" s="148">
        <f t="shared" si="24"/>
        <v>0</v>
      </c>
      <c r="AD281" s="149"/>
    </row>
    <row r="282" spans="1:30" s="150" customFormat="1" ht="78.75" x14ac:dyDescent="0.2">
      <c r="A282" s="146"/>
      <c r="B282" s="6" t="s">
        <v>1051</v>
      </c>
      <c r="C282" s="6" t="s">
        <v>171</v>
      </c>
      <c r="D282" s="107">
        <v>0</v>
      </c>
      <c r="E282" s="107">
        <v>0</v>
      </c>
      <c r="F282" s="107">
        <v>0</v>
      </c>
      <c r="G282" s="107">
        <v>0</v>
      </c>
      <c r="H282" s="107">
        <v>0</v>
      </c>
      <c r="I282" s="107">
        <v>12.01418</v>
      </c>
      <c r="J282" s="107">
        <v>0</v>
      </c>
      <c r="K282" s="107">
        <v>0</v>
      </c>
      <c r="L282" s="107">
        <v>0</v>
      </c>
      <c r="M282" s="107">
        <v>0</v>
      </c>
      <c r="N282" s="107">
        <v>0</v>
      </c>
      <c r="O282" s="107">
        <v>0</v>
      </c>
      <c r="P282" s="107">
        <v>0</v>
      </c>
      <c r="Q282" s="107">
        <v>0</v>
      </c>
      <c r="R282" s="107">
        <v>0</v>
      </c>
      <c r="S282" s="107">
        <v>0</v>
      </c>
      <c r="T282" s="107">
        <v>0</v>
      </c>
      <c r="U282" s="107">
        <v>0</v>
      </c>
      <c r="V282" s="147">
        <f t="shared" si="23"/>
        <v>0</v>
      </c>
      <c r="W282" s="147">
        <f t="shared" si="23"/>
        <v>0</v>
      </c>
      <c r="X282" s="147">
        <f t="shared" si="21"/>
        <v>0</v>
      </c>
      <c r="Y282" s="107">
        <v>0</v>
      </c>
      <c r="Z282" s="107">
        <v>0</v>
      </c>
      <c r="AA282" s="107">
        <v>0</v>
      </c>
      <c r="AB282" s="107">
        <v>0</v>
      </c>
      <c r="AC282" s="148">
        <f t="shared" si="24"/>
        <v>0</v>
      </c>
      <c r="AD282" s="149"/>
    </row>
    <row r="283" spans="1:30" s="150" customFormat="1" ht="94.5" x14ac:dyDescent="0.2">
      <c r="A283" s="146"/>
      <c r="B283" s="6" t="s">
        <v>1052</v>
      </c>
      <c r="C283" s="6" t="s">
        <v>171</v>
      </c>
      <c r="D283" s="107">
        <v>0</v>
      </c>
      <c r="E283" s="107">
        <v>0</v>
      </c>
      <c r="F283" s="107">
        <v>0</v>
      </c>
      <c r="G283" s="107">
        <v>0</v>
      </c>
      <c r="H283" s="107">
        <v>0</v>
      </c>
      <c r="I283" s="107">
        <v>16.108139999999999</v>
      </c>
      <c r="J283" s="107">
        <v>0</v>
      </c>
      <c r="K283" s="107">
        <v>0</v>
      </c>
      <c r="L283" s="107">
        <v>0</v>
      </c>
      <c r="M283" s="107">
        <v>0</v>
      </c>
      <c r="N283" s="107">
        <v>0</v>
      </c>
      <c r="O283" s="107">
        <v>0</v>
      </c>
      <c r="P283" s="107">
        <v>0</v>
      </c>
      <c r="Q283" s="107">
        <v>0</v>
      </c>
      <c r="R283" s="107">
        <v>0</v>
      </c>
      <c r="S283" s="107">
        <v>0</v>
      </c>
      <c r="T283" s="107">
        <v>0</v>
      </c>
      <c r="U283" s="107">
        <v>0</v>
      </c>
      <c r="V283" s="147">
        <f t="shared" si="23"/>
        <v>0</v>
      </c>
      <c r="W283" s="147">
        <f t="shared" si="23"/>
        <v>0</v>
      </c>
      <c r="X283" s="147">
        <f t="shared" si="21"/>
        <v>0</v>
      </c>
      <c r="Y283" s="107">
        <v>0</v>
      </c>
      <c r="Z283" s="107">
        <v>0</v>
      </c>
      <c r="AA283" s="107">
        <v>0</v>
      </c>
      <c r="AB283" s="107">
        <v>0</v>
      </c>
      <c r="AC283" s="148">
        <f t="shared" si="24"/>
        <v>0</v>
      </c>
      <c r="AD283" s="149"/>
    </row>
    <row r="284" spans="1:30" s="150" customFormat="1" ht="31.5" x14ac:dyDescent="0.2">
      <c r="A284" s="146"/>
      <c r="B284" s="6" t="s">
        <v>1053</v>
      </c>
      <c r="C284" s="6" t="s">
        <v>171</v>
      </c>
      <c r="D284" s="107">
        <v>0</v>
      </c>
      <c r="E284" s="107">
        <v>0</v>
      </c>
      <c r="F284" s="107">
        <v>0</v>
      </c>
      <c r="G284" s="107">
        <v>0</v>
      </c>
      <c r="H284" s="107">
        <v>0</v>
      </c>
      <c r="I284" s="107">
        <v>26.861000000000001</v>
      </c>
      <c r="J284" s="107">
        <v>0</v>
      </c>
      <c r="K284" s="107">
        <v>0</v>
      </c>
      <c r="L284" s="107">
        <v>0</v>
      </c>
      <c r="M284" s="107">
        <v>0</v>
      </c>
      <c r="N284" s="107">
        <v>0</v>
      </c>
      <c r="O284" s="107">
        <v>0</v>
      </c>
      <c r="P284" s="107">
        <v>0</v>
      </c>
      <c r="Q284" s="107">
        <v>0</v>
      </c>
      <c r="R284" s="107">
        <v>0</v>
      </c>
      <c r="S284" s="107">
        <v>0</v>
      </c>
      <c r="T284" s="107">
        <v>0</v>
      </c>
      <c r="U284" s="107">
        <v>0</v>
      </c>
      <c r="V284" s="147">
        <f t="shared" si="23"/>
        <v>0</v>
      </c>
      <c r="W284" s="147">
        <f t="shared" si="23"/>
        <v>0</v>
      </c>
      <c r="X284" s="147">
        <f t="shared" si="21"/>
        <v>0</v>
      </c>
      <c r="Y284" s="107">
        <v>0</v>
      </c>
      <c r="Z284" s="107">
        <v>0</v>
      </c>
      <c r="AA284" s="107">
        <v>0</v>
      </c>
      <c r="AB284" s="107">
        <v>0</v>
      </c>
      <c r="AC284" s="148">
        <f t="shared" si="24"/>
        <v>0</v>
      </c>
      <c r="AD284" s="149"/>
    </row>
    <row r="285" spans="1:30" s="150" customFormat="1" ht="31.5" x14ac:dyDescent="0.2">
      <c r="A285" s="146"/>
      <c r="B285" s="6" t="s">
        <v>1054</v>
      </c>
      <c r="C285" s="6" t="s">
        <v>171</v>
      </c>
      <c r="D285" s="107">
        <v>0</v>
      </c>
      <c r="E285" s="107">
        <v>0</v>
      </c>
      <c r="F285" s="107">
        <v>0</v>
      </c>
      <c r="G285" s="107">
        <v>0</v>
      </c>
      <c r="H285" s="107">
        <v>0</v>
      </c>
      <c r="I285" s="107">
        <v>25</v>
      </c>
      <c r="J285" s="107">
        <v>0</v>
      </c>
      <c r="K285" s="107">
        <v>0</v>
      </c>
      <c r="L285" s="107">
        <v>0</v>
      </c>
      <c r="M285" s="107">
        <v>0</v>
      </c>
      <c r="N285" s="107">
        <v>0</v>
      </c>
      <c r="O285" s="107">
        <v>0</v>
      </c>
      <c r="P285" s="107">
        <v>0</v>
      </c>
      <c r="Q285" s="107">
        <v>0</v>
      </c>
      <c r="R285" s="107">
        <v>0</v>
      </c>
      <c r="S285" s="107">
        <v>0</v>
      </c>
      <c r="T285" s="107">
        <v>0</v>
      </c>
      <c r="U285" s="107">
        <v>0</v>
      </c>
      <c r="V285" s="147">
        <f t="shared" si="23"/>
        <v>0</v>
      </c>
      <c r="W285" s="147">
        <f t="shared" si="23"/>
        <v>0</v>
      </c>
      <c r="X285" s="147">
        <f t="shared" si="21"/>
        <v>0</v>
      </c>
      <c r="Y285" s="107">
        <v>0</v>
      </c>
      <c r="Z285" s="107">
        <v>0</v>
      </c>
      <c r="AA285" s="107">
        <v>0</v>
      </c>
      <c r="AB285" s="107">
        <v>0</v>
      </c>
      <c r="AC285" s="148">
        <f t="shared" si="24"/>
        <v>0</v>
      </c>
      <c r="AD285" s="149"/>
    </row>
    <row r="286" spans="1:30" s="150" customFormat="1" ht="126" x14ac:dyDescent="0.2">
      <c r="A286" s="146"/>
      <c r="B286" s="6" t="s">
        <v>410</v>
      </c>
      <c r="C286" s="6" t="s">
        <v>98</v>
      </c>
      <c r="D286" s="107">
        <v>0</v>
      </c>
      <c r="E286" s="107">
        <v>0</v>
      </c>
      <c r="F286" s="107">
        <v>0</v>
      </c>
      <c r="G286" s="107">
        <v>0</v>
      </c>
      <c r="H286" s="107">
        <v>0</v>
      </c>
      <c r="I286" s="107">
        <v>28.999292871111109</v>
      </c>
      <c r="J286" s="107">
        <v>0</v>
      </c>
      <c r="K286" s="107">
        <v>0</v>
      </c>
      <c r="L286" s="107">
        <v>0</v>
      </c>
      <c r="M286" s="107">
        <v>0</v>
      </c>
      <c r="N286" s="107">
        <v>0</v>
      </c>
      <c r="O286" s="107">
        <v>0</v>
      </c>
      <c r="P286" s="107">
        <v>0</v>
      </c>
      <c r="Q286" s="107">
        <v>0</v>
      </c>
      <c r="R286" s="107">
        <v>0</v>
      </c>
      <c r="S286" s="107">
        <v>0</v>
      </c>
      <c r="T286" s="107">
        <v>0</v>
      </c>
      <c r="U286" s="107">
        <v>0</v>
      </c>
      <c r="V286" s="147">
        <f t="shared" si="23"/>
        <v>0</v>
      </c>
      <c r="W286" s="147">
        <f t="shared" si="23"/>
        <v>0</v>
      </c>
      <c r="X286" s="147">
        <f t="shared" si="21"/>
        <v>0</v>
      </c>
      <c r="Y286" s="107">
        <v>0</v>
      </c>
      <c r="Z286" s="107">
        <v>0</v>
      </c>
      <c r="AA286" s="107">
        <v>0</v>
      </c>
      <c r="AB286" s="107">
        <v>26.30518176</v>
      </c>
      <c r="AC286" s="148">
        <f t="shared" si="24"/>
        <v>26.30518176</v>
      </c>
      <c r="AD286" s="149"/>
    </row>
    <row r="287" spans="1:30" s="150" customFormat="1" ht="126" x14ac:dyDescent="0.2">
      <c r="A287" s="146"/>
      <c r="B287" s="6" t="s">
        <v>410</v>
      </c>
      <c r="C287" s="6" t="s">
        <v>98</v>
      </c>
      <c r="D287" s="107">
        <v>0</v>
      </c>
      <c r="E287" s="107">
        <v>0</v>
      </c>
      <c r="F287" s="107">
        <v>0</v>
      </c>
      <c r="G287" s="107">
        <v>0</v>
      </c>
      <c r="H287" s="107">
        <v>0</v>
      </c>
      <c r="I287" s="107">
        <v>153.33333333333334</v>
      </c>
      <c r="J287" s="107">
        <v>0</v>
      </c>
      <c r="K287" s="107">
        <v>0</v>
      </c>
      <c r="L287" s="107">
        <v>0</v>
      </c>
      <c r="M287" s="107">
        <v>0</v>
      </c>
      <c r="N287" s="107">
        <v>0</v>
      </c>
      <c r="O287" s="107">
        <v>0</v>
      </c>
      <c r="P287" s="107">
        <v>0</v>
      </c>
      <c r="Q287" s="107">
        <v>0</v>
      </c>
      <c r="R287" s="107">
        <v>0</v>
      </c>
      <c r="S287" s="107">
        <v>0</v>
      </c>
      <c r="T287" s="107">
        <v>0</v>
      </c>
      <c r="U287" s="107">
        <v>0</v>
      </c>
      <c r="V287" s="147">
        <f t="shared" si="23"/>
        <v>0</v>
      </c>
      <c r="W287" s="147">
        <f t="shared" si="23"/>
        <v>0</v>
      </c>
      <c r="X287" s="147">
        <f t="shared" si="21"/>
        <v>0</v>
      </c>
      <c r="Y287" s="107">
        <v>0</v>
      </c>
      <c r="Z287" s="107">
        <v>0</v>
      </c>
      <c r="AA287" s="107">
        <v>0</v>
      </c>
      <c r="AB287" s="107">
        <v>0</v>
      </c>
      <c r="AC287" s="148">
        <f t="shared" si="24"/>
        <v>0</v>
      </c>
      <c r="AD287" s="149"/>
    </row>
    <row r="288" spans="1:30" s="150" customFormat="1" ht="31.5" x14ac:dyDescent="0.2">
      <c r="A288" s="146"/>
      <c r="B288" s="6" t="s">
        <v>92</v>
      </c>
      <c r="C288" s="6" t="s">
        <v>98</v>
      </c>
      <c r="D288" s="107">
        <v>0</v>
      </c>
      <c r="E288" s="107">
        <v>0</v>
      </c>
      <c r="F288" s="107">
        <v>0</v>
      </c>
      <c r="G288" s="107">
        <v>0</v>
      </c>
      <c r="H288" s="107">
        <v>0</v>
      </c>
      <c r="I288" s="107">
        <v>31.111111111111111</v>
      </c>
      <c r="J288" s="107">
        <v>0</v>
      </c>
      <c r="K288" s="107">
        <v>0</v>
      </c>
      <c r="L288" s="107">
        <v>0</v>
      </c>
      <c r="M288" s="107">
        <v>0</v>
      </c>
      <c r="N288" s="107">
        <v>0</v>
      </c>
      <c r="O288" s="107">
        <v>0</v>
      </c>
      <c r="P288" s="107">
        <v>0</v>
      </c>
      <c r="Q288" s="107">
        <v>0</v>
      </c>
      <c r="R288" s="107">
        <v>0</v>
      </c>
      <c r="S288" s="107">
        <v>0</v>
      </c>
      <c r="T288" s="107">
        <v>0</v>
      </c>
      <c r="U288" s="107">
        <v>0</v>
      </c>
      <c r="V288" s="147">
        <f t="shared" si="23"/>
        <v>0</v>
      </c>
      <c r="W288" s="147">
        <f t="shared" si="23"/>
        <v>0</v>
      </c>
      <c r="X288" s="147">
        <f t="shared" si="21"/>
        <v>0</v>
      </c>
      <c r="Y288" s="107">
        <v>0</v>
      </c>
      <c r="Z288" s="107">
        <v>0</v>
      </c>
      <c r="AA288" s="107">
        <v>0</v>
      </c>
      <c r="AB288" s="107">
        <v>0</v>
      </c>
      <c r="AC288" s="148">
        <f t="shared" si="24"/>
        <v>0</v>
      </c>
      <c r="AD288" s="149"/>
    </row>
    <row r="289" spans="1:30" s="150" customFormat="1" ht="63" x14ac:dyDescent="0.2">
      <c r="A289" s="146"/>
      <c r="B289" s="6" t="s">
        <v>91</v>
      </c>
      <c r="C289" s="6" t="s">
        <v>100</v>
      </c>
      <c r="D289" s="107">
        <v>0</v>
      </c>
      <c r="E289" s="107">
        <v>0</v>
      </c>
      <c r="F289" s="107">
        <v>0</v>
      </c>
      <c r="G289" s="107">
        <v>0</v>
      </c>
      <c r="H289" s="107">
        <v>0</v>
      </c>
      <c r="I289" s="107">
        <v>225.03543096999999</v>
      </c>
      <c r="J289" s="107">
        <v>0</v>
      </c>
      <c r="K289" s="107">
        <v>0</v>
      </c>
      <c r="L289" s="107">
        <v>0</v>
      </c>
      <c r="M289" s="107">
        <v>0</v>
      </c>
      <c r="N289" s="107">
        <v>0</v>
      </c>
      <c r="O289" s="107">
        <v>0</v>
      </c>
      <c r="P289" s="107">
        <v>0</v>
      </c>
      <c r="Q289" s="107">
        <v>0</v>
      </c>
      <c r="R289" s="107">
        <v>0</v>
      </c>
      <c r="S289" s="107">
        <v>0</v>
      </c>
      <c r="T289" s="107">
        <v>0</v>
      </c>
      <c r="U289" s="107">
        <v>0</v>
      </c>
      <c r="V289" s="147">
        <f t="shared" si="23"/>
        <v>0</v>
      </c>
      <c r="W289" s="147">
        <f t="shared" si="23"/>
        <v>0</v>
      </c>
      <c r="X289" s="147">
        <f t="shared" si="21"/>
        <v>0</v>
      </c>
      <c r="Y289" s="107">
        <v>0</v>
      </c>
      <c r="Z289" s="107">
        <v>0</v>
      </c>
      <c r="AA289" s="107">
        <v>0</v>
      </c>
      <c r="AB289" s="107">
        <v>98.354430969999996</v>
      </c>
      <c r="AC289" s="148">
        <f t="shared" si="24"/>
        <v>98.354430969999996</v>
      </c>
      <c r="AD289" s="149"/>
    </row>
    <row r="290" spans="1:30" s="150" customFormat="1" ht="63" x14ac:dyDescent="0.2">
      <c r="A290" s="146"/>
      <c r="B290" s="6" t="s">
        <v>1055</v>
      </c>
      <c r="C290" s="6" t="s">
        <v>100</v>
      </c>
      <c r="D290" s="107">
        <v>0</v>
      </c>
      <c r="E290" s="107">
        <v>0</v>
      </c>
      <c r="F290" s="107">
        <v>0</v>
      </c>
      <c r="G290" s="107">
        <v>0</v>
      </c>
      <c r="H290" s="107">
        <v>0</v>
      </c>
      <c r="I290" s="107">
        <v>103.32</v>
      </c>
      <c r="J290" s="107">
        <v>0</v>
      </c>
      <c r="K290" s="107">
        <v>0</v>
      </c>
      <c r="L290" s="107">
        <v>0</v>
      </c>
      <c r="M290" s="107">
        <v>0</v>
      </c>
      <c r="N290" s="107">
        <v>0</v>
      </c>
      <c r="O290" s="107">
        <v>0</v>
      </c>
      <c r="P290" s="107">
        <v>0</v>
      </c>
      <c r="Q290" s="107">
        <v>0</v>
      </c>
      <c r="R290" s="107">
        <v>0</v>
      </c>
      <c r="S290" s="107">
        <v>0</v>
      </c>
      <c r="T290" s="107">
        <v>0</v>
      </c>
      <c r="U290" s="107">
        <v>0</v>
      </c>
      <c r="V290" s="147">
        <f t="shared" si="23"/>
        <v>0</v>
      </c>
      <c r="W290" s="147">
        <f t="shared" si="23"/>
        <v>0</v>
      </c>
      <c r="X290" s="147">
        <f t="shared" si="21"/>
        <v>0</v>
      </c>
      <c r="Y290" s="107">
        <v>0</v>
      </c>
      <c r="Z290" s="107">
        <v>0</v>
      </c>
      <c r="AA290" s="107">
        <v>0</v>
      </c>
      <c r="AB290" s="107">
        <v>0</v>
      </c>
      <c r="AC290" s="148">
        <f t="shared" si="24"/>
        <v>0</v>
      </c>
      <c r="AD290" s="149"/>
    </row>
    <row r="291" spans="1:30" s="150" customFormat="1" ht="31.5" x14ac:dyDescent="0.2">
      <c r="A291" s="146"/>
      <c r="B291" s="6" t="s">
        <v>92</v>
      </c>
      <c r="C291" s="6" t="s">
        <v>100</v>
      </c>
      <c r="D291" s="107">
        <v>0</v>
      </c>
      <c r="E291" s="107">
        <v>0</v>
      </c>
      <c r="F291" s="107">
        <v>0</v>
      </c>
      <c r="G291" s="107">
        <v>0</v>
      </c>
      <c r="H291" s="107">
        <v>0</v>
      </c>
      <c r="I291" s="107">
        <v>30</v>
      </c>
      <c r="J291" s="107">
        <v>0</v>
      </c>
      <c r="K291" s="107">
        <v>0</v>
      </c>
      <c r="L291" s="107">
        <v>0</v>
      </c>
      <c r="M291" s="107">
        <v>0</v>
      </c>
      <c r="N291" s="107">
        <v>0</v>
      </c>
      <c r="O291" s="107">
        <v>0</v>
      </c>
      <c r="P291" s="107">
        <v>0</v>
      </c>
      <c r="Q291" s="107">
        <v>0</v>
      </c>
      <c r="R291" s="107">
        <v>0</v>
      </c>
      <c r="S291" s="107">
        <v>0</v>
      </c>
      <c r="T291" s="107">
        <v>0</v>
      </c>
      <c r="U291" s="107">
        <v>0</v>
      </c>
      <c r="V291" s="147">
        <f t="shared" si="23"/>
        <v>0</v>
      </c>
      <c r="W291" s="147">
        <f t="shared" si="23"/>
        <v>0</v>
      </c>
      <c r="X291" s="147">
        <f t="shared" si="21"/>
        <v>0</v>
      </c>
      <c r="Y291" s="107">
        <v>0</v>
      </c>
      <c r="Z291" s="107">
        <v>0</v>
      </c>
      <c r="AA291" s="107">
        <v>0</v>
      </c>
      <c r="AB291" s="107">
        <v>0</v>
      </c>
      <c r="AC291" s="148">
        <f t="shared" si="24"/>
        <v>0</v>
      </c>
      <c r="AD291" s="149"/>
    </row>
    <row r="292" spans="1:30" s="150" customFormat="1" ht="63" x14ac:dyDescent="0.2">
      <c r="A292" s="146"/>
      <c r="B292" s="6" t="s">
        <v>91</v>
      </c>
      <c r="C292" s="6" t="s">
        <v>176</v>
      </c>
      <c r="D292" s="107">
        <v>0</v>
      </c>
      <c r="E292" s="107">
        <v>0</v>
      </c>
      <c r="F292" s="107">
        <v>0</v>
      </c>
      <c r="G292" s="107">
        <v>0</v>
      </c>
      <c r="H292" s="107">
        <v>0</v>
      </c>
      <c r="I292" s="107">
        <v>119.71800000000002</v>
      </c>
      <c r="J292" s="107">
        <v>0</v>
      </c>
      <c r="K292" s="107">
        <v>0</v>
      </c>
      <c r="L292" s="107">
        <v>0</v>
      </c>
      <c r="M292" s="107">
        <v>0</v>
      </c>
      <c r="N292" s="107">
        <v>0</v>
      </c>
      <c r="O292" s="107">
        <v>0</v>
      </c>
      <c r="P292" s="107">
        <v>0</v>
      </c>
      <c r="Q292" s="107">
        <v>0</v>
      </c>
      <c r="R292" s="107">
        <v>0</v>
      </c>
      <c r="S292" s="107">
        <v>0</v>
      </c>
      <c r="T292" s="107">
        <v>0</v>
      </c>
      <c r="U292" s="107">
        <v>0</v>
      </c>
      <c r="V292" s="147">
        <f t="shared" si="23"/>
        <v>0</v>
      </c>
      <c r="W292" s="147">
        <f t="shared" si="23"/>
        <v>0</v>
      </c>
      <c r="X292" s="147">
        <f t="shared" si="21"/>
        <v>0</v>
      </c>
      <c r="Y292" s="107">
        <v>0</v>
      </c>
      <c r="Z292" s="107">
        <v>0</v>
      </c>
      <c r="AA292" s="107">
        <v>0</v>
      </c>
      <c r="AB292" s="107">
        <v>25.297999999999998</v>
      </c>
      <c r="AC292" s="148">
        <f t="shared" si="24"/>
        <v>25.297999999999998</v>
      </c>
      <c r="AD292" s="149"/>
    </row>
    <row r="293" spans="1:30" s="150" customFormat="1" ht="31.5" x14ac:dyDescent="0.2">
      <c r="A293" s="146"/>
      <c r="B293" s="6" t="s">
        <v>92</v>
      </c>
      <c r="C293" s="6" t="s">
        <v>1056</v>
      </c>
      <c r="D293" s="107">
        <v>0</v>
      </c>
      <c r="E293" s="107">
        <v>0</v>
      </c>
      <c r="F293" s="107">
        <v>0</v>
      </c>
      <c r="G293" s="107">
        <v>0</v>
      </c>
      <c r="H293" s="107">
        <v>0</v>
      </c>
      <c r="I293" s="107">
        <v>31.111016949152543</v>
      </c>
      <c r="J293" s="107">
        <v>0</v>
      </c>
      <c r="K293" s="107">
        <v>0</v>
      </c>
      <c r="L293" s="107">
        <v>0</v>
      </c>
      <c r="M293" s="107">
        <v>0</v>
      </c>
      <c r="N293" s="107">
        <v>0</v>
      </c>
      <c r="O293" s="107">
        <v>0</v>
      </c>
      <c r="P293" s="107">
        <v>0</v>
      </c>
      <c r="Q293" s="107">
        <v>0</v>
      </c>
      <c r="R293" s="107">
        <v>0</v>
      </c>
      <c r="S293" s="107">
        <v>0</v>
      </c>
      <c r="T293" s="107">
        <v>0</v>
      </c>
      <c r="U293" s="107">
        <v>0</v>
      </c>
      <c r="V293" s="147">
        <f t="shared" si="23"/>
        <v>0</v>
      </c>
      <c r="W293" s="147">
        <f t="shared" si="23"/>
        <v>0</v>
      </c>
      <c r="X293" s="147">
        <f t="shared" si="21"/>
        <v>0</v>
      </c>
      <c r="Y293" s="107">
        <v>0</v>
      </c>
      <c r="Z293" s="107">
        <v>0</v>
      </c>
      <c r="AA293" s="107">
        <v>0</v>
      </c>
      <c r="AB293" s="107">
        <v>0</v>
      </c>
      <c r="AC293" s="148">
        <f t="shared" si="24"/>
        <v>0</v>
      </c>
      <c r="AD293" s="149"/>
    </row>
    <row r="294" spans="1:30" s="150" customFormat="1" ht="63" x14ac:dyDescent="0.2">
      <c r="A294" s="146"/>
      <c r="B294" s="6" t="s">
        <v>91</v>
      </c>
      <c r="C294" s="6" t="s">
        <v>24</v>
      </c>
      <c r="D294" s="107">
        <v>0</v>
      </c>
      <c r="E294" s="107">
        <v>0</v>
      </c>
      <c r="F294" s="107">
        <v>0</v>
      </c>
      <c r="G294" s="107"/>
      <c r="H294" s="107"/>
      <c r="I294" s="107">
        <v>125.94745762711865</v>
      </c>
      <c r="J294" s="107">
        <v>0</v>
      </c>
      <c r="K294" s="107">
        <v>0</v>
      </c>
      <c r="L294" s="107">
        <v>0</v>
      </c>
      <c r="M294" s="107">
        <v>0</v>
      </c>
      <c r="N294" s="107">
        <v>0</v>
      </c>
      <c r="O294" s="107">
        <v>0</v>
      </c>
      <c r="P294" s="107">
        <v>0</v>
      </c>
      <c r="Q294" s="107">
        <v>0</v>
      </c>
      <c r="R294" s="107">
        <v>0</v>
      </c>
      <c r="S294" s="107">
        <v>0</v>
      </c>
      <c r="T294" s="107">
        <v>0</v>
      </c>
      <c r="U294" s="107">
        <v>0</v>
      </c>
      <c r="V294" s="147">
        <f t="shared" si="23"/>
        <v>0</v>
      </c>
      <c r="W294" s="147">
        <f t="shared" si="23"/>
        <v>0</v>
      </c>
      <c r="X294" s="147">
        <f t="shared" si="21"/>
        <v>0</v>
      </c>
      <c r="Y294" s="107">
        <v>0</v>
      </c>
      <c r="Z294" s="107">
        <v>0</v>
      </c>
      <c r="AA294" s="107">
        <v>0</v>
      </c>
      <c r="AB294" s="107">
        <v>0</v>
      </c>
      <c r="AC294" s="148">
        <f t="shared" si="24"/>
        <v>0</v>
      </c>
      <c r="AD294" s="149"/>
    </row>
    <row r="295" spans="1:30" s="150" customFormat="1" ht="31.5" x14ac:dyDescent="0.2">
      <c r="A295" s="146"/>
      <c r="B295" s="6" t="s">
        <v>92</v>
      </c>
      <c r="C295" s="6" t="s">
        <v>24</v>
      </c>
      <c r="D295" s="107">
        <v>0</v>
      </c>
      <c r="E295" s="107">
        <v>0</v>
      </c>
      <c r="F295" s="107">
        <v>0</v>
      </c>
      <c r="G295" s="107"/>
      <c r="H295" s="107"/>
      <c r="I295" s="107">
        <v>30</v>
      </c>
      <c r="J295" s="107">
        <v>0</v>
      </c>
      <c r="K295" s="107">
        <v>0</v>
      </c>
      <c r="L295" s="107">
        <v>0</v>
      </c>
      <c r="M295" s="107">
        <v>0</v>
      </c>
      <c r="N295" s="107">
        <v>0</v>
      </c>
      <c r="O295" s="107">
        <v>0</v>
      </c>
      <c r="P295" s="107">
        <v>0</v>
      </c>
      <c r="Q295" s="107">
        <v>0</v>
      </c>
      <c r="R295" s="107">
        <v>0</v>
      </c>
      <c r="S295" s="107">
        <v>0</v>
      </c>
      <c r="T295" s="107">
        <v>0</v>
      </c>
      <c r="U295" s="107">
        <v>0</v>
      </c>
      <c r="V295" s="147">
        <f t="shared" si="23"/>
        <v>0</v>
      </c>
      <c r="W295" s="147">
        <f t="shared" si="23"/>
        <v>0</v>
      </c>
      <c r="X295" s="147">
        <f t="shared" si="21"/>
        <v>0</v>
      </c>
      <c r="Y295" s="107">
        <v>0</v>
      </c>
      <c r="Z295" s="107">
        <v>0</v>
      </c>
      <c r="AA295" s="107">
        <v>0</v>
      </c>
      <c r="AB295" s="107">
        <v>0</v>
      </c>
      <c r="AC295" s="148">
        <f t="shared" si="24"/>
        <v>0</v>
      </c>
      <c r="AD295" s="149"/>
    </row>
    <row r="296" spans="1:30" s="150" customFormat="1" ht="47.25" x14ac:dyDescent="0.2">
      <c r="A296" s="146"/>
      <c r="B296" s="6" t="s">
        <v>411</v>
      </c>
      <c r="C296" s="6" t="s">
        <v>179</v>
      </c>
      <c r="D296" s="107">
        <v>0</v>
      </c>
      <c r="E296" s="107">
        <v>0</v>
      </c>
      <c r="F296" s="107">
        <v>0</v>
      </c>
      <c r="G296" s="107">
        <v>0</v>
      </c>
      <c r="H296" s="107">
        <v>0</v>
      </c>
      <c r="I296" s="107">
        <v>153.12199999999999</v>
      </c>
      <c r="J296" s="107">
        <v>0</v>
      </c>
      <c r="K296" s="107">
        <v>0</v>
      </c>
      <c r="L296" s="107">
        <v>0</v>
      </c>
      <c r="M296" s="107">
        <v>0</v>
      </c>
      <c r="N296" s="107">
        <v>0</v>
      </c>
      <c r="O296" s="107">
        <v>0</v>
      </c>
      <c r="P296" s="107">
        <v>0</v>
      </c>
      <c r="Q296" s="107">
        <v>0</v>
      </c>
      <c r="R296" s="107">
        <v>0</v>
      </c>
      <c r="S296" s="107">
        <v>0</v>
      </c>
      <c r="T296" s="107">
        <v>0</v>
      </c>
      <c r="U296" s="107">
        <v>0</v>
      </c>
      <c r="V296" s="147">
        <f t="shared" si="23"/>
        <v>0</v>
      </c>
      <c r="W296" s="147">
        <f t="shared" si="23"/>
        <v>0</v>
      </c>
      <c r="X296" s="147">
        <f t="shared" si="21"/>
        <v>0</v>
      </c>
      <c r="Y296" s="107">
        <v>0</v>
      </c>
      <c r="Z296" s="107">
        <v>0</v>
      </c>
      <c r="AA296" s="107">
        <v>0</v>
      </c>
      <c r="AB296" s="107">
        <v>58.122</v>
      </c>
      <c r="AC296" s="148">
        <f t="shared" si="24"/>
        <v>58.122</v>
      </c>
      <c r="AD296" s="149"/>
    </row>
    <row r="297" spans="1:30" s="115" customFormat="1" ht="47.25" x14ac:dyDescent="0.2">
      <c r="A297" s="122" t="s">
        <v>93</v>
      </c>
      <c r="B297" s="155" t="s">
        <v>94</v>
      </c>
      <c r="C297" s="155" t="s">
        <v>21</v>
      </c>
      <c r="D297" s="156"/>
      <c r="E297" s="156"/>
      <c r="F297" s="156"/>
      <c r="G297" s="156"/>
      <c r="H297" s="156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1"/>
      <c r="W297" s="151"/>
      <c r="X297" s="147">
        <f t="shared" si="21"/>
        <v>0</v>
      </c>
      <c r="Y297" s="158"/>
      <c r="Z297" s="158"/>
      <c r="AA297" s="158"/>
      <c r="AB297" s="158"/>
      <c r="AC297" s="157"/>
      <c r="AD297" s="114"/>
    </row>
    <row r="298" spans="1:30" s="153" customFormat="1" ht="31.5" x14ac:dyDescent="0.25">
      <c r="A298" s="122" t="s">
        <v>95</v>
      </c>
      <c r="B298" s="155" t="s">
        <v>96</v>
      </c>
      <c r="C298" s="155" t="s">
        <v>21</v>
      </c>
      <c r="D298" s="151">
        <f>SUM(D299:D719)</f>
        <v>113.34200000000003</v>
      </c>
      <c r="E298" s="151">
        <f>SUM(E299:E719)</f>
        <v>37.762999999999998</v>
      </c>
      <c r="F298" s="151"/>
      <c r="G298" s="151">
        <f t="shared" ref="G298:K298" si="25">SUM(G299:G719)</f>
        <v>113.34200000000003</v>
      </c>
      <c r="H298" s="151">
        <f t="shared" si="25"/>
        <v>37.545999999999999</v>
      </c>
      <c r="I298" s="151">
        <f t="shared" si="25"/>
        <v>8704.062030082674</v>
      </c>
      <c r="J298" s="151">
        <f t="shared" si="25"/>
        <v>16.115000000000002</v>
      </c>
      <c r="K298" s="151">
        <f t="shared" si="25"/>
        <v>0.64</v>
      </c>
      <c r="L298" s="151"/>
      <c r="M298" s="151">
        <f>SUM(M299:M719)</f>
        <v>11.49</v>
      </c>
      <c r="N298" s="151">
        <f>SUM(N299:N719)</f>
        <v>10.32</v>
      </c>
      <c r="O298" s="151"/>
      <c r="P298" s="151">
        <f>SUM(P299:P719)</f>
        <v>20.381999999999998</v>
      </c>
      <c r="Q298" s="151">
        <f>SUM(Q299:Q719)</f>
        <v>1.0529999999999999</v>
      </c>
      <c r="R298" s="151"/>
      <c r="S298" s="151">
        <f>SUM(S299:S719)</f>
        <v>65.35499999999999</v>
      </c>
      <c r="T298" s="151">
        <f>SUM(T299:T719)</f>
        <v>25.75</v>
      </c>
      <c r="U298" s="151"/>
      <c r="V298" s="151">
        <f>SUM(V299:V719)</f>
        <v>113.34200000000003</v>
      </c>
      <c r="W298" s="151">
        <f>SUM(W299:W719)</f>
        <v>37.762999999999998</v>
      </c>
      <c r="X298" s="147">
        <f t="shared" si="21"/>
        <v>0</v>
      </c>
      <c r="Y298" s="151">
        <f t="shared" ref="Y298:AC298" si="26">SUM(Y299:Y719)</f>
        <v>82.358765689999998</v>
      </c>
      <c r="Z298" s="151">
        <f t="shared" si="26"/>
        <v>176.14299199999999</v>
      </c>
      <c r="AA298" s="151">
        <f t="shared" si="26"/>
        <v>233.6483581366806</v>
      </c>
      <c r="AB298" s="151">
        <f t="shared" si="26"/>
        <v>830.84984693034448</v>
      </c>
      <c r="AC298" s="152">
        <f t="shared" si="26"/>
        <v>1322.9999627570248</v>
      </c>
      <c r="AD298" s="114"/>
    </row>
    <row r="299" spans="1:30" s="150" customFormat="1" ht="47.25" x14ac:dyDescent="0.2">
      <c r="A299" s="146"/>
      <c r="B299" s="6" t="s">
        <v>412</v>
      </c>
      <c r="C299" s="6" t="s">
        <v>171</v>
      </c>
      <c r="D299" s="107">
        <v>0</v>
      </c>
      <c r="E299" s="107">
        <v>0</v>
      </c>
      <c r="F299" s="107">
        <v>0</v>
      </c>
      <c r="G299" s="107">
        <v>0</v>
      </c>
      <c r="H299" s="107">
        <v>0</v>
      </c>
      <c r="I299" s="107">
        <v>2.0200700000000005</v>
      </c>
      <c r="J299" s="107">
        <v>0</v>
      </c>
      <c r="K299" s="107">
        <v>0</v>
      </c>
      <c r="L299" s="107">
        <v>0</v>
      </c>
      <c r="M299" s="107">
        <v>0</v>
      </c>
      <c r="N299" s="107">
        <v>0</v>
      </c>
      <c r="O299" s="107">
        <v>0</v>
      </c>
      <c r="P299" s="107">
        <v>0</v>
      </c>
      <c r="Q299" s="107">
        <v>0</v>
      </c>
      <c r="R299" s="107">
        <v>0</v>
      </c>
      <c r="S299" s="107">
        <v>0</v>
      </c>
      <c r="T299" s="107">
        <v>0</v>
      </c>
      <c r="U299" s="107">
        <v>0</v>
      </c>
      <c r="V299" s="147">
        <f t="shared" ref="V299:X362" si="27">J299+M299+P299+S299</f>
        <v>0</v>
      </c>
      <c r="W299" s="147">
        <f t="shared" si="27"/>
        <v>0</v>
      </c>
      <c r="X299" s="147">
        <f t="shared" si="21"/>
        <v>0</v>
      </c>
      <c r="Y299" s="107">
        <v>0</v>
      </c>
      <c r="Z299" s="107">
        <v>0</v>
      </c>
      <c r="AA299" s="107">
        <v>1.84806</v>
      </c>
      <c r="AB299" s="107">
        <v>0</v>
      </c>
      <c r="AC299" s="148">
        <f t="shared" ref="AC299:AC362" si="28">Y299+Z299+AA299+AB299</f>
        <v>1.84806</v>
      </c>
      <c r="AD299" s="149"/>
    </row>
    <row r="300" spans="1:30" s="150" customFormat="1" ht="78.75" x14ac:dyDescent="0.2">
      <c r="A300" s="146"/>
      <c r="B300" s="6" t="s">
        <v>413</v>
      </c>
      <c r="C300" s="6" t="s">
        <v>171</v>
      </c>
      <c r="D300" s="107">
        <v>0</v>
      </c>
      <c r="E300" s="107">
        <v>0</v>
      </c>
      <c r="F300" s="107">
        <v>0</v>
      </c>
      <c r="G300" s="107">
        <v>0</v>
      </c>
      <c r="H300" s="107">
        <v>0</v>
      </c>
      <c r="I300" s="107">
        <v>23.333309999999997</v>
      </c>
      <c r="J300" s="107">
        <v>0</v>
      </c>
      <c r="K300" s="107">
        <v>0</v>
      </c>
      <c r="L300" s="107">
        <v>0</v>
      </c>
      <c r="M300" s="107">
        <v>0</v>
      </c>
      <c r="N300" s="107">
        <v>0</v>
      </c>
      <c r="O300" s="107">
        <v>0</v>
      </c>
      <c r="P300" s="107">
        <v>0</v>
      </c>
      <c r="Q300" s="107">
        <v>0</v>
      </c>
      <c r="R300" s="107">
        <v>0</v>
      </c>
      <c r="S300" s="107">
        <v>0</v>
      </c>
      <c r="T300" s="107">
        <v>0</v>
      </c>
      <c r="U300" s="107">
        <v>0</v>
      </c>
      <c r="V300" s="147">
        <f t="shared" si="27"/>
        <v>0</v>
      </c>
      <c r="W300" s="147">
        <f t="shared" si="27"/>
        <v>0</v>
      </c>
      <c r="X300" s="147">
        <f t="shared" si="21"/>
        <v>0</v>
      </c>
      <c r="Y300" s="107">
        <v>0</v>
      </c>
      <c r="Z300" s="107">
        <v>0</v>
      </c>
      <c r="AA300" s="107">
        <v>0</v>
      </c>
      <c r="AB300" s="107">
        <v>0</v>
      </c>
      <c r="AC300" s="148">
        <f t="shared" si="28"/>
        <v>0</v>
      </c>
      <c r="AD300" s="149"/>
    </row>
    <row r="301" spans="1:30" s="150" customFormat="1" ht="63" x14ac:dyDescent="0.2">
      <c r="A301" s="146"/>
      <c r="B301" s="6" t="s">
        <v>414</v>
      </c>
      <c r="C301" s="6" t="s">
        <v>171</v>
      </c>
      <c r="D301" s="107">
        <v>0</v>
      </c>
      <c r="E301" s="107">
        <v>0</v>
      </c>
      <c r="F301" s="107">
        <v>0</v>
      </c>
      <c r="G301" s="107">
        <v>0</v>
      </c>
      <c r="H301" s="107">
        <v>0</v>
      </c>
      <c r="I301" s="107">
        <v>123.06452544798077</v>
      </c>
      <c r="J301" s="107">
        <v>0</v>
      </c>
      <c r="K301" s="107">
        <v>0</v>
      </c>
      <c r="L301" s="107">
        <v>0</v>
      </c>
      <c r="M301" s="107">
        <v>0</v>
      </c>
      <c r="N301" s="107">
        <v>0</v>
      </c>
      <c r="O301" s="107">
        <v>0</v>
      </c>
      <c r="P301" s="107">
        <v>0</v>
      </c>
      <c r="Q301" s="107">
        <v>0</v>
      </c>
      <c r="R301" s="107">
        <v>0</v>
      </c>
      <c r="S301" s="107">
        <v>0</v>
      </c>
      <c r="T301" s="107">
        <v>0</v>
      </c>
      <c r="U301" s="107">
        <v>0</v>
      </c>
      <c r="V301" s="147">
        <f t="shared" si="27"/>
        <v>0</v>
      </c>
      <c r="W301" s="147">
        <f t="shared" si="27"/>
        <v>0</v>
      </c>
      <c r="X301" s="147">
        <f t="shared" si="21"/>
        <v>0</v>
      </c>
      <c r="Y301" s="107">
        <v>0</v>
      </c>
      <c r="Z301" s="107">
        <v>0</v>
      </c>
      <c r="AA301" s="107">
        <v>0</v>
      </c>
      <c r="AB301" s="107">
        <v>35.504072903182703</v>
      </c>
      <c r="AC301" s="148">
        <f t="shared" si="28"/>
        <v>35.504072903182703</v>
      </c>
      <c r="AD301" s="149"/>
    </row>
    <row r="302" spans="1:30" s="150" customFormat="1" ht="78.75" x14ac:dyDescent="0.2">
      <c r="A302" s="146"/>
      <c r="B302" s="6" t="s">
        <v>415</v>
      </c>
      <c r="C302" s="6" t="s">
        <v>171</v>
      </c>
      <c r="D302" s="107">
        <v>0</v>
      </c>
      <c r="E302" s="107">
        <v>0</v>
      </c>
      <c r="F302" s="107">
        <v>0</v>
      </c>
      <c r="G302" s="107">
        <v>0</v>
      </c>
      <c r="H302" s="107">
        <v>0</v>
      </c>
      <c r="I302" s="107">
        <v>162.78652000000002</v>
      </c>
      <c r="J302" s="107">
        <v>0</v>
      </c>
      <c r="K302" s="107">
        <v>0</v>
      </c>
      <c r="L302" s="107">
        <v>0</v>
      </c>
      <c r="M302" s="107">
        <v>0</v>
      </c>
      <c r="N302" s="107">
        <v>0</v>
      </c>
      <c r="O302" s="107">
        <v>0</v>
      </c>
      <c r="P302" s="107">
        <v>0</v>
      </c>
      <c r="Q302" s="107">
        <v>0</v>
      </c>
      <c r="R302" s="107">
        <v>0</v>
      </c>
      <c r="S302" s="107">
        <v>0</v>
      </c>
      <c r="T302" s="107">
        <v>0</v>
      </c>
      <c r="U302" s="107">
        <v>0</v>
      </c>
      <c r="V302" s="147">
        <f t="shared" si="27"/>
        <v>0</v>
      </c>
      <c r="W302" s="147">
        <f t="shared" si="27"/>
        <v>0</v>
      </c>
      <c r="X302" s="147">
        <f t="shared" si="21"/>
        <v>0</v>
      </c>
      <c r="Y302" s="107">
        <v>0</v>
      </c>
      <c r="Z302" s="107">
        <v>0</v>
      </c>
      <c r="AA302" s="107">
        <v>0</v>
      </c>
      <c r="AB302" s="107">
        <v>0</v>
      </c>
      <c r="AC302" s="148">
        <f t="shared" si="28"/>
        <v>0</v>
      </c>
      <c r="AD302" s="149"/>
    </row>
    <row r="303" spans="1:30" s="150" customFormat="1" ht="47.25" x14ac:dyDescent="0.2">
      <c r="A303" s="146"/>
      <c r="B303" s="6" t="s">
        <v>419</v>
      </c>
      <c r="C303" s="6" t="s">
        <v>171</v>
      </c>
      <c r="D303" s="107">
        <v>0</v>
      </c>
      <c r="E303" s="107">
        <v>0</v>
      </c>
      <c r="F303" s="107">
        <v>0</v>
      </c>
      <c r="G303" s="107">
        <v>0</v>
      </c>
      <c r="H303" s="107">
        <v>0</v>
      </c>
      <c r="I303" s="107">
        <v>0</v>
      </c>
      <c r="J303" s="107">
        <v>0</v>
      </c>
      <c r="K303" s="107">
        <v>0</v>
      </c>
      <c r="L303" s="107">
        <v>0</v>
      </c>
      <c r="M303" s="107">
        <v>0</v>
      </c>
      <c r="N303" s="107">
        <v>0</v>
      </c>
      <c r="O303" s="107">
        <v>0</v>
      </c>
      <c r="P303" s="107">
        <v>0</v>
      </c>
      <c r="Q303" s="107">
        <v>0</v>
      </c>
      <c r="R303" s="107">
        <v>0</v>
      </c>
      <c r="S303" s="107">
        <v>0</v>
      </c>
      <c r="T303" s="107">
        <v>0</v>
      </c>
      <c r="U303" s="107">
        <v>0</v>
      </c>
      <c r="V303" s="147">
        <f t="shared" si="27"/>
        <v>0</v>
      </c>
      <c r="W303" s="147">
        <f t="shared" si="27"/>
        <v>0</v>
      </c>
      <c r="X303" s="147">
        <f t="shared" si="21"/>
        <v>0</v>
      </c>
      <c r="Y303" s="107">
        <v>0</v>
      </c>
      <c r="Z303" s="107">
        <v>0</v>
      </c>
      <c r="AA303" s="107">
        <v>0</v>
      </c>
      <c r="AB303" s="107">
        <v>0</v>
      </c>
      <c r="AC303" s="148">
        <f t="shared" si="28"/>
        <v>0</v>
      </c>
      <c r="AD303" s="149"/>
    </row>
    <row r="304" spans="1:30" s="150" customFormat="1" ht="94.5" x14ac:dyDescent="0.2">
      <c r="A304" s="146"/>
      <c r="B304" s="6" t="s">
        <v>420</v>
      </c>
      <c r="C304" s="6" t="s">
        <v>171</v>
      </c>
      <c r="D304" s="107">
        <v>0</v>
      </c>
      <c r="E304" s="107">
        <v>0</v>
      </c>
      <c r="F304" s="107">
        <v>0</v>
      </c>
      <c r="G304" s="107">
        <v>0</v>
      </c>
      <c r="H304" s="107">
        <v>0</v>
      </c>
      <c r="I304" s="107">
        <v>0</v>
      </c>
      <c r="J304" s="107">
        <v>0</v>
      </c>
      <c r="K304" s="107">
        <v>0</v>
      </c>
      <c r="L304" s="107">
        <v>0</v>
      </c>
      <c r="M304" s="107">
        <v>0</v>
      </c>
      <c r="N304" s="107">
        <v>0</v>
      </c>
      <c r="O304" s="107">
        <v>0</v>
      </c>
      <c r="P304" s="107">
        <v>0</v>
      </c>
      <c r="Q304" s="107">
        <v>0</v>
      </c>
      <c r="R304" s="107">
        <v>0</v>
      </c>
      <c r="S304" s="107">
        <v>0</v>
      </c>
      <c r="T304" s="107">
        <v>0</v>
      </c>
      <c r="U304" s="107">
        <v>0</v>
      </c>
      <c r="V304" s="147">
        <f t="shared" si="27"/>
        <v>0</v>
      </c>
      <c r="W304" s="147">
        <f t="shared" si="27"/>
        <v>0</v>
      </c>
      <c r="X304" s="147">
        <f t="shared" si="21"/>
        <v>0</v>
      </c>
      <c r="Y304" s="107">
        <v>0</v>
      </c>
      <c r="Z304" s="107">
        <v>0</v>
      </c>
      <c r="AA304" s="107">
        <v>0</v>
      </c>
      <c r="AB304" s="107">
        <v>0</v>
      </c>
      <c r="AC304" s="148">
        <f t="shared" si="28"/>
        <v>0</v>
      </c>
      <c r="AD304" s="149"/>
    </row>
    <row r="305" spans="1:30" s="150" customFormat="1" ht="31.5" x14ac:dyDescent="0.2">
      <c r="A305" s="146"/>
      <c r="B305" s="6" t="s">
        <v>421</v>
      </c>
      <c r="C305" s="6" t="s">
        <v>171</v>
      </c>
      <c r="D305" s="107">
        <v>0</v>
      </c>
      <c r="E305" s="107">
        <v>0</v>
      </c>
      <c r="F305" s="107">
        <v>0</v>
      </c>
      <c r="G305" s="107">
        <v>0</v>
      </c>
      <c r="H305" s="107">
        <v>0</v>
      </c>
      <c r="I305" s="107">
        <v>2.1005099999999999</v>
      </c>
      <c r="J305" s="107">
        <v>0</v>
      </c>
      <c r="K305" s="107">
        <v>0</v>
      </c>
      <c r="L305" s="107">
        <v>0</v>
      </c>
      <c r="M305" s="107">
        <v>0</v>
      </c>
      <c r="N305" s="107">
        <v>0</v>
      </c>
      <c r="O305" s="107">
        <v>0</v>
      </c>
      <c r="P305" s="107">
        <v>0</v>
      </c>
      <c r="Q305" s="107">
        <v>0</v>
      </c>
      <c r="R305" s="107">
        <v>0</v>
      </c>
      <c r="S305" s="107">
        <v>0</v>
      </c>
      <c r="T305" s="107">
        <v>0</v>
      </c>
      <c r="U305" s="107">
        <v>0</v>
      </c>
      <c r="V305" s="147">
        <f t="shared" si="27"/>
        <v>0</v>
      </c>
      <c r="W305" s="147">
        <f t="shared" si="27"/>
        <v>0</v>
      </c>
      <c r="X305" s="147">
        <f t="shared" si="21"/>
        <v>0</v>
      </c>
      <c r="Y305" s="107">
        <v>0</v>
      </c>
      <c r="Z305" s="107">
        <v>0</v>
      </c>
      <c r="AA305" s="107">
        <v>0</v>
      </c>
      <c r="AB305" s="107">
        <v>0</v>
      </c>
      <c r="AC305" s="148">
        <f t="shared" si="28"/>
        <v>0</v>
      </c>
      <c r="AD305" s="149"/>
    </row>
    <row r="306" spans="1:30" s="150" customFormat="1" ht="78.75" x14ac:dyDescent="0.2">
      <c r="A306" s="146"/>
      <c r="B306" s="6" t="s">
        <v>1057</v>
      </c>
      <c r="C306" s="6" t="s">
        <v>171</v>
      </c>
      <c r="D306" s="107">
        <v>0</v>
      </c>
      <c r="E306" s="107">
        <v>0</v>
      </c>
      <c r="F306" s="107">
        <v>0</v>
      </c>
      <c r="G306" s="107">
        <v>0</v>
      </c>
      <c r="H306" s="107">
        <v>0</v>
      </c>
      <c r="I306" s="107">
        <v>132.67645999999999</v>
      </c>
      <c r="J306" s="107">
        <v>0</v>
      </c>
      <c r="K306" s="107">
        <v>0</v>
      </c>
      <c r="L306" s="107">
        <v>0</v>
      </c>
      <c r="M306" s="107">
        <v>0</v>
      </c>
      <c r="N306" s="107">
        <v>0</v>
      </c>
      <c r="O306" s="107">
        <v>0</v>
      </c>
      <c r="P306" s="107">
        <v>0</v>
      </c>
      <c r="Q306" s="107">
        <v>0</v>
      </c>
      <c r="R306" s="107">
        <v>0</v>
      </c>
      <c r="S306" s="107">
        <v>0</v>
      </c>
      <c r="T306" s="107">
        <v>0</v>
      </c>
      <c r="U306" s="107">
        <v>0</v>
      </c>
      <c r="V306" s="147">
        <f t="shared" si="27"/>
        <v>0</v>
      </c>
      <c r="W306" s="147">
        <f t="shared" si="27"/>
        <v>0</v>
      </c>
      <c r="X306" s="147">
        <f t="shared" si="21"/>
        <v>0</v>
      </c>
      <c r="Y306" s="107">
        <v>0</v>
      </c>
      <c r="Z306" s="107">
        <v>0</v>
      </c>
      <c r="AA306" s="107">
        <v>0</v>
      </c>
      <c r="AB306" s="107">
        <v>0</v>
      </c>
      <c r="AC306" s="148">
        <f t="shared" si="28"/>
        <v>0</v>
      </c>
      <c r="AD306" s="149"/>
    </row>
    <row r="307" spans="1:30" s="150" customFormat="1" ht="63" x14ac:dyDescent="0.2">
      <c r="A307" s="146"/>
      <c r="B307" s="6" t="s">
        <v>1058</v>
      </c>
      <c r="C307" s="6" t="s">
        <v>171</v>
      </c>
      <c r="D307" s="107">
        <v>0</v>
      </c>
      <c r="E307" s="107">
        <v>0</v>
      </c>
      <c r="F307" s="107">
        <v>0</v>
      </c>
      <c r="G307" s="107">
        <v>0</v>
      </c>
      <c r="H307" s="107">
        <v>0</v>
      </c>
      <c r="I307" s="107">
        <v>23.1</v>
      </c>
      <c r="J307" s="107">
        <v>0</v>
      </c>
      <c r="K307" s="107">
        <v>0</v>
      </c>
      <c r="L307" s="107">
        <v>0</v>
      </c>
      <c r="M307" s="107">
        <v>0</v>
      </c>
      <c r="N307" s="107">
        <v>0</v>
      </c>
      <c r="O307" s="107">
        <v>0</v>
      </c>
      <c r="P307" s="107">
        <v>0</v>
      </c>
      <c r="Q307" s="107">
        <v>0</v>
      </c>
      <c r="R307" s="107">
        <v>0</v>
      </c>
      <c r="S307" s="107">
        <v>0</v>
      </c>
      <c r="T307" s="107">
        <v>0</v>
      </c>
      <c r="U307" s="107">
        <v>0</v>
      </c>
      <c r="V307" s="147">
        <f t="shared" si="27"/>
        <v>0</v>
      </c>
      <c r="W307" s="147">
        <f t="shared" si="27"/>
        <v>0</v>
      </c>
      <c r="X307" s="147">
        <f t="shared" si="21"/>
        <v>0</v>
      </c>
      <c r="Y307" s="107">
        <v>0</v>
      </c>
      <c r="Z307" s="107">
        <v>0</v>
      </c>
      <c r="AA307" s="107">
        <v>0</v>
      </c>
      <c r="AB307" s="107">
        <v>0</v>
      </c>
      <c r="AC307" s="148">
        <f t="shared" si="28"/>
        <v>0</v>
      </c>
      <c r="AD307" s="149"/>
    </row>
    <row r="308" spans="1:30" s="150" customFormat="1" ht="31.5" x14ac:dyDescent="0.2">
      <c r="A308" s="146"/>
      <c r="B308" s="6" t="s">
        <v>422</v>
      </c>
      <c r="C308" s="6" t="s">
        <v>171</v>
      </c>
      <c r="D308" s="107">
        <v>0</v>
      </c>
      <c r="E308" s="107">
        <v>0</v>
      </c>
      <c r="F308" s="107">
        <v>0</v>
      </c>
      <c r="G308" s="107">
        <v>0</v>
      </c>
      <c r="H308" s="107">
        <v>0</v>
      </c>
      <c r="I308" s="107">
        <v>0</v>
      </c>
      <c r="J308" s="107">
        <v>0</v>
      </c>
      <c r="K308" s="107">
        <v>0</v>
      </c>
      <c r="L308" s="107">
        <v>0</v>
      </c>
      <c r="M308" s="107">
        <v>0</v>
      </c>
      <c r="N308" s="107">
        <v>0</v>
      </c>
      <c r="O308" s="107">
        <v>0</v>
      </c>
      <c r="P308" s="107">
        <v>0</v>
      </c>
      <c r="Q308" s="107">
        <v>0</v>
      </c>
      <c r="R308" s="107">
        <v>0</v>
      </c>
      <c r="S308" s="107">
        <v>0</v>
      </c>
      <c r="T308" s="107">
        <v>0</v>
      </c>
      <c r="U308" s="107">
        <v>0</v>
      </c>
      <c r="V308" s="147">
        <f t="shared" si="27"/>
        <v>0</v>
      </c>
      <c r="W308" s="147">
        <f t="shared" si="27"/>
        <v>0</v>
      </c>
      <c r="X308" s="147">
        <f t="shared" si="21"/>
        <v>0</v>
      </c>
      <c r="Y308" s="107">
        <v>0</v>
      </c>
      <c r="Z308" s="107">
        <v>0</v>
      </c>
      <c r="AA308" s="107">
        <v>0</v>
      </c>
      <c r="AB308" s="107">
        <v>0</v>
      </c>
      <c r="AC308" s="148">
        <f t="shared" si="28"/>
        <v>0</v>
      </c>
      <c r="AD308" s="149"/>
    </row>
    <row r="309" spans="1:30" s="150" customFormat="1" ht="31.5" x14ac:dyDescent="0.2">
      <c r="A309" s="146"/>
      <c r="B309" s="6" t="s">
        <v>1059</v>
      </c>
      <c r="C309" s="6" t="s">
        <v>171</v>
      </c>
      <c r="D309" s="107">
        <v>0</v>
      </c>
      <c r="E309" s="107">
        <v>0</v>
      </c>
      <c r="F309" s="107">
        <v>0</v>
      </c>
      <c r="G309" s="107">
        <v>0</v>
      </c>
      <c r="H309" s="107">
        <v>0</v>
      </c>
      <c r="I309" s="107">
        <v>118.17227</v>
      </c>
      <c r="J309" s="107">
        <v>0</v>
      </c>
      <c r="K309" s="107">
        <v>0</v>
      </c>
      <c r="L309" s="107">
        <v>0</v>
      </c>
      <c r="M309" s="107">
        <v>0</v>
      </c>
      <c r="N309" s="107">
        <v>0</v>
      </c>
      <c r="O309" s="107">
        <v>0</v>
      </c>
      <c r="P309" s="107">
        <v>0</v>
      </c>
      <c r="Q309" s="107">
        <v>0</v>
      </c>
      <c r="R309" s="107">
        <v>0</v>
      </c>
      <c r="S309" s="107">
        <v>0</v>
      </c>
      <c r="T309" s="107">
        <v>0</v>
      </c>
      <c r="U309" s="107">
        <v>0</v>
      </c>
      <c r="V309" s="147">
        <f t="shared" si="27"/>
        <v>0</v>
      </c>
      <c r="W309" s="147">
        <f t="shared" si="27"/>
        <v>0</v>
      </c>
      <c r="X309" s="147">
        <f t="shared" si="21"/>
        <v>0</v>
      </c>
      <c r="Y309" s="107">
        <v>0</v>
      </c>
      <c r="Z309" s="107">
        <v>0</v>
      </c>
      <c r="AA309" s="107">
        <v>0</v>
      </c>
      <c r="AB309" s="107">
        <v>0</v>
      </c>
      <c r="AC309" s="148">
        <f t="shared" si="28"/>
        <v>0</v>
      </c>
      <c r="AD309" s="149"/>
    </row>
    <row r="310" spans="1:30" s="150" customFormat="1" ht="31.5" x14ac:dyDescent="0.2">
      <c r="A310" s="146"/>
      <c r="B310" s="6" t="s">
        <v>423</v>
      </c>
      <c r="C310" s="6" t="s">
        <v>171</v>
      </c>
      <c r="D310" s="107">
        <v>0</v>
      </c>
      <c r="E310" s="107">
        <v>0</v>
      </c>
      <c r="F310" s="107">
        <v>0</v>
      </c>
      <c r="G310" s="107">
        <v>0</v>
      </c>
      <c r="H310" s="107">
        <v>0</v>
      </c>
      <c r="I310" s="107">
        <v>119.89145000000001</v>
      </c>
      <c r="J310" s="107">
        <v>0</v>
      </c>
      <c r="K310" s="107">
        <v>0</v>
      </c>
      <c r="L310" s="107">
        <v>0</v>
      </c>
      <c r="M310" s="107">
        <v>0</v>
      </c>
      <c r="N310" s="107">
        <v>0</v>
      </c>
      <c r="O310" s="107">
        <v>0</v>
      </c>
      <c r="P310" s="107">
        <v>0</v>
      </c>
      <c r="Q310" s="107">
        <v>0</v>
      </c>
      <c r="R310" s="107">
        <v>0</v>
      </c>
      <c r="S310" s="107">
        <v>0</v>
      </c>
      <c r="T310" s="107">
        <v>0</v>
      </c>
      <c r="U310" s="107">
        <v>0</v>
      </c>
      <c r="V310" s="147">
        <f t="shared" si="27"/>
        <v>0</v>
      </c>
      <c r="W310" s="147">
        <f t="shared" si="27"/>
        <v>0</v>
      </c>
      <c r="X310" s="147">
        <f t="shared" si="21"/>
        <v>0</v>
      </c>
      <c r="Y310" s="107">
        <v>0</v>
      </c>
      <c r="Z310" s="107">
        <v>0</v>
      </c>
      <c r="AA310" s="107">
        <v>0</v>
      </c>
      <c r="AB310" s="107">
        <v>0</v>
      </c>
      <c r="AC310" s="148">
        <f t="shared" si="28"/>
        <v>0</v>
      </c>
      <c r="AD310" s="149"/>
    </row>
    <row r="311" spans="1:30" s="150" customFormat="1" ht="47.25" x14ac:dyDescent="0.2">
      <c r="A311" s="146"/>
      <c r="B311" s="6" t="s">
        <v>424</v>
      </c>
      <c r="C311" s="6" t="s">
        <v>171</v>
      </c>
      <c r="D311" s="107">
        <v>0</v>
      </c>
      <c r="E311" s="107">
        <v>0</v>
      </c>
      <c r="F311" s="107">
        <v>0</v>
      </c>
      <c r="G311" s="107">
        <v>0</v>
      </c>
      <c r="H311" s="107">
        <v>0</v>
      </c>
      <c r="I311" s="107">
        <v>2.2055555555555557</v>
      </c>
      <c r="J311" s="107">
        <v>0</v>
      </c>
      <c r="K311" s="107">
        <v>0</v>
      </c>
      <c r="L311" s="107">
        <v>0</v>
      </c>
      <c r="M311" s="107">
        <v>0</v>
      </c>
      <c r="N311" s="107">
        <v>0</v>
      </c>
      <c r="O311" s="107">
        <v>0</v>
      </c>
      <c r="P311" s="107">
        <v>0</v>
      </c>
      <c r="Q311" s="107">
        <v>0</v>
      </c>
      <c r="R311" s="107">
        <v>0</v>
      </c>
      <c r="S311" s="107">
        <v>0</v>
      </c>
      <c r="T311" s="107">
        <v>0</v>
      </c>
      <c r="U311" s="107">
        <v>0</v>
      </c>
      <c r="V311" s="147">
        <f t="shared" si="27"/>
        <v>0</v>
      </c>
      <c r="W311" s="147">
        <f t="shared" si="27"/>
        <v>0</v>
      </c>
      <c r="X311" s="147">
        <f t="shared" si="21"/>
        <v>0</v>
      </c>
      <c r="Y311" s="107">
        <v>0</v>
      </c>
      <c r="Z311" s="107">
        <v>0</v>
      </c>
      <c r="AA311" s="107">
        <v>0</v>
      </c>
      <c r="AB311" s="107">
        <v>0</v>
      </c>
      <c r="AC311" s="148">
        <f t="shared" si="28"/>
        <v>0</v>
      </c>
      <c r="AD311" s="149"/>
    </row>
    <row r="312" spans="1:30" s="150" customFormat="1" ht="63" x14ac:dyDescent="0.2">
      <c r="A312" s="146"/>
      <c r="B312" s="6" t="s">
        <v>425</v>
      </c>
      <c r="C312" s="6" t="s">
        <v>171</v>
      </c>
      <c r="D312" s="107">
        <v>0</v>
      </c>
      <c r="E312" s="107">
        <v>0</v>
      </c>
      <c r="F312" s="107">
        <v>0</v>
      </c>
      <c r="G312" s="107">
        <v>0</v>
      </c>
      <c r="H312" s="107">
        <v>0</v>
      </c>
      <c r="I312" s="107">
        <v>4.6822900000000001</v>
      </c>
      <c r="J312" s="107">
        <v>0</v>
      </c>
      <c r="K312" s="107">
        <v>0</v>
      </c>
      <c r="L312" s="107">
        <v>0</v>
      </c>
      <c r="M312" s="107">
        <v>0</v>
      </c>
      <c r="N312" s="107">
        <v>0</v>
      </c>
      <c r="O312" s="107">
        <v>0</v>
      </c>
      <c r="P312" s="107">
        <v>0</v>
      </c>
      <c r="Q312" s="107">
        <v>0</v>
      </c>
      <c r="R312" s="107">
        <v>0</v>
      </c>
      <c r="S312" s="107">
        <v>0</v>
      </c>
      <c r="T312" s="107">
        <v>0</v>
      </c>
      <c r="U312" s="107">
        <v>0</v>
      </c>
      <c r="V312" s="147">
        <f t="shared" si="27"/>
        <v>0</v>
      </c>
      <c r="W312" s="147">
        <f t="shared" si="27"/>
        <v>0</v>
      </c>
      <c r="X312" s="147">
        <f t="shared" si="21"/>
        <v>0</v>
      </c>
      <c r="Y312" s="107">
        <v>0</v>
      </c>
      <c r="Z312" s="107">
        <v>0</v>
      </c>
      <c r="AA312" s="107">
        <v>4.2385999999999999</v>
      </c>
      <c r="AB312" s="107">
        <v>0</v>
      </c>
      <c r="AC312" s="148">
        <f t="shared" si="28"/>
        <v>4.2385999999999999</v>
      </c>
      <c r="AD312" s="149"/>
    </row>
    <row r="313" spans="1:30" s="150" customFormat="1" ht="173.25" x14ac:dyDescent="0.2">
      <c r="A313" s="146"/>
      <c r="B313" s="6" t="s">
        <v>1060</v>
      </c>
      <c r="C313" s="6" t="s">
        <v>171</v>
      </c>
      <c r="D313" s="107">
        <v>0</v>
      </c>
      <c r="E313" s="107">
        <v>0</v>
      </c>
      <c r="F313" s="107">
        <v>0</v>
      </c>
      <c r="G313" s="107">
        <v>0</v>
      </c>
      <c r="H313" s="107">
        <v>0</v>
      </c>
      <c r="I313" s="107">
        <v>210.77222999999998</v>
      </c>
      <c r="J313" s="107">
        <v>0</v>
      </c>
      <c r="K313" s="107">
        <v>0</v>
      </c>
      <c r="L313" s="107">
        <v>0</v>
      </c>
      <c r="M313" s="107">
        <v>0</v>
      </c>
      <c r="N313" s="107">
        <v>0</v>
      </c>
      <c r="O313" s="107">
        <v>0</v>
      </c>
      <c r="P313" s="107">
        <v>0</v>
      </c>
      <c r="Q313" s="107">
        <v>0</v>
      </c>
      <c r="R313" s="107">
        <v>0</v>
      </c>
      <c r="S313" s="107">
        <v>0</v>
      </c>
      <c r="T313" s="107">
        <v>0</v>
      </c>
      <c r="U313" s="107">
        <v>0</v>
      </c>
      <c r="V313" s="147">
        <f t="shared" si="27"/>
        <v>0</v>
      </c>
      <c r="W313" s="147">
        <f t="shared" si="27"/>
        <v>0</v>
      </c>
      <c r="X313" s="147">
        <f t="shared" si="21"/>
        <v>0</v>
      </c>
      <c r="Y313" s="107">
        <v>0</v>
      </c>
      <c r="Z313" s="107">
        <v>0</v>
      </c>
      <c r="AA313" s="107">
        <v>0</v>
      </c>
      <c r="AB313" s="107">
        <v>0</v>
      </c>
      <c r="AC313" s="148">
        <f t="shared" si="28"/>
        <v>0</v>
      </c>
      <c r="AD313" s="149"/>
    </row>
    <row r="314" spans="1:30" s="150" customFormat="1" ht="47.25" x14ac:dyDescent="0.2">
      <c r="A314" s="146"/>
      <c r="B314" s="6" t="s">
        <v>1061</v>
      </c>
      <c r="C314" s="6" t="s">
        <v>171</v>
      </c>
      <c r="D314" s="107">
        <v>0</v>
      </c>
      <c r="E314" s="107">
        <v>0</v>
      </c>
      <c r="F314" s="107">
        <v>0</v>
      </c>
      <c r="G314" s="107">
        <v>0</v>
      </c>
      <c r="H314" s="107">
        <v>0</v>
      </c>
      <c r="I314" s="107">
        <v>4.4821099999999996</v>
      </c>
      <c r="J314" s="107">
        <v>0</v>
      </c>
      <c r="K314" s="107">
        <v>0</v>
      </c>
      <c r="L314" s="107">
        <v>0</v>
      </c>
      <c r="M314" s="107">
        <v>0</v>
      </c>
      <c r="N314" s="107">
        <v>0</v>
      </c>
      <c r="O314" s="107">
        <v>0</v>
      </c>
      <c r="P314" s="107">
        <v>0</v>
      </c>
      <c r="Q314" s="107">
        <v>0</v>
      </c>
      <c r="R314" s="107">
        <v>0</v>
      </c>
      <c r="S314" s="107">
        <v>0</v>
      </c>
      <c r="T314" s="107">
        <v>0</v>
      </c>
      <c r="U314" s="107">
        <v>0</v>
      </c>
      <c r="V314" s="147">
        <f t="shared" si="27"/>
        <v>0</v>
      </c>
      <c r="W314" s="147">
        <f t="shared" si="27"/>
        <v>0</v>
      </c>
      <c r="X314" s="147">
        <f t="shared" si="21"/>
        <v>0</v>
      </c>
      <c r="Y314" s="107">
        <v>0</v>
      </c>
      <c r="Z314" s="107">
        <v>0</v>
      </c>
      <c r="AA314" s="107">
        <v>0</v>
      </c>
      <c r="AB314" s="107">
        <v>0</v>
      </c>
      <c r="AC314" s="148">
        <f t="shared" si="28"/>
        <v>0</v>
      </c>
      <c r="AD314" s="149"/>
    </row>
    <row r="315" spans="1:30" s="150" customFormat="1" ht="31.5" x14ac:dyDescent="0.2">
      <c r="A315" s="146"/>
      <c r="B315" s="6" t="s">
        <v>1062</v>
      </c>
      <c r="C315" s="6" t="s">
        <v>171</v>
      </c>
      <c r="D315" s="107">
        <v>0</v>
      </c>
      <c r="E315" s="107">
        <v>0</v>
      </c>
      <c r="F315" s="107">
        <v>0</v>
      </c>
      <c r="G315" s="107">
        <v>0</v>
      </c>
      <c r="H315" s="107">
        <v>0</v>
      </c>
      <c r="I315" s="107">
        <v>21.061880000000002</v>
      </c>
      <c r="J315" s="107">
        <v>0</v>
      </c>
      <c r="K315" s="107">
        <v>0</v>
      </c>
      <c r="L315" s="107">
        <v>0</v>
      </c>
      <c r="M315" s="107">
        <v>0</v>
      </c>
      <c r="N315" s="107">
        <v>0</v>
      </c>
      <c r="O315" s="107">
        <v>0</v>
      </c>
      <c r="P315" s="107">
        <v>0</v>
      </c>
      <c r="Q315" s="107">
        <v>0</v>
      </c>
      <c r="R315" s="107">
        <v>0</v>
      </c>
      <c r="S315" s="107">
        <v>0</v>
      </c>
      <c r="T315" s="107">
        <v>0</v>
      </c>
      <c r="U315" s="107">
        <v>0</v>
      </c>
      <c r="V315" s="147">
        <f t="shared" si="27"/>
        <v>0</v>
      </c>
      <c r="W315" s="147">
        <f t="shared" si="27"/>
        <v>0</v>
      </c>
      <c r="X315" s="147">
        <f t="shared" si="21"/>
        <v>0</v>
      </c>
      <c r="Y315" s="107">
        <v>0</v>
      </c>
      <c r="Z315" s="107">
        <v>0</v>
      </c>
      <c r="AA315" s="107">
        <v>0</v>
      </c>
      <c r="AB315" s="107">
        <v>0</v>
      </c>
      <c r="AC315" s="148">
        <f t="shared" si="28"/>
        <v>0</v>
      </c>
      <c r="AD315" s="149"/>
    </row>
    <row r="316" spans="1:30" s="150" customFormat="1" ht="47.25" x14ac:dyDescent="0.2">
      <c r="A316" s="146"/>
      <c r="B316" s="6" t="s">
        <v>1063</v>
      </c>
      <c r="C316" s="6" t="s">
        <v>171</v>
      </c>
      <c r="D316" s="107">
        <v>0</v>
      </c>
      <c r="E316" s="107">
        <v>0</v>
      </c>
      <c r="F316" s="107">
        <v>0</v>
      </c>
      <c r="G316" s="107">
        <v>0</v>
      </c>
      <c r="H316" s="107">
        <v>0</v>
      </c>
      <c r="I316" s="107">
        <v>21.061880000000002</v>
      </c>
      <c r="J316" s="107">
        <v>0</v>
      </c>
      <c r="K316" s="107">
        <v>0</v>
      </c>
      <c r="L316" s="107">
        <v>0</v>
      </c>
      <c r="M316" s="107">
        <v>0</v>
      </c>
      <c r="N316" s="107">
        <v>0</v>
      </c>
      <c r="O316" s="107">
        <v>0</v>
      </c>
      <c r="P316" s="107">
        <v>0</v>
      </c>
      <c r="Q316" s="107">
        <v>0</v>
      </c>
      <c r="R316" s="107">
        <v>0</v>
      </c>
      <c r="S316" s="107">
        <v>0</v>
      </c>
      <c r="T316" s="107">
        <v>0</v>
      </c>
      <c r="U316" s="107">
        <v>0</v>
      </c>
      <c r="V316" s="147">
        <f t="shared" si="27"/>
        <v>0</v>
      </c>
      <c r="W316" s="147">
        <f t="shared" si="27"/>
        <v>0</v>
      </c>
      <c r="X316" s="147">
        <f t="shared" si="21"/>
        <v>0</v>
      </c>
      <c r="Y316" s="107">
        <v>0</v>
      </c>
      <c r="Z316" s="107">
        <v>0</v>
      </c>
      <c r="AA316" s="107">
        <v>0</v>
      </c>
      <c r="AB316" s="107">
        <v>0</v>
      </c>
      <c r="AC316" s="148">
        <f t="shared" si="28"/>
        <v>0</v>
      </c>
      <c r="AD316" s="149"/>
    </row>
    <row r="317" spans="1:30" s="150" customFormat="1" ht="220.5" x14ac:dyDescent="0.2">
      <c r="A317" s="146"/>
      <c r="B317" s="6" t="s">
        <v>1064</v>
      </c>
      <c r="C317" s="6" t="s">
        <v>171</v>
      </c>
      <c r="D317" s="107">
        <v>0</v>
      </c>
      <c r="E317" s="107">
        <v>0</v>
      </c>
      <c r="F317" s="107">
        <v>0</v>
      </c>
      <c r="G317" s="107">
        <v>0</v>
      </c>
      <c r="H317" s="107">
        <v>0</v>
      </c>
      <c r="I317" s="107">
        <v>64.868559322033903</v>
      </c>
      <c r="J317" s="107">
        <v>0</v>
      </c>
      <c r="K317" s="107">
        <v>0</v>
      </c>
      <c r="L317" s="107">
        <v>0</v>
      </c>
      <c r="M317" s="107">
        <v>0</v>
      </c>
      <c r="N317" s="107">
        <v>0</v>
      </c>
      <c r="O317" s="107">
        <v>0</v>
      </c>
      <c r="P317" s="107">
        <v>0</v>
      </c>
      <c r="Q317" s="107">
        <v>0</v>
      </c>
      <c r="R317" s="107">
        <v>0</v>
      </c>
      <c r="S317" s="107">
        <v>0</v>
      </c>
      <c r="T317" s="107">
        <v>0</v>
      </c>
      <c r="U317" s="107">
        <v>0</v>
      </c>
      <c r="V317" s="147">
        <f t="shared" si="27"/>
        <v>0</v>
      </c>
      <c r="W317" s="147">
        <f t="shared" si="27"/>
        <v>0</v>
      </c>
      <c r="X317" s="147">
        <f t="shared" si="21"/>
        <v>0</v>
      </c>
      <c r="Y317" s="107">
        <v>0</v>
      </c>
      <c r="Z317" s="107">
        <v>0</v>
      </c>
      <c r="AA317" s="107">
        <v>0</v>
      </c>
      <c r="AB317" s="107">
        <v>0</v>
      </c>
      <c r="AC317" s="148">
        <f t="shared" si="28"/>
        <v>0</v>
      </c>
      <c r="AD317" s="149"/>
    </row>
    <row r="318" spans="1:30" s="150" customFormat="1" ht="78.75" x14ac:dyDescent="0.2">
      <c r="A318" s="146"/>
      <c r="B318" s="6" t="s">
        <v>1065</v>
      </c>
      <c r="C318" s="6" t="s">
        <v>171</v>
      </c>
      <c r="D318" s="107">
        <v>0</v>
      </c>
      <c r="E318" s="107">
        <v>0</v>
      </c>
      <c r="F318" s="107">
        <v>0</v>
      </c>
      <c r="G318" s="107">
        <v>0</v>
      </c>
      <c r="H318" s="107">
        <v>0</v>
      </c>
      <c r="I318" s="107">
        <v>25</v>
      </c>
      <c r="J318" s="107">
        <v>0</v>
      </c>
      <c r="K318" s="107">
        <v>0</v>
      </c>
      <c r="L318" s="107">
        <v>0</v>
      </c>
      <c r="M318" s="107">
        <v>0</v>
      </c>
      <c r="N318" s="107">
        <v>0</v>
      </c>
      <c r="O318" s="107">
        <v>0</v>
      </c>
      <c r="P318" s="107">
        <v>0</v>
      </c>
      <c r="Q318" s="107">
        <v>0</v>
      </c>
      <c r="R318" s="107">
        <v>0</v>
      </c>
      <c r="S318" s="107">
        <v>0</v>
      </c>
      <c r="T318" s="107">
        <v>0</v>
      </c>
      <c r="U318" s="107">
        <v>0</v>
      </c>
      <c r="V318" s="147">
        <f t="shared" si="27"/>
        <v>0</v>
      </c>
      <c r="W318" s="147">
        <f t="shared" si="27"/>
        <v>0</v>
      </c>
      <c r="X318" s="147">
        <f t="shared" si="21"/>
        <v>0</v>
      </c>
      <c r="Y318" s="107">
        <v>0</v>
      </c>
      <c r="Z318" s="107">
        <v>0</v>
      </c>
      <c r="AA318" s="107">
        <v>0</v>
      </c>
      <c r="AB318" s="107">
        <v>0</v>
      </c>
      <c r="AC318" s="148">
        <f t="shared" si="28"/>
        <v>0</v>
      </c>
      <c r="AD318" s="149"/>
    </row>
    <row r="319" spans="1:30" s="150" customFormat="1" ht="47.25" x14ac:dyDescent="0.2">
      <c r="A319" s="146"/>
      <c r="B319" s="6" t="s">
        <v>1066</v>
      </c>
      <c r="C319" s="6" t="s">
        <v>171</v>
      </c>
      <c r="D319" s="107">
        <v>0</v>
      </c>
      <c r="E319" s="107">
        <v>0</v>
      </c>
      <c r="F319" s="107">
        <v>0</v>
      </c>
      <c r="G319" s="107">
        <v>0</v>
      </c>
      <c r="H319" s="107">
        <v>0</v>
      </c>
      <c r="I319" s="107">
        <v>5</v>
      </c>
      <c r="J319" s="107">
        <v>0</v>
      </c>
      <c r="K319" s="107">
        <v>0</v>
      </c>
      <c r="L319" s="107">
        <v>0</v>
      </c>
      <c r="M319" s="107">
        <v>0</v>
      </c>
      <c r="N319" s="107">
        <v>0</v>
      </c>
      <c r="O319" s="107">
        <v>0</v>
      </c>
      <c r="P319" s="107">
        <v>0</v>
      </c>
      <c r="Q319" s="107">
        <v>0</v>
      </c>
      <c r="R319" s="107">
        <v>0</v>
      </c>
      <c r="S319" s="107">
        <v>0</v>
      </c>
      <c r="T319" s="107">
        <v>0</v>
      </c>
      <c r="U319" s="107">
        <v>0</v>
      </c>
      <c r="V319" s="147">
        <f t="shared" si="27"/>
        <v>0</v>
      </c>
      <c r="W319" s="147">
        <f t="shared" si="27"/>
        <v>0</v>
      </c>
      <c r="X319" s="147">
        <f t="shared" si="21"/>
        <v>0</v>
      </c>
      <c r="Y319" s="107">
        <v>0</v>
      </c>
      <c r="Z319" s="107">
        <v>0</v>
      </c>
      <c r="AA319" s="107">
        <v>0</v>
      </c>
      <c r="AB319" s="107">
        <v>0</v>
      </c>
      <c r="AC319" s="148">
        <f t="shared" si="28"/>
        <v>0</v>
      </c>
      <c r="AD319" s="149"/>
    </row>
    <row r="320" spans="1:30" s="150" customFormat="1" ht="47.25" x14ac:dyDescent="0.2">
      <c r="A320" s="146"/>
      <c r="B320" s="6" t="s">
        <v>1067</v>
      </c>
      <c r="C320" s="6" t="s">
        <v>171</v>
      </c>
      <c r="D320" s="107">
        <v>0</v>
      </c>
      <c r="E320" s="107">
        <v>0</v>
      </c>
      <c r="F320" s="107">
        <v>0</v>
      </c>
      <c r="G320" s="107">
        <v>0</v>
      </c>
      <c r="H320" s="107">
        <v>0</v>
      </c>
      <c r="I320" s="107">
        <v>5</v>
      </c>
      <c r="J320" s="107">
        <v>0</v>
      </c>
      <c r="K320" s="107">
        <v>0</v>
      </c>
      <c r="L320" s="107">
        <v>0</v>
      </c>
      <c r="M320" s="107">
        <v>0</v>
      </c>
      <c r="N320" s="107">
        <v>0</v>
      </c>
      <c r="O320" s="107">
        <v>0</v>
      </c>
      <c r="P320" s="107">
        <v>0</v>
      </c>
      <c r="Q320" s="107">
        <v>0</v>
      </c>
      <c r="R320" s="107">
        <v>0</v>
      </c>
      <c r="S320" s="107">
        <v>0</v>
      </c>
      <c r="T320" s="107">
        <v>0</v>
      </c>
      <c r="U320" s="107">
        <v>0</v>
      </c>
      <c r="V320" s="147">
        <f t="shared" si="27"/>
        <v>0</v>
      </c>
      <c r="W320" s="147">
        <f t="shared" si="27"/>
        <v>0</v>
      </c>
      <c r="X320" s="147">
        <f t="shared" si="21"/>
        <v>0</v>
      </c>
      <c r="Y320" s="107">
        <v>0</v>
      </c>
      <c r="Z320" s="107">
        <v>0</v>
      </c>
      <c r="AA320" s="107">
        <v>0</v>
      </c>
      <c r="AB320" s="107">
        <v>0</v>
      </c>
      <c r="AC320" s="148">
        <f t="shared" si="28"/>
        <v>0</v>
      </c>
      <c r="AD320" s="149"/>
    </row>
    <row r="321" spans="1:30" s="150" customFormat="1" ht="78.75" x14ac:dyDescent="0.2">
      <c r="A321" s="146"/>
      <c r="B321" s="6" t="s">
        <v>1068</v>
      </c>
      <c r="C321" s="6" t="s">
        <v>171</v>
      </c>
      <c r="D321" s="107">
        <v>0</v>
      </c>
      <c r="E321" s="107">
        <v>0</v>
      </c>
      <c r="F321" s="107">
        <v>0</v>
      </c>
      <c r="G321" s="107">
        <v>0</v>
      </c>
      <c r="H321" s="107">
        <v>0</v>
      </c>
      <c r="I321" s="107">
        <v>175.16941999999997</v>
      </c>
      <c r="J321" s="107">
        <v>0</v>
      </c>
      <c r="K321" s="107">
        <v>0</v>
      </c>
      <c r="L321" s="107">
        <v>0</v>
      </c>
      <c r="M321" s="107">
        <v>0</v>
      </c>
      <c r="N321" s="107">
        <v>0</v>
      </c>
      <c r="O321" s="107">
        <v>0</v>
      </c>
      <c r="P321" s="107">
        <v>0</v>
      </c>
      <c r="Q321" s="107">
        <v>0</v>
      </c>
      <c r="R321" s="107">
        <v>0</v>
      </c>
      <c r="S321" s="107">
        <v>0</v>
      </c>
      <c r="T321" s="107">
        <v>0</v>
      </c>
      <c r="U321" s="107">
        <v>0</v>
      </c>
      <c r="V321" s="147">
        <f t="shared" si="27"/>
        <v>0</v>
      </c>
      <c r="W321" s="147">
        <f t="shared" si="27"/>
        <v>0</v>
      </c>
      <c r="X321" s="147">
        <f t="shared" si="21"/>
        <v>0</v>
      </c>
      <c r="Y321" s="107">
        <v>0</v>
      </c>
      <c r="Z321" s="107">
        <v>0</v>
      </c>
      <c r="AA321" s="107">
        <v>0</v>
      </c>
      <c r="AB321" s="107">
        <v>0</v>
      </c>
      <c r="AC321" s="148">
        <f t="shared" si="28"/>
        <v>0</v>
      </c>
      <c r="AD321" s="149"/>
    </row>
    <row r="322" spans="1:30" s="150" customFormat="1" ht="47.25" x14ac:dyDescent="0.2">
      <c r="A322" s="146"/>
      <c r="B322" s="6" t="s">
        <v>1069</v>
      </c>
      <c r="C322" s="6" t="s">
        <v>171</v>
      </c>
      <c r="D322" s="107">
        <v>0</v>
      </c>
      <c r="E322" s="107">
        <v>0</v>
      </c>
      <c r="F322" s="107">
        <v>0</v>
      </c>
      <c r="G322" s="107">
        <v>0</v>
      </c>
      <c r="H322" s="107">
        <v>0</v>
      </c>
      <c r="I322" s="107">
        <v>24.312150000000003</v>
      </c>
      <c r="J322" s="107">
        <v>0</v>
      </c>
      <c r="K322" s="107">
        <v>0</v>
      </c>
      <c r="L322" s="107">
        <v>0</v>
      </c>
      <c r="M322" s="107">
        <v>0</v>
      </c>
      <c r="N322" s="107">
        <v>0</v>
      </c>
      <c r="O322" s="107">
        <v>0</v>
      </c>
      <c r="P322" s="107">
        <v>0</v>
      </c>
      <c r="Q322" s="107">
        <v>0</v>
      </c>
      <c r="R322" s="107">
        <v>0</v>
      </c>
      <c r="S322" s="107">
        <v>0</v>
      </c>
      <c r="T322" s="107">
        <v>0</v>
      </c>
      <c r="U322" s="107">
        <v>0</v>
      </c>
      <c r="V322" s="147">
        <f t="shared" si="27"/>
        <v>0</v>
      </c>
      <c r="W322" s="147">
        <f t="shared" si="27"/>
        <v>0</v>
      </c>
      <c r="X322" s="147">
        <f t="shared" si="21"/>
        <v>0</v>
      </c>
      <c r="Y322" s="107">
        <v>0</v>
      </c>
      <c r="Z322" s="107">
        <v>0</v>
      </c>
      <c r="AA322" s="107">
        <v>0</v>
      </c>
      <c r="AB322" s="107">
        <v>0</v>
      </c>
      <c r="AC322" s="148">
        <f t="shared" si="28"/>
        <v>0</v>
      </c>
      <c r="AD322" s="149"/>
    </row>
    <row r="323" spans="1:30" s="150" customFormat="1" ht="47.25" x14ac:dyDescent="0.2">
      <c r="A323" s="146"/>
      <c r="B323" s="6" t="s">
        <v>1070</v>
      </c>
      <c r="C323" s="6" t="s">
        <v>171</v>
      </c>
      <c r="D323" s="107">
        <v>0</v>
      </c>
      <c r="E323" s="107">
        <v>0</v>
      </c>
      <c r="F323" s="107">
        <v>0</v>
      </c>
      <c r="G323" s="107">
        <v>0</v>
      </c>
      <c r="H323" s="107">
        <v>0</v>
      </c>
      <c r="I323" s="107">
        <v>1.2</v>
      </c>
      <c r="J323" s="107">
        <v>0</v>
      </c>
      <c r="K323" s="107">
        <v>0</v>
      </c>
      <c r="L323" s="107">
        <v>0</v>
      </c>
      <c r="M323" s="107">
        <v>0</v>
      </c>
      <c r="N323" s="107">
        <v>0</v>
      </c>
      <c r="O323" s="107">
        <v>0</v>
      </c>
      <c r="P323" s="107">
        <v>0</v>
      </c>
      <c r="Q323" s="107">
        <v>0</v>
      </c>
      <c r="R323" s="107">
        <v>0</v>
      </c>
      <c r="S323" s="107">
        <v>0</v>
      </c>
      <c r="T323" s="107">
        <v>0</v>
      </c>
      <c r="U323" s="107">
        <v>0</v>
      </c>
      <c r="V323" s="147">
        <f t="shared" si="27"/>
        <v>0</v>
      </c>
      <c r="W323" s="147">
        <f t="shared" si="27"/>
        <v>0</v>
      </c>
      <c r="X323" s="147">
        <f t="shared" si="21"/>
        <v>0</v>
      </c>
      <c r="Y323" s="107">
        <v>0</v>
      </c>
      <c r="Z323" s="107">
        <v>0</v>
      </c>
      <c r="AA323" s="107">
        <v>0</v>
      </c>
      <c r="AB323" s="107">
        <v>0</v>
      </c>
      <c r="AC323" s="148">
        <f t="shared" si="28"/>
        <v>0</v>
      </c>
      <c r="AD323" s="149"/>
    </row>
    <row r="324" spans="1:30" s="150" customFormat="1" ht="94.5" x14ac:dyDescent="0.2">
      <c r="A324" s="146"/>
      <c r="B324" s="6" t="s">
        <v>1071</v>
      </c>
      <c r="C324" s="6" t="s">
        <v>171</v>
      </c>
      <c r="D324" s="107">
        <v>0</v>
      </c>
      <c r="E324" s="107">
        <v>0</v>
      </c>
      <c r="F324" s="107">
        <v>0</v>
      </c>
      <c r="G324" s="107">
        <v>0</v>
      </c>
      <c r="H324" s="107">
        <v>0</v>
      </c>
      <c r="I324" s="107">
        <v>19.656939999999999</v>
      </c>
      <c r="J324" s="107">
        <v>0</v>
      </c>
      <c r="K324" s="107">
        <v>0</v>
      </c>
      <c r="L324" s="107">
        <v>0</v>
      </c>
      <c r="M324" s="107">
        <v>0</v>
      </c>
      <c r="N324" s="107">
        <v>0</v>
      </c>
      <c r="O324" s="107">
        <v>0</v>
      </c>
      <c r="P324" s="107">
        <v>0</v>
      </c>
      <c r="Q324" s="107">
        <v>0</v>
      </c>
      <c r="R324" s="107">
        <v>0</v>
      </c>
      <c r="S324" s="107">
        <v>0</v>
      </c>
      <c r="T324" s="107">
        <v>0</v>
      </c>
      <c r="U324" s="107">
        <v>0</v>
      </c>
      <c r="V324" s="147">
        <f t="shared" si="27"/>
        <v>0</v>
      </c>
      <c r="W324" s="147">
        <f t="shared" si="27"/>
        <v>0</v>
      </c>
      <c r="X324" s="147">
        <f t="shared" si="21"/>
        <v>0</v>
      </c>
      <c r="Y324" s="107">
        <v>0</v>
      </c>
      <c r="Z324" s="107">
        <v>0</v>
      </c>
      <c r="AA324" s="107">
        <v>0</v>
      </c>
      <c r="AB324" s="107">
        <v>0</v>
      </c>
      <c r="AC324" s="148">
        <f t="shared" si="28"/>
        <v>0</v>
      </c>
      <c r="AD324" s="149"/>
    </row>
    <row r="325" spans="1:30" s="150" customFormat="1" ht="110.25" x14ac:dyDescent="0.2">
      <c r="A325" s="146"/>
      <c r="B325" s="6" t="s">
        <v>427</v>
      </c>
      <c r="C325" s="6" t="s">
        <v>171</v>
      </c>
      <c r="D325" s="107">
        <v>0</v>
      </c>
      <c r="E325" s="107">
        <v>0</v>
      </c>
      <c r="F325" s="107">
        <v>0</v>
      </c>
      <c r="G325" s="107">
        <v>0</v>
      </c>
      <c r="H325" s="107">
        <v>0</v>
      </c>
      <c r="I325" s="107">
        <v>43.717777777777769</v>
      </c>
      <c r="J325" s="107">
        <v>0</v>
      </c>
      <c r="K325" s="107">
        <v>0</v>
      </c>
      <c r="L325" s="107">
        <v>0</v>
      </c>
      <c r="M325" s="107">
        <v>0</v>
      </c>
      <c r="N325" s="107">
        <v>0</v>
      </c>
      <c r="O325" s="107">
        <v>0</v>
      </c>
      <c r="P325" s="107">
        <v>0</v>
      </c>
      <c r="Q325" s="107">
        <v>0</v>
      </c>
      <c r="R325" s="107">
        <v>0</v>
      </c>
      <c r="S325" s="107">
        <v>0</v>
      </c>
      <c r="T325" s="107">
        <v>0</v>
      </c>
      <c r="U325" s="107">
        <v>0</v>
      </c>
      <c r="V325" s="147">
        <f t="shared" si="27"/>
        <v>0</v>
      </c>
      <c r="W325" s="147">
        <f t="shared" si="27"/>
        <v>0</v>
      </c>
      <c r="X325" s="147">
        <f t="shared" si="21"/>
        <v>0</v>
      </c>
      <c r="Y325" s="107">
        <v>0</v>
      </c>
      <c r="Z325" s="107">
        <v>0</v>
      </c>
      <c r="AA325" s="107">
        <v>0</v>
      </c>
      <c r="AB325" s="107">
        <v>0</v>
      </c>
      <c r="AC325" s="148">
        <f t="shared" si="28"/>
        <v>0</v>
      </c>
      <c r="AD325" s="149"/>
    </row>
    <row r="326" spans="1:30" s="150" customFormat="1" ht="63" x14ac:dyDescent="0.2">
      <c r="A326" s="146"/>
      <c r="B326" s="6" t="s">
        <v>430</v>
      </c>
      <c r="C326" s="6" t="s">
        <v>171</v>
      </c>
      <c r="D326" s="107">
        <v>9.6300000000000008</v>
      </c>
      <c r="E326" s="107">
        <v>0</v>
      </c>
      <c r="F326" s="107">
        <v>0</v>
      </c>
      <c r="G326" s="107">
        <v>9.6300000000000008</v>
      </c>
      <c r="H326" s="107">
        <v>0</v>
      </c>
      <c r="I326" s="107">
        <v>19.521671522222224</v>
      </c>
      <c r="J326" s="107">
        <v>9.6300000000000008</v>
      </c>
      <c r="K326" s="107">
        <v>0</v>
      </c>
      <c r="L326" s="107">
        <v>0</v>
      </c>
      <c r="M326" s="107">
        <v>0</v>
      </c>
      <c r="N326" s="107">
        <v>0</v>
      </c>
      <c r="O326" s="107">
        <v>0</v>
      </c>
      <c r="P326" s="107">
        <v>0</v>
      </c>
      <c r="Q326" s="107">
        <v>0</v>
      </c>
      <c r="R326" s="107">
        <v>0</v>
      </c>
      <c r="S326" s="107">
        <v>0</v>
      </c>
      <c r="T326" s="107">
        <v>0</v>
      </c>
      <c r="U326" s="107">
        <v>0</v>
      </c>
      <c r="V326" s="147">
        <f t="shared" si="27"/>
        <v>9.6300000000000008</v>
      </c>
      <c r="W326" s="147">
        <f t="shared" si="27"/>
        <v>0</v>
      </c>
      <c r="X326" s="147">
        <f t="shared" si="21"/>
        <v>0</v>
      </c>
      <c r="Y326" s="107">
        <v>17.569500000000001</v>
      </c>
      <c r="Z326" s="107">
        <v>0</v>
      </c>
      <c r="AA326" s="107">
        <v>0</v>
      </c>
      <c r="AB326" s="107">
        <v>0</v>
      </c>
      <c r="AC326" s="148">
        <f t="shared" si="28"/>
        <v>17.569500000000001</v>
      </c>
      <c r="AD326" s="149"/>
    </row>
    <row r="327" spans="1:30" s="150" customFormat="1" ht="63" x14ac:dyDescent="0.2">
      <c r="A327" s="146"/>
      <c r="B327" s="6" t="s">
        <v>431</v>
      </c>
      <c r="C327" s="6" t="s">
        <v>171</v>
      </c>
      <c r="D327" s="107">
        <v>2.95</v>
      </c>
      <c r="E327" s="107">
        <v>0</v>
      </c>
      <c r="F327" s="107">
        <v>0</v>
      </c>
      <c r="G327" s="107">
        <v>2.95</v>
      </c>
      <c r="H327" s="107">
        <v>0</v>
      </c>
      <c r="I327" s="107">
        <v>20.716145955555554</v>
      </c>
      <c r="J327" s="107">
        <v>2.95</v>
      </c>
      <c r="K327" s="107">
        <v>0</v>
      </c>
      <c r="L327" s="107">
        <v>0</v>
      </c>
      <c r="M327" s="107">
        <v>0</v>
      </c>
      <c r="N327" s="107">
        <v>0</v>
      </c>
      <c r="O327" s="107">
        <v>0</v>
      </c>
      <c r="P327" s="107">
        <v>0</v>
      </c>
      <c r="Q327" s="107">
        <v>0</v>
      </c>
      <c r="R327" s="107">
        <v>0</v>
      </c>
      <c r="S327" s="107">
        <v>0</v>
      </c>
      <c r="T327" s="107">
        <v>0</v>
      </c>
      <c r="U327" s="107">
        <v>0</v>
      </c>
      <c r="V327" s="147">
        <f t="shared" si="27"/>
        <v>2.95</v>
      </c>
      <c r="W327" s="147">
        <f t="shared" si="27"/>
        <v>0</v>
      </c>
      <c r="X327" s="147">
        <f t="shared" si="21"/>
        <v>0</v>
      </c>
      <c r="Y327" s="107">
        <v>18.64453</v>
      </c>
      <c r="Z327" s="107">
        <v>0</v>
      </c>
      <c r="AA327" s="107">
        <v>0</v>
      </c>
      <c r="AB327" s="107">
        <v>0</v>
      </c>
      <c r="AC327" s="148">
        <f t="shared" si="28"/>
        <v>18.64453</v>
      </c>
      <c r="AD327" s="149"/>
    </row>
    <row r="328" spans="1:30" s="150" customFormat="1" ht="31.5" x14ac:dyDescent="0.2">
      <c r="A328" s="146"/>
      <c r="B328" s="6" t="s">
        <v>432</v>
      </c>
      <c r="C328" s="6" t="s">
        <v>171</v>
      </c>
      <c r="D328" s="107">
        <v>0</v>
      </c>
      <c r="E328" s="107">
        <v>0</v>
      </c>
      <c r="F328" s="107">
        <v>0</v>
      </c>
      <c r="G328" s="107">
        <v>0</v>
      </c>
      <c r="H328" s="107">
        <v>0</v>
      </c>
      <c r="I328" s="107">
        <v>15.8024</v>
      </c>
      <c r="J328" s="107">
        <v>0</v>
      </c>
      <c r="K328" s="107">
        <v>0</v>
      </c>
      <c r="L328" s="107">
        <v>0</v>
      </c>
      <c r="M328" s="107">
        <v>0</v>
      </c>
      <c r="N328" s="107">
        <v>0</v>
      </c>
      <c r="O328" s="107">
        <v>0</v>
      </c>
      <c r="P328" s="107">
        <v>0</v>
      </c>
      <c r="Q328" s="107">
        <v>0</v>
      </c>
      <c r="R328" s="107">
        <v>0</v>
      </c>
      <c r="S328" s="107">
        <v>0</v>
      </c>
      <c r="T328" s="107">
        <v>0</v>
      </c>
      <c r="U328" s="107">
        <v>0</v>
      </c>
      <c r="V328" s="147">
        <f t="shared" si="27"/>
        <v>0</v>
      </c>
      <c r="W328" s="147">
        <f t="shared" si="27"/>
        <v>0</v>
      </c>
      <c r="X328" s="147">
        <f t="shared" si="21"/>
        <v>0</v>
      </c>
      <c r="Y328" s="107">
        <v>15.7912</v>
      </c>
      <c r="Z328" s="107">
        <v>0</v>
      </c>
      <c r="AA328" s="107">
        <v>0</v>
      </c>
      <c r="AB328" s="107">
        <v>0</v>
      </c>
      <c r="AC328" s="148">
        <f t="shared" si="28"/>
        <v>15.7912</v>
      </c>
      <c r="AD328" s="149"/>
    </row>
    <row r="329" spans="1:30" s="150" customFormat="1" ht="110.25" x14ac:dyDescent="0.2">
      <c r="A329" s="146"/>
      <c r="B329" s="6" t="s">
        <v>433</v>
      </c>
      <c r="C329" s="6" t="s">
        <v>171</v>
      </c>
      <c r="D329" s="107">
        <v>0</v>
      </c>
      <c r="E329" s="107">
        <v>0</v>
      </c>
      <c r="F329" s="107">
        <v>0</v>
      </c>
      <c r="G329" s="107">
        <v>0</v>
      </c>
      <c r="H329" s="107">
        <v>0</v>
      </c>
      <c r="I329" s="107">
        <v>134.16645999999997</v>
      </c>
      <c r="J329" s="107">
        <v>0</v>
      </c>
      <c r="K329" s="107">
        <v>0</v>
      </c>
      <c r="L329" s="107">
        <v>0</v>
      </c>
      <c r="M329" s="107">
        <v>0</v>
      </c>
      <c r="N329" s="107">
        <v>0</v>
      </c>
      <c r="O329" s="107">
        <v>0</v>
      </c>
      <c r="P329" s="107">
        <v>0</v>
      </c>
      <c r="Q329" s="107">
        <v>0</v>
      </c>
      <c r="R329" s="107">
        <v>0</v>
      </c>
      <c r="S329" s="107">
        <v>0</v>
      </c>
      <c r="T329" s="107">
        <v>0</v>
      </c>
      <c r="U329" s="107">
        <v>0</v>
      </c>
      <c r="V329" s="147">
        <f t="shared" si="27"/>
        <v>0</v>
      </c>
      <c r="W329" s="147">
        <f t="shared" si="27"/>
        <v>0</v>
      </c>
      <c r="X329" s="147">
        <f t="shared" si="21"/>
        <v>0</v>
      </c>
      <c r="Y329" s="107">
        <v>0</v>
      </c>
      <c r="Z329" s="107">
        <v>0</v>
      </c>
      <c r="AA329" s="107">
        <v>0</v>
      </c>
      <c r="AB329" s="107">
        <v>0</v>
      </c>
      <c r="AC329" s="148">
        <f t="shared" si="28"/>
        <v>0</v>
      </c>
      <c r="AD329" s="149"/>
    </row>
    <row r="330" spans="1:30" s="150" customFormat="1" ht="31.5" x14ac:dyDescent="0.2">
      <c r="A330" s="146"/>
      <c r="B330" s="6" t="s">
        <v>434</v>
      </c>
      <c r="C330" s="6" t="s">
        <v>171</v>
      </c>
      <c r="D330" s="107">
        <v>0</v>
      </c>
      <c r="E330" s="107">
        <v>0</v>
      </c>
      <c r="F330" s="107">
        <v>0</v>
      </c>
      <c r="G330" s="107">
        <v>0</v>
      </c>
      <c r="H330" s="107">
        <v>0</v>
      </c>
      <c r="I330" s="107">
        <v>0</v>
      </c>
      <c r="J330" s="107">
        <v>0</v>
      </c>
      <c r="K330" s="107">
        <v>0</v>
      </c>
      <c r="L330" s="107">
        <v>0</v>
      </c>
      <c r="M330" s="107">
        <v>0</v>
      </c>
      <c r="N330" s="107">
        <v>0</v>
      </c>
      <c r="O330" s="107">
        <v>0</v>
      </c>
      <c r="P330" s="107">
        <v>0</v>
      </c>
      <c r="Q330" s="107">
        <v>0</v>
      </c>
      <c r="R330" s="107">
        <v>0</v>
      </c>
      <c r="S330" s="107">
        <v>0</v>
      </c>
      <c r="T330" s="107">
        <v>0</v>
      </c>
      <c r="U330" s="107">
        <v>0</v>
      </c>
      <c r="V330" s="147">
        <f t="shared" si="27"/>
        <v>0</v>
      </c>
      <c r="W330" s="147">
        <f t="shared" si="27"/>
        <v>0</v>
      </c>
      <c r="X330" s="147">
        <f t="shared" si="21"/>
        <v>0</v>
      </c>
      <c r="Y330" s="107">
        <v>0</v>
      </c>
      <c r="Z330" s="107">
        <v>0</v>
      </c>
      <c r="AA330" s="107">
        <v>0</v>
      </c>
      <c r="AB330" s="107">
        <v>0</v>
      </c>
      <c r="AC330" s="148">
        <f t="shared" si="28"/>
        <v>0</v>
      </c>
      <c r="AD330" s="149"/>
    </row>
    <row r="331" spans="1:30" s="150" customFormat="1" ht="110.25" x14ac:dyDescent="0.2">
      <c r="A331" s="146"/>
      <c r="B331" s="6" t="s">
        <v>435</v>
      </c>
      <c r="C331" s="6" t="s">
        <v>171</v>
      </c>
      <c r="D331" s="107">
        <v>0</v>
      </c>
      <c r="E331" s="107">
        <v>0</v>
      </c>
      <c r="F331" s="107">
        <v>0</v>
      </c>
      <c r="G331" s="107">
        <v>0</v>
      </c>
      <c r="H331" s="107">
        <v>0</v>
      </c>
      <c r="I331" s="107">
        <v>5.6894000000000009</v>
      </c>
      <c r="J331" s="107">
        <v>0</v>
      </c>
      <c r="K331" s="107">
        <v>0</v>
      </c>
      <c r="L331" s="107">
        <v>0</v>
      </c>
      <c r="M331" s="107">
        <v>0</v>
      </c>
      <c r="N331" s="107">
        <v>0</v>
      </c>
      <c r="O331" s="107">
        <v>0</v>
      </c>
      <c r="P331" s="107">
        <v>0</v>
      </c>
      <c r="Q331" s="107">
        <v>0</v>
      </c>
      <c r="R331" s="107">
        <v>0</v>
      </c>
      <c r="S331" s="107">
        <v>0</v>
      </c>
      <c r="T331" s="107">
        <v>0</v>
      </c>
      <c r="U331" s="107">
        <v>0</v>
      </c>
      <c r="V331" s="147">
        <f t="shared" si="27"/>
        <v>0</v>
      </c>
      <c r="W331" s="147">
        <f t="shared" si="27"/>
        <v>0</v>
      </c>
      <c r="X331" s="147">
        <f t="shared" si="21"/>
        <v>0</v>
      </c>
      <c r="Y331" s="107">
        <v>0</v>
      </c>
      <c r="Z331" s="107">
        <v>0</v>
      </c>
      <c r="AA331" s="107">
        <v>5.12</v>
      </c>
      <c r="AB331" s="107">
        <v>0</v>
      </c>
      <c r="AC331" s="148">
        <f t="shared" si="28"/>
        <v>5.12</v>
      </c>
      <c r="AD331" s="149"/>
    </row>
    <row r="332" spans="1:30" s="150" customFormat="1" ht="78.75" x14ac:dyDescent="0.2">
      <c r="A332" s="146"/>
      <c r="B332" s="6" t="s">
        <v>436</v>
      </c>
      <c r="C332" s="6" t="s">
        <v>171</v>
      </c>
      <c r="D332" s="107">
        <v>0</v>
      </c>
      <c r="E332" s="107">
        <v>0</v>
      </c>
      <c r="F332" s="107">
        <v>0</v>
      </c>
      <c r="G332" s="107">
        <v>0</v>
      </c>
      <c r="H332" s="107">
        <v>0</v>
      </c>
      <c r="I332" s="107">
        <v>1.35</v>
      </c>
      <c r="J332" s="107">
        <v>0</v>
      </c>
      <c r="K332" s="107">
        <v>0</v>
      </c>
      <c r="L332" s="107">
        <v>0</v>
      </c>
      <c r="M332" s="107">
        <v>0</v>
      </c>
      <c r="N332" s="107">
        <v>0</v>
      </c>
      <c r="O332" s="107">
        <v>0</v>
      </c>
      <c r="P332" s="107">
        <v>0</v>
      </c>
      <c r="Q332" s="107">
        <v>0</v>
      </c>
      <c r="R332" s="107">
        <v>0</v>
      </c>
      <c r="S332" s="107">
        <v>0</v>
      </c>
      <c r="T332" s="107">
        <v>0</v>
      </c>
      <c r="U332" s="107">
        <v>0</v>
      </c>
      <c r="V332" s="147">
        <f t="shared" si="27"/>
        <v>0</v>
      </c>
      <c r="W332" s="147">
        <f t="shared" si="27"/>
        <v>0</v>
      </c>
      <c r="X332" s="147">
        <f t="shared" si="21"/>
        <v>0</v>
      </c>
      <c r="Y332" s="107">
        <v>0</v>
      </c>
      <c r="Z332" s="107">
        <v>0</v>
      </c>
      <c r="AA332" s="107">
        <v>0</v>
      </c>
      <c r="AB332" s="107">
        <v>1.2150000000000001</v>
      </c>
      <c r="AC332" s="148">
        <f t="shared" si="28"/>
        <v>1.2150000000000001</v>
      </c>
      <c r="AD332" s="149"/>
    </row>
    <row r="333" spans="1:30" s="150" customFormat="1" ht="78.75" x14ac:dyDescent="0.2">
      <c r="A333" s="146"/>
      <c r="B333" s="6" t="s">
        <v>437</v>
      </c>
      <c r="C333" s="6" t="s">
        <v>171</v>
      </c>
      <c r="D333" s="107">
        <v>0</v>
      </c>
      <c r="E333" s="107">
        <v>0</v>
      </c>
      <c r="F333" s="107">
        <v>0</v>
      </c>
      <c r="G333" s="107">
        <v>0</v>
      </c>
      <c r="H333" s="107">
        <v>0</v>
      </c>
      <c r="I333" s="107">
        <v>1.35</v>
      </c>
      <c r="J333" s="107">
        <v>0</v>
      </c>
      <c r="K333" s="107">
        <v>0</v>
      </c>
      <c r="L333" s="107">
        <v>0</v>
      </c>
      <c r="M333" s="107">
        <v>0</v>
      </c>
      <c r="N333" s="107">
        <v>0</v>
      </c>
      <c r="O333" s="107">
        <v>0</v>
      </c>
      <c r="P333" s="107">
        <v>0</v>
      </c>
      <c r="Q333" s="107">
        <v>0</v>
      </c>
      <c r="R333" s="107">
        <v>0</v>
      </c>
      <c r="S333" s="107">
        <v>0</v>
      </c>
      <c r="T333" s="107">
        <v>0</v>
      </c>
      <c r="U333" s="107">
        <v>0</v>
      </c>
      <c r="V333" s="147">
        <f t="shared" si="27"/>
        <v>0</v>
      </c>
      <c r="W333" s="147">
        <f t="shared" si="27"/>
        <v>0</v>
      </c>
      <c r="X333" s="147">
        <f t="shared" si="21"/>
        <v>0</v>
      </c>
      <c r="Y333" s="107">
        <v>0</v>
      </c>
      <c r="Z333" s="107">
        <v>0</v>
      </c>
      <c r="AA333" s="107">
        <v>0</v>
      </c>
      <c r="AB333" s="107">
        <v>1.2150000000000001</v>
      </c>
      <c r="AC333" s="148">
        <f t="shared" si="28"/>
        <v>1.2150000000000001</v>
      </c>
      <c r="AD333" s="149"/>
    </row>
    <row r="334" spans="1:30" s="150" customFormat="1" ht="94.5" x14ac:dyDescent="0.2">
      <c r="A334" s="146"/>
      <c r="B334" s="6" t="s">
        <v>438</v>
      </c>
      <c r="C334" s="6" t="s">
        <v>171</v>
      </c>
      <c r="D334" s="107">
        <v>0</v>
      </c>
      <c r="E334" s="107">
        <v>0</v>
      </c>
      <c r="F334" s="107">
        <v>0</v>
      </c>
      <c r="G334" s="107">
        <v>0</v>
      </c>
      <c r="H334" s="107">
        <v>0</v>
      </c>
      <c r="I334" s="107">
        <v>0</v>
      </c>
      <c r="J334" s="107">
        <v>0</v>
      </c>
      <c r="K334" s="107">
        <v>0</v>
      </c>
      <c r="L334" s="107">
        <v>0</v>
      </c>
      <c r="M334" s="107">
        <v>0</v>
      </c>
      <c r="N334" s="107">
        <v>0</v>
      </c>
      <c r="O334" s="107">
        <v>0</v>
      </c>
      <c r="P334" s="107">
        <v>0</v>
      </c>
      <c r="Q334" s="107">
        <v>0</v>
      </c>
      <c r="R334" s="107">
        <v>0</v>
      </c>
      <c r="S334" s="107">
        <v>0</v>
      </c>
      <c r="T334" s="107">
        <v>0</v>
      </c>
      <c r="U334" s="107">
        <v>0</v>
      </c>
      <c r="V334" s="147">
        <f t="shared" si="27"/>
        <v>0</v>
      </c>
      <c r="W334" s="147">
        <f t="shared" si="27"/>
        <v>0</v>
      </c>
      <c r="X334" s="147">
        <f t="shared" si="21"/>
        <v>0</v>
      </c>
      <c r="Y334" s="107">
        <v>0</v>
      </c>
      <c r="Z334" s="107">
        <v>0</v>
      </c>
      <c r="AA334" s="107">
        <v>0</v>
      </c>
      <c r="AB334" s="107">
        <v>0</v>
      </c>
      <c r="AC334" s="148">
        <f t="shared" si="28"/>
        <v>0</v>
      </c>
      <c r="AD334" s="149"/>
    </row>
    <row r="335" spans="1:30" s="150" customFormat="1" ht="78.75" x14ac:dyDescent="0.2">
      <c r="A335" s="146"/>
      <c r="B335" s="6" t="s">
        <v>439</v>
      </c>
      <c r="C335" s="6" t="s">
        <v>171</v>
      </c>
      <c r="D335" s="107">
        <v>0.01</v>
      </c>
      <c r="E335" s="107">
        <v>0.16</v>
      </c>
      <c r="F335" s="107">
        <v>0</v>
      </c>
      <c r="G335" s="107">
        <v>0.01</v>
      </c>
      <c r="H335" s="107">
        <v>0.16</v>
      </c>
      <c r="I335" s="107">
        <v>0.34895479999999995</v>
      </c>
      <c r="J335" s="107">
        <v>0.01</v>
      </c>
      <c r="K335" s="107">
        <v>0.16</v>
      </c>
      <c r="L335" s="107">
        <v>0</v>
      </c>
      <c r="M335" s="107">
        <v>0</v>
      </c>
      <c r="N335" s="107">
        <v>0</v>
      </c>
      <c r="O335" s="107">
        <v>0</v>
      </c>
      <c r="P335" s="107">
        <v>0</v>
      </c>
      <c r="Q335" s="107">
        <v>0</v>
      </c>
      <c r="R335" s="107">
        <v>0</v>
      </c>
      <c r="S335" s="107">
        <v>0</v>
      </c>
      <c r="T335" s="107">
        <v>0</v>
      </c>
      <c r="U335" s="107">
        <v>0</v>
      </c>
      <c r="V335" s="147">
        <f t="shared" si="27"/>
        <v>0.01</v>
      </c>
      <c r="W335" s="147">
        <f t="shared" si="27"/>
        <v>0.16</v>
      </c>
      <c r="X335" s="147">
        <f t="shared" si="27"/>
        <v>0</v>
      </c>
      <c r="Y335" s="107">
        <v>0.31405931999999998</v>
      </c>
      <c r="Z335" s="107">
        <v>0</v>
      </c>
      <c r="AA335" s="107">
        <v>0</v>
      </c>
      <c r="AB335" s="107">
        <v>0</v>
      </c>
      <c r="AC335" s="148">
        <f t="shared" si="28"/>
        <v>0.31405931999999998</v>
      </c>
      <c r="AD335" s="149"/>
    </row>
    <row r="336" spans="1:30" s="150" customFormat="1" ht="78.75" x14ac:dyDescent="0.2">
      <c r="A336" s="146"/>
      <c r="B336" s="6" t="s">
        <v>440</v>
      </c>
      <c r="C336" s="6" t="s">
        <v>171</v>
      </c>
      <c r="D336" s="107">
        <v>0</v>
      </c>
      <c r="E336" s="107">
        <v>6.3E-2</v>
      </c>
      <c r="F336" s="107">
        <v>0</v>
      </c>
      <c r="G336" s="107">
        <v>0</v>
      </c>
      <c r="H336" s="107">
        <v>6.3E-2</v>
      </c>
      <c r="I336" s="107">
        <v>0.39485555555555557</v>
      </c>
      <c r="J336" s="107">
        <v>0</v>
      </c>
      <c r="K336" s="107">
        <v>0</v>
      </c>
      <c r="L336" s="107">
        <v>0</v>
      </c>
      <c r="M336" s="107">
        <v>0</v>
      </c>
      <c r="N336" s="107">
        <v>0</v>
      </c>
      <c r="O336" s="107">
        <v>0</v>
      </c>
      <c r="P336" s="107">
        <v>0</v>
      </c>
      <c r="Q336" s="107">
        <v>6.3E-2</v>
      </c>
      <c r="R336" s="107">
        <v>0</v>
      </c>
      <c r="S336" s="107">
        <v>0</v>
      </c>
      <c r="T336" s="107">
        <v>0</v>
      </c>
      <c r="U336" s="107">
        <v>0</v>
      </c>
      <c r="V336" s="147">
        <f t="shared" si="27"/>
        <v>0</v>
      </c>
      <c r="W336" s="147">
        <f t="shared" si="27"/>
        <v>6.3E-2</v>
      </c>
      <c r="X336" s="147">
        <f t="shared" si="27"/>
        <v>0</v>
      </c>
      <c r="Y336" s="107">
        <v>0</v>
      </c>
      <c r="Z336" s="107">
        <v>0</v>
      </c>
      <c r="AA336" s="107">
        <v>0.35537000000000002</v>
      </c>
      <c r="AB336" s="107">
        <v>0</v>
      </c>
      <c r="AC336" s="148">
        <f t="shared" si="28"/>
        <v>0.35537000000000002</v>
      </c>
      <c r="AD336" s="149"/>
    </row>
    <row r="337" spans="1:30" s="150" customFormat="1" ht="63" x14ac:dyDescent="0.2">
      <c r="A337" s="146"/>
      <c r="B337" s="6" t="s">
        <v>441</v>
      </c>
      <c r="C337" s="6" t="s">
        <v>171</v>
      </c>
      <c r="D337" s="107">
        <v>0</v>
      </c>
      <c r="E337" s="107">
        <v>0</v>
      </c>
      <c r="F337" s="107">
        <v>0</v>
      </c>
      <c r="G337" s="107">
        <v>0</v>
      </c>
      <c r="H337" s="107">
        <v>0</v>
      </c>
      <c r="I337" s="107">
        <v>0</v>
      </c>
      <c r="J337" s="107">
        <v>0</v>
      </c>
      <c r="K337" s="107">
        <v>0</v>
      </c>
      <c r="L337" s="107">
        <v>0</v>
      </c>
      <c r="M337" s="107">
        <v>0</v>
      </c>
      <c r="N337" s="107">
        <v>0</v>
      </c>
      <c r="O337" s="107">
        <v>0</v>
      </c>
      <c r="P337" s="107">
        <v>0</v>
      </c>
      <c r="Q337" s="107">
        <v>0</v>
      </c>
      <c r="R337" s="107">
        <v>0</v>
      </c>
      <c r="S337" s="107">
        <v>0</v>
      </c>
      <c r="T337" s="107">
        <v>0</v>
      </c>
      <c r="U337" s="107">
        <v>0</v>
      </c>
      <c r="V337" s="147">
        <f t="shared" si="27"/>
        <v>0</v>
      </c>
      <c r="W337" s="147">
        <f t="shared" si="27"/>
        <v>0</v>
      </c>
      <c r="X337" s="147">
        <f t="shared" si="27"/>
        <v>0</v>
      </c>
      <c r="Y337" s="107">
        <v>0</v>
      </c>
      <c r="Z337" s="107">
        <v>0</v>
      </c>
      <c r="AA337" s="107">
        <v>0</v>
      </c>
      <c r="AB337" s="107">
        <v>0</v>
      </c>
      <c r="AC337" s="148">
        <f t="shared" si="28"/>
        <v>0</v>
      </c>
      <c r="AD337" s="149"/>
    </row>
    <row r="338" spans="1:30" s="150" customFormat="1" ht="63" x14ac:dyDescent="0.2">
      <c r="A338" s="146"/>
      <c r="B338" s="6" t="s">
        <v>442</v>
      </c>
      <c r="C338" s="6" t="s">
        <v>171</v>
      </c>
      <c r="D338" s="107">
        <v>0</v>
      </c>
      <c r="E338" s="107">
        <v>0</v>
      </c>
      <c r="F338" s="107">
        <v>0</v>
      </c>
      <c r="G338" s="107">
        <v>0</v>
      </c>
      <c r="H338" s="107">
        <v>0</v>
      </c>
      <c r="I338" s="107">
        <v>0</v>
      </c>
      <c r="J338" s="107">
        <v>0</v>
      </c>
      <c r="K338" s="107">
        <v>0</v>
      </c>
      <c r="L338" s="107">
        <v>0</v>
      </c>
      <c r="M338" s="107">
        <v>0</v>
      </c>
      <c r="N338" s="107">
        <v>0</v>
      </c>
      <c r="O338" s="107">
        <v>0</v>
      </c>
      <c r="P338" s="107">
        <v>0</v>
      </c>
      <c r="Q338" s="107">
        <v>0</v>
      </c>
      <c r="R338" s="107">
        <v>0</v>
      </c>
      <c r="S338" s="107">
        <v>0</v>
      </c>
      <c r="T338" s="107">
        <v>0</v>
      </c>
      <c r="U338" s="107">
        <v>0</v>
      </c>
      <c r="V338" s="147">
        <f t="shared" si="27"/>
        <v>0</v>
      </c>
      <c r="W338" s="147">
        <f t="shared" si="27"/>
        <v>0</v>
      </c>
      <c r="X338" s="147">
        <f t="shared" si="27"/>
        <v>0</v>
      </c>
      <c r="Y338" s="107">
        <v>0</v>
      </c>
      <c r="Z338" s="107">
        <v>0</v>
      </c>
      <c r="AA338" s="107">
        <v>0</v>
      </c>
      <c r="AB338" s="107">
        <v>0</v>
      </c>
      <c r="AC338" s="148">
        <f t="shared" si="28"/>
        <v>0</v>
      </c>
      <c r="AD338" s="149"/>
    </row>
    <row r="339" spans="1:30" s="150" customFormat="1" ht="78.75" x14ac:dyDescent="0.2">
      <c r="A339" s="146"/>
      <c r="B339" s="6" t="s">
        <v>443</v>
      </c>
      <c r="C339" s="6" t="s">
        <v>171</v>
      </c>
      <c r="D339" s="107">
        <v>0.09</v>
      </c>
      <c r="E339" s="107">
        <v>0.16</v>
      </c>
      <c r="F339" s="107">
        <v>0</v>
      </c>
      <c r="G339" s="107">
        <v>0.09</v>
      </c>
      <c r="H339" s="107">
        <v>0.16</v>
      </c>
      <c r="I339" s="107">
        <v>0.52671374444444452</v>
      </c>
      <c r="J339" s="107">
        <v>0.09</v>
      </c>
      <c r="K339" s="107">
        <v>0.16</v>
      </c>
      <c r="L339" s="107">
        <v>0</v>
      </c>
      <c r="M339" s="107">
        <v>0</v>
      </c>
      <c r="N339" s="107">
        <v>0</v>
      </c>
      <c r="O339" s="107">
        <v>0</v>
      </c>
      <c r="P339" s="107">
        <v>0</v>
      </c>
      <c r="Q339" s="107">
        <v>0</v>
      </c>
      <c r="R339" s="107">
        <v>0</v>
      </c>
      <c r="S339" s="107">
        <v>0</v>
      </c>
      <c r="T339" s="107">
        <v>0</v>
      </c>
      <c r="U339" s="107">
        <v>0</v>
      </c>
      <c r="V339" s="147">
        <f t="shared" si="27"/>
        <v>0.09</v>
      </c>
      <c r="W339" s="147">
        <f t="shared" si="27"/>
        <v>0.16</v>
      </c>
      <c r="X339" s="147">
        <f t="shared" si="27"/>
        <v>0</v>
      </c>
      <c r="Y339" s="107">
        <v>0.47404237000000005</v>
      </c>
      <c r="Z339" s="107">
        <v>0</v>
      </c>
      <c r="AA339" s="107">
        <v>0</v>
      </c>
      <c r="AB339" s="107">
        <v>0</v>
      </c>
      <c r="AC339" s="148">
        <f t="shared" si="28"/>
        <v>0.47404237000000005</v>
      </c>
      <c r="AD339" s="149"/>
    </row>
    <row r="340" spans="1:30" s="150" customFormat="1" ht="31.5" x14ac:dyDescent="0.2">
      <c r="A340" s="146"/>
      <c r="B340" s="6" t="s">
        <v>444</v>
      </c>
      <c r="C340" s="6" t="s">
        <v>171</v>
      </c>
      <c r="D340" s="107">
        <v>0</v>
      </c>
      <c r="E340" s="107">
        <v>0</v>
      </c>
      <c r="F340" s="107">
        <v>0</v>
      </c>
      <c r="G340" s="107">
        <v>0</v>
      </c>
      <c r="H340" s="107">
        <v>0</v>
      </c>
      <c r="I340" s="107">
        <v>0</v>
      </c>
      <c r="J340" s="107">
        <v>0</v>
      </c>
      <c r="K340" s="107">
        <v>0</v>
      </c>
      <c r="L340" s="107">
        <v>0</v>
      </c>
      <c r="M340" s="107">
        <v>0</v>
      </c>
      <c r="N340" s="107">
        <v>0</v>
      </c>
      <c r="O340" s="107">
        <v>0</v>
      </c>
      <c r="P340" s="107">
        <v>0</v>
      </c>
      <c r="Q340" s="107">
        <v>0</v>
      </c>
      <c r="R340" s="107">
        <v>0</v>
      </c>
      <c r="S340" s="107">
        <v>0</v>
      </c>
      <c r="T340" s="107">
        <v>0</v>
      </c>
      <c r="U340" s="107">
        <v>0</v>
      </c>
      <c r="V340" s="147">
        <f t="shared" si="27"/>
        <v>0</v>
      </c>
      <c r="W340" s="147">
        <f t="shared" si="27"/>
        <v>0</v>
      </c>
      <c r="X340" s="147">
        <f t="shared" si="27"/>
        <v>0</v>
      </c>
      <c r="Y340" s="107">
        <v>0</v>
      </c>
      <c r="Z340" s="107">
        <v>0</v>
      </c>
      <c r="AA340" s="107">
        <v>0</v>
      </c>
      <c r="AB340" s="107">
        <v>0</v>
      </c>
      <c r="AC340" s="148">
        <f t="shared" si="28"/>
        <v>0</v>
      </c>
      <c r="AD340" s="149"/>
    </row>
    <row r="341" spans="1:30" s="150" customFormat="1" ht="31.5" x14ac:dyDescent="0.2">
      <c r="A341" s="146"/>
      <c r="B341" s="6" t="s">
        <v>445</v>
      </c>
      <c r="C341" s="6" t="s">
        <v>171</v>
      </c>
      <c r="D341" s="107">
        <v>0</v>
      </c>
      <c r="E341" s="107">
        <v>0</v>
      </c>
      <c r="F341" s="107">
        <v>0</v>
      </c>
      <c r="G341" s="107">
        <v>0</v>
      </c>
      <c r="H341" s="107">
        <v>0</v>
      </c>
      <c r="I341" s="107">
        <v>0</v>
      </c>
      <c r="J341" s="107">
        <v>0</v>
      </c>
      <c r="K341" s="107">
        <v>0</v>
      </c>
      <c r="L341" s="107">
        <v>0</v>
      </c>
      <c r="M341" s="107">
        <v>0</v>
      </c>
      <c r="N341" s="107">
        <v>0</v>
      </c>
      <c r="O341" s="107">
        <v>0</v>
      </c>
      <c r="P341" s="107">
        <v>0</v>
      </c>
      <c r="Q341" s="107">
        <v>0</v>
      </c>
      <c r="R341" s="107">
        <v>0</v>
      </c>
      <c r="S341" s="107">
        <v>0</v>
      </c>
      <c r="T341" s="107">
        <v>0</v>
      </c>
      <c r="U341" s="107">
        <v>0</v>
      </c>
      <c r="V341" s="147">
        <f t="shared" si="27"/>
        <v>0</v>
      </c>
      <c r="W341" s="147">
        <f t="shared" si="27"/>
        <v>0</v>
      </c>
      <c r="X341" s="147">
        <f t="shared" si="27"/>
        <v>0</v>
      </c>
      <c r="Y341" s="107">
        <v>0</v>
      </c>
      <c r="Z341" s="107">
        <v>0</v>
      </c>
      <c r="AA341" s="107">
        <v>0</v>
      </c>
      <c r="AB341" s="107">
        <v>0</v>
      </c>
      <c r="AC341" s="148">
        <f t="shared" si="28"/>
        <v>0</v>
      </c>
      <c r="AD341" s="149"/>
    </row>
    <row r="342" spans="1:30" s="150" customFormat="1" ht="15.75" x14ac:dyDescent="0.2">
      <c r="A342" s="146"/>
      <c r="B342" s="6" t="s">
        <v>1072</v>
      </c>
      <c r="C342" s="6" t="s">
        <v>171</v>
      </c>
      <c r="D342" s="107">
        <v>0</v>
      </c>
      <c r="E342" s="107">
        <v>0</v>
      </c>
      <c r="F342" s="107">
        <v>0</v>
      </c>
      <c r="G342" s="107">
        <v>0</v>
      </c>
      <c r="H342" s="107">
        <v>0</v>
      </c>
      <c r="I342" s="107">
        <v>488.92330508474578</v>
      </c>
      <c r="J342" s="107">
        <v>0</v>
      </c>
      <c r="K342" s="107">
        <v>0</v>
      </c>
      <c r="L342" s="107">
        <v>0</v>
      </c>
      <c r="M342" s="107">
        <v>0</v>
      </c>
      <c r="N342" s="107">
        <v>0</v>
      </c>
      <c r="O342" s="107">
        <v>0</v>
      </c>
      <c r="P342" s="107">
        <v>0</v>
      </c>
      <c r="Q342" s="107">
        <v>0</v>
      </c>
      <c r="R342" s="107">
        <v>0</v>
      </c>
      <c r="S342" s="107">
        <v>0</v>
      </c>
      <c r="T342" s="107">
        <v>0</v>
      </c>
      <c r="U342" s="107">
        <v>0</v>
      </c>
      <c r="V342" s="147">
        <f t="shared" si="27"/>
        <v>0</v>
      </c>
      <c r="W342" s="147">
        <f t="shared" si="27"/>
        <v>0</v>
      </c>
      <c r="X342" s="147">
        <f t="shared" si="27"/>
        <v>0</v>
      </c>
      <c r="Y342" s="107">
        <v>0</v>
      </c>
      <c r="Z342" s="107">
        <v>0</v>
      </c>
      <c r="AA342" s="107">
        <v>0</v>
      </c>
      <c r="AB342" s="107">
        <v>0</v>
      </c>
      <c r="AC342" s="148">
        <f t="shared" si="28"/>
        <v>0</v>
      </c>
      <c r="AD342" s="149"/>
    </row>
    <row r="343" spans="1:30" s="150" customFormat="1" ht="47.25" x14ac:dyDescent="0.2">
      <c r="A343" s="146"/>
      <c r="B343" s="6" t="s">
        <v>446</v>
      </c>
      <c r="C343" s="6" t="s">
        <v>171</v>
      </c>
      <c r="D343" s="107">
        <v>0.66600000000000004</v>
      </c>
      <c r="E343" s="107">
        <v>0</v>
      </c>
      <c r="F343" s="107">
        <v>0</v>
      </c>
      <c r="G343" s="107">
        <v>0.66600000000000004</v>
      </c>
      <c r="H343" s="107">
        <v>0</v>
      </c>
      <c r="I343" s="107">
        <v>1.6388888888888888</v>
      </c>
      <c r="J343" s="107">
        <v>0</v>
      </c>
      <c r="K343" s="107">
        <v>0</v>
      </c>
      <c r="L343" s="107">
        <v>0</v>
      </c>
      <c r="M343" s="107">
        <v>0</v>
      </c>
      <c r="N343" s="107">
        <v>0</v>
      </c>
      <c r="O343" s="107">
        <v>0</v>
      </c>
      <c r="P343" s="107">
        <v>0.66600000000000004</v>
      </c>
      <c r="Q343" s="107">
        <v>0</v>
      </c>
      <c r="R343" s="107">
        <v>0</v>
      </c>
      <c r="S343" s="107">
        <v>0</v>
      </c>
      <c r="T343" s="107">
        <v>0</v>
      </c>
      <c r="U343" s="107">
        <v>0</v>
      </c>
      <c r="V343" s="147">
        <f t="shared" si="27"/>
        <v>0.66600000000000004</v>
      </c>
      <c r="W343" s="147">
        <f t="shared" si="27"/>
        <v>0</v>
      </c>
      <c r="X343" s="147">
        <f t="shared" si="27"/>
        <v>0</v>
      </c>
      <c r="Y343" s="107">
        <v>0</v>
      </c>
      <c r="Z343" s="107">
        <v>0</v>
      </c>
      <c r="AA343" s="107">
        <v>1.4750000000000001</v>
      </c>
      <c r="AB343" s="107">
        <v>0</v>
      </c>
      <c r="AC343" s="148">
        <f t="shared" si="28"/>
        <v>1.4750000000000001</v>
      </c>
      <c r="AD343" s="149"/>
    </row>
    <row r="344" spans="1:30" s="150" customFormat="1" ht="31.5" x14ac:dyDescent="0.2">
      <c r="A344" s="146"/>
      <c r="B344" s="6" t="s">
        <v>447</v>
      </c>
      <c r="C344" s="6" t="s">
        <v>171</v>
      </c>
      <c r="D344" s="107">
        <v>0.755</v>
      </c>
      <c r="E344" s="107">
        <v>0</v>
      </c>
      <c r="F344" s="107">
        <v>0</v>
      </c>
      <c r="G344" s="107">
        <v>0.755</v>
      </c>
      <c r="H344" s="107">
        <v>0</v>
      </c>
      <c r="I344" s="107">
        <v>1.0047633333333332</v>
      </c>
      <c r="J344" s="107">
        <v>0</v>
      </c>
      <c r="K344" s="107">
        <v>0</v>
      </c>
      <c r="L344" s="107">
        <v>0</v>
      </c>
      <c r="M344" s="107">
        <v>0</v>
      </c>
      <c r="N344" s="107">
        <v>0</v>
      </c>
      <c r="O344" s="107">
        <v>0</v>
      </c>
      <c r="P344" s="107">
        <v>0</v>
      </c>
      <c r="Q344" s="107">
        <v>0</v>
      </c>
      <c r="R344" s="107">
        <v>0</v>
      </c>
      <c r="S344" s="107">
        <v>0.755</v>
      </c>
      <c r="T344" s="107">
        <v>0</v>
      </c>
      <c r="U344" s="107">
        <v>0</v>
      </c>
      <c r="V344" s="147">
        <f t="shared" si="27"/>
        <v>0.755</v>
      </c>
      <c r="W344" s="147">
        <f t="shared" si="27"/>
        <v>0</v>
      </c>
      <c r="X344" s="147">
        <f t="shared" si="27"/>
        <v>0</v>
      </c>
      <c r="Y344" s="107">
        <v>0</v>
      </c>
      <c r="Z344" s="107">
        <v>0</v>
      </c>
      <c r="AA344" s="107">
        <v>0</v>
      </c>
      <c r="AB344" s="107">
        <v>0.90428699999999995</v>
      </c>
      <c r="AC344" s="148">
        <f t="shared" si="28"/>
        <v>0.90428699999999995</v>
      </c>
      <c r="AD344" s="149"/>
    </row>
    <row r="345" spans="1:30" s="150" customFormat="1" ht="31.5" x14ac:dyDescent="0.2">
      <c r="A345" s="146"/>
      <c r="B345" s="6" t="s">
        <v>448</v>
      </c>
      <c r="C345" s="6" t="s">
        <v>171</v>
      </c>
      <c r="D345" s="107">
        <v>1.1399999999999999</v>
      </c>
      <c r="E345" s="107">
        <v>0</v>
      </c>
      <c r="F345" s="107">
        <v>0</v>
      </c>
      <c r="G345" s="107">
        <v>1.1399999999999999</v>
      </c>
      <c r="H345" s="107">
        <v>0</v>
      </c>
      <c r="I345" s="107">
        <v>1.7785155555555556</v>
      </c>
      <c r="J345" s="107">
        <v>0</v>
      </c>
      <c r="K345" s="107">
        <v>0</v>
      </c>
      <c r="L345" s="107">
        <v>0</v>
      </c>
      <c r="M345" s="107">
        <v>1.1399999999999999</v>
      </c>
      <c r="N345" s="107">
        <v>0</v>
      </c>
      <c r="O345" s="107">
        <v>0</v>
      </c>
      <c r="P345" s="107">
        <v>0</v>
      </c>
      <c r="Q345" s="107">
        <v>0</v>
      </c>
      <c r="R345" s="107">
        <v>0</v>
      </c>
      <c r="S345" s="107">
        <v>0</v>
      </c>
      <c r="T345" s="107">
        <v>0</v>
      </c>
      <c r="U345" s="107">
        <v>0</v>
      </c>
      <c r="V345" s="147">
        <f t="shared" si="27"/>
        <v>1.1399999999999999</v>
      </c>
      <c r="W345" s="147">
        <f t="shared" si="27"/>
        <v>0</v>
      </c>
      <c r="X345" s="147">
        <f t="shared" si="27"/>
        <v>0</v>
      </c>
      <c r="Y345" s="107">
        <v>0</v>
      </c>
      <c r="Z345" s="107">
        <v>1.6006640000000001</v>
      </c>
      <c r="AA345" s="107">
        <v>0</v>
      </c>
      <c r="AB345" s="107">
        <v>0</v>
      </c>
      <c r="AC345" s="148">
        <f t="shared" si="28"/>
        <v>1.6006640000000001</v>
      </c>
      <c r="AD345" s="149"/>
    </row>
    <row r="346" spans="1:30" s="150" customFormat="1" ht="31.5" x14ac:dyDescent="0.2">
      <c r="A346" s="146"/>
      <c r="B346" s="6" t="s">
        <v>449</v>
      </c>
      <c r="C346" s="6" t="s">
        <v>171</v>
      </c>
      <c r="D346" s="107">
        <v>1.47</v>
      </c>
      <c r="E346" s="107">
        <v>0</v>
      </c>
      <c r="F346" s="107">
        <v>0</v>
      </c>
      <c r="G346" s="107">
        <v>1.47</v>
      </c>
      <c r="H346" s="107">
        <v>0</v>
      </c>
      <c r="I346" s="107">
        <v>2.488931111111111</v>
      </c>
      <c r="J346" s="107">
        <v>0</v>
      </c>
      <c r="K346" s="107">
        <v>0</v>
      </c>
      <c r="L346" s="107">
        <v>0</v>
      </c>
      <c r="M346" s="107">
        <v>0</v>
      </c>
      <c r="N346" s="107">
        <v>0</v>
      </c>
      <c r="O346" s="107">
        <v>0</v>
      </c>
      <c r="P346" s="107">
        <v>1.47</v>
      </c>
      <c r="Q346" s="107">
        <v>0</v>
      </c>
      <c r="R346" s="107">
        <v>0</v>
      </c>
      <c r="S346" s="107">
        <v>0</v>
      </c>
      <c r="T346" s="107">
        <v>0</v>
      </c>
      <c r="U346" s="107">
        <v>0</v>
      </c>
      <c r="V346" s="147">
        <f t="shared" si="27"/>
        <v>1.47</v>
      </c>
      <c r="W346" s="147">
        <f t="shared" si="27"/>
        <v>0</v>
      </c>
      <c r="X346" s="147">
        <f t="shared" si="27"/>
        <v>0</v>
      </c>
      <c r="Y346" s="107">
        <v>0</v>
      </c>
      <c r="Z346" s="107">
        <v>0</v>
      </c>
      <c r="AA346" s="107">
        <v>2.2400380000000002</v>
      </c>
      <c r="AB346" s="107">
        <v>0</v>
      </c>
      <c r="AC346" s="148">
        <f t="shared" si="28"/>
        <v>2.2400380000000002</v>
      </c>
      <c r="AD346" s="149"/>
    </row>
    <row r="347" spans="1:30" s="150" customFormat="1" ht="31.5" x14ac:dyDescent="0.2">
      <c r="A347" s="146"/>
      <c r="B347" s="6" t="s">
        <v>450</v>
      </c>
      <c r="C347" s="6" t="s">
        <v>171</v>
      </c>
      <c r="D347" s="107">
        <v>0.98499999999999999</v>
      </c>
      <c r="E347" s="107">
        <v>0</v>
      </c>
      <c r="F347" s="107">
        <v>0</v>
      </c>
      <c r="G347" s="107">
        <v>0.98499999999999999</v>
      </c>
      <c r="H347" s="107">
        <v>0</v>
      </c>
      <c r="I347" s="107">
        <v>0.9465055555555556</v>
      </c>
      <c r="J347" s="107">
        <v>0</v>
      </c>
      <c r="K347" s="107">
        <v>0</v>
      </c>
      <c r="L347" s="107">
        <v>0</v>
      </c>
      <c r="M347" s="107">
        <v>0</v>
      </c>
      <c r="N347" s="107">
        <v>0</v>
      </c>
      <c r="O347" s="107">
        <v>0</v>
      </c>
      <c r="P347" s="107">
        <v>0.98499999999999999</v>
      </c>
      <c r="Q347" s="107">
        <v>0</v>
      </c>
      <c r="R347" s="107">
        <v>0</v>
      </c>
      <c r="S347" s="107">
        <v>0</v>
      </c>
      <c r="T347" s="107">
        <v>0</v>
      </c>
      <c r="U347" s="107">
        <v>0</v>
      </c>
      <c r="V347" s="147">
        <f t="shared" si="27"/>
        <v>0.98499999999999999</v>
      </c>
      <c r="W347" s="147">
        <f t="shared" si="27"/>
        <v>0</v>
      </c>
      <c r="X347" s="147">
        <f t="shared" si="27"/>
        <v>0</v>
      </c>
      <c r="Y347" s="107">
        <v>0</v>
      </c>
      <c r="Z347" s="107">
        <v>0</v>
      </c>
      <c r="AA347" s="107">
        <v>0.85185500000000003</v>
      </c>
      <c r="AB347" s="107">
        <v>0</v>
      </c>
      <c r="AC347" s="148">
        <f t="shared" si="28"/>
        <v>0.85185500000000003</v>
      </c>
      <c r="AD347" s="149"/>
    </row>
    <row r="348" spans="1:30" s="150" customFormat="1" ht="47.25" x14ac:dyDescent="0.2">
      <c r="A348" s="146"/>
      <c r="B348" s="6" t="s">
        <v>451</v>
      </c>
      <c r="C348" s="6" t="s">
        <v>171</v>
      </c>
      <c r="D348" s="107">
        <v>1.7949999999999999</v>
      </c>
      <c r="E348" s="107">
        <v>0</v>
      </c>
      <c r="F348" s="107">
        <v>0</v>
      </c>
      <c r="G348" s="107">
        <v>1.7949999999999999</v>
      </c>
      <c r="H348" s="107">
        <v>0</v>
      </c>
      <c r="I348" s="107">
        <v>2.196822222222222</v>
      </c>
      <c r="J348" s="107">
        <v>0</v>
      </c>
      <c r="K348" s="107">
        <v>0</v>
      </c>
      <c r="L348" s="107">
        <v>0</v>
      </c>
      <c r="M348" s="107">
        <v>0</v>
      </c>
      <c r="N348" s="107">
        <v>0</v>
      </c>
      <c r="O348" s="107">
        <v>0</v>
      </c>
      <c r="P348" s="107">
        <v>0</v>
      </c>
      <c r="Q348" s="107">
        <v>0</v>
      </c>
      <c r="R348" s="107">
        <v>0</v>
      </c>
      <c r="S348" s="107">
        <v>1.7949999999999999</v>
      </c>
      <c r="T348" s="107">
        <v>0</v>
      </c>
      <c r="U348" s="107">
        <v>0</v>
      </c>
      <c r="V348" s="147">
        <f t="shared" si="27"/>
        <v>1.7949999999999999</v>
      </c>
      <c r="W348" s="147">
        <f t="shared" si="27"/>
        <v>0</v>
      </c>
      <c r="X348" s="147">
        <f t="shared" si="27"/>
        <v>0</v>
      </c>
      <c r="Y348" s="107">
        <v>0</v>
      </c>
      <c r="Z348" s="107">
        <v>0</v>
      </c>
      <c r="AA348" s="107">
        <v>0</v>
      </c>
      <c r="AB348" s="107">
        <v>1.9771399999999999</v>
      </c>
      <c r="AC348" s="148">
        <f t="shared" si="28"/>
        <v>1.9771399999999999</v>
      </c>
      <c r="AD348" s="149"/>
    </row>
    <row r="349" spans="1:30" s="150" customFormat="1" ht="47.25" x14ac:dyDescent="0.2">
      <c r="A349" s="146"/>
      <c r="B349" s="6" t="s">
        <v>452</v>
      </c>
      <c r="C349" s="6" t="s">
        <v>171</v>
      </c>
      <c r="D349" s="107">
        <v>1.125</v>
      </c>
      <c r="E349" s="107">
        <v>0</v>
      </c>
      <c r="F349" s="107">
        <v>0</v>
      </c>
      <c r="G349" s="107">
        <v>1.125</v>
      </c>
      <c r="H349" s="107">
        <v>0</v>
      </c>
      <c r="I349" s="107">
        <v>2.3113188888888887</v>
      </c>
      <c r="J349" s="107">
        <v>0</v>
      </c>
      <c r="K349" s="107">
        <v>0</v>
      </c>
      <c r="L349" s="107">
        <v>0</v>
      </c>
      <c r="M349" s="107">
        <v>0</v>
      </c>
      <c r="N349" s="107">
        <v>0</v>
      </c>
      <c r="O349" s="107">
        <v>0</v>
      </c>
      <c r="P349" s="107">
        <v>1.125</v>
      </c>
      <c r="Q349" s="107">
        <v>0</v>
      </c>
      <c r="R349" s="107">
        <v>0</v>
      </c>
      <c r="S349" s="107">
        <v>0</v>
      </c>
      <c r="T349" s="107">
        <v>0</v>
      </c>
      <c r="U349" s="107">
        <v>0</v>
      </c>
      <c r="V349" s="147">
        <f t="shared" si="27"/>
        <v>1.125</v>
      </c>
      <c r="W349" s="147">
        <f t="shared" si="27"/>
        <v>0</v>
      </c>
      <c r="X349" s="147">
        <f t="shared" si="27"/>
        <v>0</v>
      </c>
      <c r="Y349" s="107">
        <v>0</v>
      </c>
      <c r="Z349" s="107">
        <v>0</v>
      </c>
      <c r="AA349" s="107">
        <v>2.08</v>
      </c>
      <c r="AB349" s="107">
        <v>0</v>
      </c>
      <c r="AC349" s="148">
        <f t="shared" si="28"/>
        <v>2.08</v>
      </c>
      <c r="AD349" s="149"/>
    </row>
    <row r="350" spans="1:30" s="150" customFormat="1" ht="31.5" x14ac:dyDescent="0.2">
      <c r="A350" s="146"/>
      <c r="B350" s="6" t="s">
        <v>453</v>
      </c>
      <c r="C350" s="6" t="s">
        <v>171</v>
      </c>
      <c r="D350" s="107">
        <v>0.92</v>
      </c>
      <c r="E350" s="107">
        <v>0</v>
      </c>
      <c r="F350" s="107">
        <v>0</v>
      </c>
      <c r="G350" s="107">
        <v>0.92</v>
      </c>
      <c r="H350" s="107">
        <v>0</v>
      </c>
      <c r="I350" s="107">
        <v>0.65090555555555563</v>
      </c>
      <c r="J350" s="107">
        <v>0.92</v>
      </c>
      <c r="K350" s="107">
        <v>0</v>
      </c>
      <c r="L350" s="107">
        <v>0</v>
      </c>
      <c r="M350" s="107">
        <v>0</v>
      </c>
      <c r="N350" s="107">
        <v>0</v>
      </c>
      <c r="O350" s="107">
        <v>0</v>
      </c>
      <c r="P350" s="107">
        <v>0</v>
      </c>
      <c r="Q350" s="107">
        <v>0</v>
      </c>
      <c r="R350" s="107">
        <v>0</v>
      </c>
      <c r="S350" s="107">
        <v>0</v>
      </c>
      <c r="T350" s="107">
        <v>0</v>
      </c>
      <c r="U350" s="107">
        <v>0</v>
      </c>
      <c r="V350" s="147">
        <f t="shared" si="27"/>
        <v>0.92</v>
      </c>
      <c r="W350" s="147">
        <f t="shared" si="27"/>
        <v>0</v>
      </c>
      <c r="X350" s="147">
        <f t="shared" si="27"/>
        <v>0</v>
      </c>
      <c r="Y350" s="107">
        <v>0.58581500000000009</v>
      </c>
      <c r="Z350" s="107">
        <v>0</v>
      </c>
      <c r="AA350" s="107">
        <v>0</v>
      </c>
      <c r="AB350" s="107">
        <v>0</v>
      </c>
      <c r="AC350" s="148">
        <f t="shared" si="28"/>
        <v>0.58581500000000009</v>
      </c>
      <c r="AD350" s="149"/>
    </row>
    <row r="351" spans="1:30" s="150" customFormat="1" ht="47.25" x14ac:dyDescent="0.2">
      <c r="A351" s="146"/>
      <c r="B351" s="6" t="s">
        <v>454</v>
      </c>
      <c r="C351" s="6" t="s">
        <v>171</v>
      </c>
      <c r="D351" s="107">
        <v>0.73</v>
      </c>
      <c r="E351" s="107">
        <v>0</v>
      </c>
      <c r="F351" s="107">
        <v>0</v>
      </c>
      <c r="G351" s="107">
        <v>0.73</v>
      </c>
      <c r="H351" s="107">
        <v>0</v>
      </c>
      <c r="I351" s="107">
        <v>1.1848633333333334</v>
      </c>
      <c r="J351" s="107">
        <v>0</v>
      </c>
      <c r="K351" s="107">
        <v>0</v>
      </c>
      <c r="L351" s="107">
        <v>0</v>
      </c>
      <c r="M351" s="107">
        <v>0</v>
      </c>
      <c r="N351" s="107">
        <v>0</v>
      </c>
      <c r="O351" s="107">
        <v>0</v>
      </c>
      <c r="P351" s="107">
        <v>0.73</v>
      </c>
      <c r="Q351" s="107">
        <v>0</v>
      </c>
      <c r="R351" s="107">
        <v>0</v>
      </c>
      <c r="S351" s="107">
        <v>0</v>
      </c>
      <c r="T351" s="107">
        <v>0</v>
      </c>
      <c r="U351" s="107">
        <v>0</v>
      </c>
      <c r="V351" s="147">
        <f t="shared" si="27"/>
        <v>0.73</v>
      </c>
      <c r="W351" s="147">
        <f t="shared" si="27"/>
        <v>0</v>
      </c>
      <c r="X351" s="147">
        <f t="shared" si="27"/>
        <v>0</v>
      </c>
      <c r="Y351" s="107">
        <v>0</v>
      </c>
      <c r="Z351" s="107">
        <v>0</v>
      </c>
      <c r="AA351" s="107">
        <v>1.0663769999999999</v>
      </c>
      <c r="AB351" s="107">
        <v>0</v>
      </c>
      <c r="AC351" s="148">
        <f t="shared" si="28"/>
        <v>1.0663769999999999</v>
      </c>
      <c r="AD351" s="149"/>
    </row>
    <row r="352" spans="1:30" s="150" customFormat="1" ht="31.5" x14ac:dyDescent="0.2">
      <c r="A352" s="146"/>
      <c r="B352" s="6" t="s">
        <v>455</v>
      </c>
      <c r="C352" s="6" t="s">
        <v>171</v>
      </c>
      <c r="D352" s="107">
        <v>1.73</v>
      </c>
      <c r="E352" s="107">
        <v>0</v>
      </c>
      <c r="F352" s="107">
        <v>0</v>
      </c>
      <c r="G352" s="107">
        <v>1.73</v>
      </c>
      <c r="H352" s="107">
        <v>0</v>
      </c>
      <c r="I352" s="107">
        <v>3.0517222222222222</v>
      </c>
      <c r="J352" s="107">
        <v>0</v>
      </c>
      <c r="K352" s="107">
        <v>0</v>
      </c>
      <c r="L352" s="107">
        <v>0</v>
      </c>
      <c r="M352" s="107">
        <v>0</v>
      </c>
      <c r="N352" s="107">
        <v>0</v>
      </c>
      <c r="O352" s="107">
        <v>0</v>
      </c>
      <c r="P352" s="107">
        <v>0</v>
      </c>
      <c r="Q352" s="107">
        <v>0</v>
      </c>
      <c r="R352" s="107">
        <v>0</v>
      </c>
      <c r="S352" s="107">
        <v>1.73</v>
      </c>
      <c r="T352" s="107">
        <v>0</v>
      </c>
      <c r="U352" s="107">
        <v>0</v>
      </c>
      <c r="V352" s="147">
        <f t="shared" si="27"/>
        <v>1.73</v>
      </c>
      <c r="W352" s="147">
        <f t="shared" si="27"/>
        <v>0</v>
      </c>
      <c r="X352" s="147">
        <f t="shared" si="27"/>
        <v>0</v>
      </c>
      <c r="Y352" s="107">
        <v>0</v>
      </c>
      <c r="Z352" s="107">
        <v>0</v>
      </c>
      <c r="AA352" s="107">
        <v>0</v>
      </c>
      <c r="AB352" s="107">
        <v>2.7465499999999996</v>
      </c>
      <c r="AC352" s="148">
        <f t="shared" si="28"/>
        <v>2.7465499999999996</v>
      </c>
      <c r="AD352" s="149"/>
    </row>
    <row r="353" spans="1:30" s="150" customFormat="1" ht="31.5" x14ac:dyDescent="0.2">
      <c r="A353" s="146"/>
      <c r="B353" s="6" t="s">
        <v>456</v>
      </c>
      <c r="C353" s="6" t="s">
        <v>171</v>
      </c>
      <c r="D353" s="107">
        <v>0.72499999999999998</v>
      </c>
      <c r="E353" s="107">
        <v>0</v>
      </c>
      <c r="F353" s="107">
        <v>0</v>
      </c>
      <c r="G353" s="107">
        <v>0.72499999999999998</v>
      </c>
      <c r="H353" s="107">
        <v>0</v>
      </c>
      <c r="I353" s="107">
        <v>0.93769444444444439</v>
      </c>
      <c r="J353" s="107">
        <v>0</v>
      </c>
      <c r="K353" s="107">
        <v>0</v>
      </c>
      <c r="L353" s="107">
        <v>0</v>
      </c>
      <c r="M353" s="107">
        <v>0</v>
      </c>
      <c r="N353" s="107">
        <v>0</v>
      </c>
      <c r="O353" s="107">
        <v>0</v>
      </c>
      <c r="P353" s="107">
        <v>0</v>
      </c>
      <c r="Q353" s="107">
        <v>0</v>
      </c>
      <c r="R353" s="107">
        <v>0</v>
      </c>
      <c r="S353" s="107">
        <v>0.72499999999999998</v>
      </c>
      <c r="T353" s="107">
        <v>0</v>
      </c>
      <c r="U353" s="107">
        <v>0</v>
      </c>
      <c r="V353" s="147">
        <f t="shared" si="27"/>
        <v>0.72499999999999998</v>
      </c>
      <c r="W353" s="147">
        <f t="shared" si="27"/>
        <v>0</v>
      </c>
      <c r="X353" s="147">
        <f t="shared" si="27"/>
        <v>0</v>
      </c>
      <c r="Y353" s="107">
        <v>0</v>
      </c>
      <c r="Z353" s="107">
        <v>0</v>
      </c>
      <c r="AA353" s="107">
        <v>0</v>
      </c>
      <c r="AB353" s="107">
        <v>0.84392500000000004</v>
      </c>
      <c r="AC353" s="148">
        <f t="shared" si="28"/>
        <v>0.84392500000000004</v>
      </c>
      <c r="AD353" s="149"/>
    </row>
    <row r="354" spans="1:30" s="150" customFormat="1" ht="31.5" x14ac:dyDescent="0.2">
      <c r="A354" s="146"/>
      <c r="B354" s="6" t="s">
        <v>457</v>
      </c>
      <c r="C354" s="6" t="s">
        <v>171</v>
      </c>
      <c r="D354" s="107">
        <v>0.56999999999999995</v>
      </c>
      <c r="E354" s="107">
        <v>0</v>
      </c>
      <c r="F354" s="107">
        <v>0</v>
      </c>
      <c r="G354" s="107">
        <v>0.56999999999999995</v>
      </c>
      <c r="H354" s="107">
        <v>0</v>
      </c>
      <c r="I354" s="107">
        <v>0.71404444444444448</v>
      </c>
      <c r="J354" s="107">
        <v>0.56999999999999995</v>
      </c>
      <c r="K354" s="107">
        <v>0</v>
      </c>
      <c r="L354" s="107">
        <v>0</v>
      </c>
      <c r="M354" s="107">
        <v>0</v>
      </c>
      <c r="N354" s="107">
        <v>0</v>
      </c>
      <c r="O354" s="107">
        <v>0</v>
      </c>
      <c r="P354" s="107">
        <v>0</v>
      </c>
      <c r="Q354" s="107">
        <v>0</v>
      </c>
      <c r="R354" s="107">
        <v>0</v>
      </c>
      <c r="S354" s="107">
        <v>0</v>
      </c>
      <c r="T354" s="107">
        <v>0</v>
      </c>
      <c r="U354" s="107">
        <v>0</v>
      </c>
      <c r="V354" s="147">
        <f t="shared" si="27"/>
        <v>0.56999999999999995</v>
      </c>
      <c r="W354" s="147">
        <f t="shared" si="27"/>
        <v>0</v>
      </c>
      <c r="X354" s="147">
        <f t="shared" si="27"/>
        <v>0</v>
      </c>
      <c r="Y354" s="107">
        <v>0.6426400000000001</v>
      </c>
      <c r="Z354" s="107">
        <v>0</v>
      </c>
      <c r="AA354" s="107">
        <v>0</v>
      </c>
      <c r="AB354" s="107">
        <v>0</v>
      </c>
      <c r="AC354" s="148">
        <f t="shared" si="28"/>
        <v>0.6426400000000001</v>
      </c>
      <c r="AD354" s="149"/>
    </row>
    <row r="355" spans="1:30" s="150" customFormat="1" ht="31.5" x14ac:dyDescent="0.2">
      <c r="A355" s="146"/>
      <c r="B355" s="6" t="s">
        <v>458</v>
      </c>
      <c r="C355" s="6" t="s">
        <v>171</v>
      </c>
      <c r="D355" s="107">
        <v>0.125</v>
      </c>
      <c r="E355" s="107">
        <v>0</v>
      </c>
      <c r="F355" s="107">
        <v>0</v>
      </c>
      <c r="G355" s="107">
        <v>0.125</v>
      </c>
      <c r="H355" s="107">
        <v>0</v>
      </c>
      <c r="I355" s="107">
        <v>0.38387333333333329</v>
      </c>
      <c r="J355" s="107">
        <v>0.125</v>
      </c>
      <c r="K355" s="107">
        <v>0</v>
      </c>
      <c r="L355" s="107">
        <v>0</v>
      </c>
      <c r="M355" s="107">
        <v>0</v>
      </c>
      <c r="N355" s="107">
        <v>0</v>
      </c>
      <c r="O355" s="107">
        <v>0</v>
      </c>
      <c r="P355" s="107">
        <v>0</v>
      </c>
      <c r="Q355" s="107">
        <v>0</v>
      </c>
      <c r="R355" s="107">
        <v>0</v>
      </c>
      <c r="S355" s="107">
        <v>0</v>
      </c>
      <c r="T355" s="107">
        <v>0</v>
      </c>
      <c r="U355" s="107">
        <v>0</v>
      </c>
      <c r="V355" s="147">
        <f t="shared" si="27"/>
        <v>0.125</v>
      </c>
      <c r="W355" s="147">
        <f t="shared" si="27"/>
        <v>0</v>
      </c>
      <c r="X355" s="147">
        <f t="shared" si="27"/>
        <v>0</v>
      </c>
      <c r="Y355" s="107">
        <v>0.34548599999999996</v>
      </c>
      <c r="Z355" s="107">
        <v>0</v>
      </c>
      <c r="AA355" s="107">
        <v>0</v>
      </c>
      <c r="AB355" s="107">
        <v>0</v>
      </c>
      <c r="AC355" s="148">
        <f t="shared" si="28"/>
        <v>0.34548599999999996</v>
      </c>
      <c r="AD355" s="149"/>
    </row>
    <row r="356" spans="1:30" s="150" customFormat="1" ht="63" x14ac:dyDescent="0.2">
      <c r="A356" s="146"/>
      <c r="B356" s="6" t="s">
        <v>459</v>
      </c>
      <c r="C356" s="6" t="s">
        <v>171</v>
      </c>
      <c r="D356" s="107">
        <v>1.9</v>
      </c>
      <c r="E356" s="107">
        <v>0</v>
      </c>
      <c r="F356" s="107">
        <v>0</v>
      </c>
      <c r="G356" s="107">
        <v>1.9</v>
      </c>
      <c r="H356" s="107">
        <v>0</v>
      </c>
      <c r="I356" s="107">
        <v>2.5084033333333333</v>
      </c>
      <c r="J356" s="107">
        <v>0</v>
      </c>
      <c r="K356" s="107">
        <v>0</v>
      </c>
      <c r="L356" s="107">
        <v>0</v>
      </c>
      <c r="M356" s="107">
        <v>0</v>
      </c>
      <c r="N356" s="107">
        <v>0</v>
      </c>
      <c r="O356" s="107">
        <v>0</v>
      </c>
      <c r="P356" s="107">
        <v>1.9</v>
      </c>
      <c r="Q356" s="107">
        <v>0</v>
      </c>
      <c r="R356" s="107">
        <v>0</v>
      </c>
      <c r="S356" s="107">
        <v>0</v>
      </c>
      <c r="T356" s="107">
        <v>0</v>
      </c>
      <c r="U356" s="107">
        <v>0</v>
      </c>
      <c r="V356" s="147">
        <f t="shared" si="27"/>
        <v>1.9</v>
      </c>
      <c r="W356" s="147">
        <f t="shared" si="27"/>
        <v>0</v>
      </c>
      <c r="X356" s="147">
        <f t="shared" si="27"/>
        <v>0</v>
      </c>
      <c r="Y356" s="107">
        <v>0</v>
      </c>
      <c r="Z356" s="107">
        <v>0</v>
      </c>
      <c r="AA356" s="107">
        <v>2.2575630000000002</v>
      </c>
      <c r="AB356" s="107">
        <v>0</v>
      </c>
      <c r="AC356" s="148">
        <f t="shared" si="28"/>
        <v>2.2575630000000002</v>
      </c>
      <c r="AD356" s="149"/>
    </row>
    <row r="357" spans="1:30" s="150" customFormat="1" ht="47.25" x14ac:dyDescent="0.2">
      <c r="A357" s="146"/>
      <c r="B357" s="6" t="s">
        <v>460</v>
      </c>
      <c r="C357" s="6" t="s">
        <v>171</v>
      </c>
      <c r="D357" s="107">
        <v>1.135</v>
      </c>
      <c r="E357" s="107">
        <v>0</v>
      </c>
      <c r="F357" s="107">
        <v>0</v>
      </c>
      <c r="G357" s="107">
        <v>1.135</v>
      </c>
      <c r="H357" s="107">
        <v>0</v>
      </c>
      <c r="I357" s="107">
        <v>1.7777899999999995</v>
      </c>
      <c r="J357" s="107">
        <v>0</v>
      </c>
      <c r="K357" s="107">
        <v>0</v>
      </c>
      <c r="L357" s="107">
        <v>0</v>
      </c>
      <c r="M357" s="107">
        <v>1.135</v>
      </c>
      <c r="N357" s="107">
        <v>0</v>
      </c>
      <c r="O357" s="107">
        <v>0</v>
      </c>
      <c r="P357" s="107">
        <v>0</v>
      </c>
      <c r="Q357" s="107">
        <v>0</v>
      </c>
      <c r="R357" s="107">
        <v>0</v>
      </c>
      <c r="S357" s="107">
        <v>0</v>
      </c>
      <c r="T357" s="107">
        <v>0</v>
      </c>
      <c r="U357" s="107">
        <v>0</v>
      </c>
      <c r="V357" s="147">
        <f t="shared" si="27"/>
        <v>1.135</v>
      </c>
      <c r="W357" s="147">
        <f t="shared" si="27"/>
        <v>0</v>
      </c>
      <c r="X357" s="147">
        <f t="shared" si="27"/>
        <v>0</v>
      </c>
      <c r="Y357" s="107">
        <v>0</v>
      </c>
      <c r="Z357" s="107">
        <v>1.6000999999999999</v>
      </c>
      <c r="AA357" s="107">
        <v>0</v>
      </c>
      <c r="AB357" s="107">
        <v>0</v>
      </c>
      <c r="AC357" s="148">
        <f t="shared" si="28"/>
        <v>1.6000999999999999</v>
      </c>
      <c r="AD357" s="149"/>
    </row>
    <row r="358" spans="1:30" s="150" customFormat="1" ht="31.5" x14ac:dyDescent="0.2">
      <c r="A358" s="146"/>
      <c r="B358" s="6" t="s">
        <v>461</v>
      </c>
      <c r="C358" s="6" t="s">
        <v>171</v>
      </c>
      <c r="D358" s="107">
        <v>2.54</v>
      </c>
      <c r="E358" s="107">
        <v>0</v>
      </c>
      <c r="F358" s="107">
        <v>0</v>
      </c>
      <c r="G358" s="107">
        <v>2.54</v>
      </c>
      <c r="H358" s="107">
        <v>0</v>
      </c>
      <c r="I358" s="107">
        <v>3.0119822222222226</v>
      </c>
      <c r="J358" s="107">
        <v>0</v>
      </c>
      <c r="K358" s="107">
        <v>0</v>
      </c>
      <c r="L358" s="107">
        <v>0</v>
      </c>
      <c r="M358" s="107">
        <v>0</v>
      </c>
      <c r="N358" s="107">
        <v>0</v>
      </c>
      <c r="O358" s="107">
        <v>0</v>
      </c>
      <c r="P358" s="107">
        <v>0</v>
      </c>
      <c r="Q358" s="107">
        <v>0</v>
      </c>
      <c r="R358" s="107">
        <v>0</v>
      </c>
      <c r="S358" s="107">
        <v>2.54</v>
      </c>
      <c r="T358" s="107">
        <v>0</v>
      </c>
      <c r="U358" s="107">
        <v>0</v>
      </c>
      <c r="V358" s="147">
        <f t="shared" si="27"/>
        <v>2.54</v>
      </c>
      <c r="W358" s="147">
        <f t="shared" si="27"/>
        <v>0</v>
      </c>
      <c r="X358" s="147">
        <f t="shared" si="27"/>
        <v>0</v>
      </c>
      <c r="Y358" s="107">
        <v>0</v>
      </c>
      <c r="Z358" s="107">
        <v>0</v>
      </c>
      <c r="AA358" s="107">
        <v>0</v>
      </c>
      <c r="AB358" s="107">
        <v>2.7107840000000003</v>
      </c>
      <c r="AC358" s="148">
        <f t="shared" si="28"/>
        <v>2.7107840000000003</v>
      </c>
      <c r="AD358" s="149"/>
    </row>
    <row r="359" spans="1:30" s="150" customFormat="1" ht="63" x14ac:dyDescent="0.2">
      <c r="A359" s="146"/>
      <c r="B359" s="6" t="s">
        <v>462</v>
      </c>
      <c r="C359" s="6" t="s">
        <v>171</v>
      </c>
      <c r="D359" s="107">
        <v>2.1</v>
      </c>
      <c r="E359" s="107">
        <v>0</v>
      </c>
      <c r="F359" s="107">
        <v>0</v>
      </c>
      <c r="G359" s="107">
        <v>2.1</v>
      </c>
      <c r="H359" s="107">
        <v>0</v>
      </c>
      <c r="I359" s="107">
        <v>4.8348333333333331</v>
      </c>
      <c r="J359" s="107">
        <v>0</v>
      </c>
      <c r="K359" s="107">
        <v>0</v>
      </c>
      <c r="L359" s="107">
        <v>0</v>
      </c>
      <c r="M359" s="107">
        <v>0</v>
      </c>
      <c r="N359" s="107">
        <v>0</v>
      </c>
      <c r="O359" s="107">
        <v>0</v>
      </c>
      <c r="P359" s="107">
        <v>0</v>
      </c>
      <c r="Q359" s="107">
        <v>0</v>
      </c>
      <c r="R359" s="107">
        <v>0</v>
      </c>
      <c r="S359" s="107">
        <v>2.1</v>
      </c>
      <c r="T359" s="107">
        <v>0</v>
      </c>
      <c r="U359" s="107">
        <v>0</v>
      </c>
      <c r="V359" s="147">
        <f t="shared" si="27"/>
        <v>2.1</v>
      </c>
      <c r="W359" s="147">
        <f t="shared" si="27"/>
        <v>0</v>
      </c>
      <c r="X359" s="147">
        <f t="shared" si="27"/>
        <v>0</v>
      </c>
      <c r="Y359" s="107">
        <v>0</v>
      </c>
      <c r="Z359" s="107">
        <v>0</v>
      </c>
      <c r="AA359" s="107">
        <v>0</v>
      </c>
      <c r="AB359" s="107">
        <v>4.3513500000000001</v>
      </c>
      <c r="AC359" s="148">
        <f t="shared" si="28"/>
        <v>4.3513500000000001</v>
      </c>
      <c r="AD359" s="149"/>
    </row>
    <row r="360" spans="1:30" s="150" customFormat="1" ht="63" x14ac:dyDescent="0.2">
      <c r="A360" s="146"/>
      <c r="B360" s="6" t="s">
        <v>463</v>
      </c>
      <c r="C360" s="6" t="s">
        <v>171</v>
      </c>
      <c r="D360" s="107">
        <v>1.6</v>
      </c>
      <c r="E360" s="107">
        <v>0</v>
      </c>
      <c r="F360" s="107">
        <v>0</v>
      </c>
      <c r="G360" s="107">
        <v>1.6</v>
      </c>
      <c r="H360" s="107">
        <v>0</v>
      </c>
      <c r="I360" s="107">
        <v>3.6838000000000002</v>
      </c>
      <c r="J360" s="107">
        <v>0</v>
      </c>
      <c r="K360" s="107">
        <v>0</v>
      </c>
      <c r="L360" s="107">
        <v>0</v>
      </c>
      <c r="M360" s="107">
        <v>0</v>
      </c>
      <c r="N360" s="107">
        <v>0</v>
      </c>
      <c r="O360" s="107">
        <v>0</v>
      </c>
      <c r="P360" s="107">
        <v>0</v>
      </c>
      <c r="Q360" s="107">
        <v>0</v>
      </c>
      <c r="R360" s="107">
        <v>0</v>
      </c>
      <c r="S360" s="107">
        <v>1.6</v>
      </c>
      <c r="T360" s="107">
        <v>0</v>
      </c>
      <c r="U360" s="107">
        <v>0</v>
      </c>
      <c r="V360" s="147">
        <f t="shared" si="27"/>
        <v>1.6</v>
      </c>
      <c r="W360" s="147">
        <f t="shared" si="27"/>
        <v>0</v>
      </c>
      <c r="X360" s="147">
        <f t="shared" si="27"/>
        <v>0</v>
      </c>
      <c r="Y360" s="107">
        <v>0</v>
      </c>
      <c r="Z360" s="107">
        <v>0</v>
      </c>
      <c r="AA360" s="107">
        <v>0</v>
      </c>
      <c r="AB360" s="107">
        <v>3.31542</v>
      </c>
      <c r="AC360" s="148">
        <f t="shared" si="28"/>
        <v>3.31542</v>
      </c>
      <c r="AD360" s="149"/>
    </row>
    <row r="361" spans="1:30" s="150" customFormat="1" ht="63" x14ac:dyDescent="0.2">
      <c r="A361" s="146"/>
      <c r="B361" s="6" t="s">
        <v>464</v>
      </c>
      <c r="C361" s="6" t="s">
        <v>171</v>
      </c>
      <c r="D361" s="107">
        <v>1.1000000000000001</v>
      </c>
      <c r="E361" s="107">
        <v>0</v>
      </c>
      <c r="F361" s="107">
        <v>0</v>
      </c>
      <c r="G361" s="107">
        <v>1.1000000000000001</v>
      </c>
      <c r="H361" s="107">
        <v>0</v>
      </c>
      <c r="I361" s="107">
        <v>2.5321888888888888</v>
      </c>
      <c r="J361" s="107">
        <v>0</v>
      </c>
      <c r="K361" s="107">
        <v>0</v>
      </c>
      <c r="L361" s="107">
        <v>0</v>
      </c>
      <c r="M361" s="107">
        <v>0</v>
      </c>
      <c r="N361" s="107">
        <v>0</v>
      </c>
      <c r="O361" s="107">
        <v>0</v>
      </c>
      <c r="P361" s="107">
        <v>0</v>
      </c>
      <c r="Q361" s="107">
        <v>0</v>
      </c>
      <c r="R361" s="107">
        <v>0</v>
      </c>
      <c r="S361" s="107">
        <v>1.1000000000000001</v>
      </c>
      <c r="T361" s="107">
        <v>0</v>
      </c>
      <c r="U361" s="107">
        <v>0</v>
      </c>
      <c r="V361" s="147">
        <f t="shared" si="27"/>
        <v>1.1000000000000001</v>
      </c>
      <c r="W361" s="147">
        <f t="shared" si="27"/>
        <v>0</v>
      </c>
      <c r="X361" s="147">
        <f t="shared" si="27"/>
        <v>0</v>
      </c>
      <c r="Y361" s="107">
        <v>0</v>
      </c>
      <c r="Z361" s="107">
        <v>0</v>
      </c>
      <c r="AA361" s="107">
        <v>0</v>
      </c>
      <c r="AB361" s="107">
        <v>2.2789700000000002</v>
      </c>
      <c r="AC361" s="148">
        <f t="shared" si="28"/>
        <v>2.2789700000000002</v>
      </c>
      <c r="AD361" s="149"/>
    </row>
    <row r="362" spans="1:30" s="150" customFormat="1" ht="47.25" x14ac:dyDescent="0.2">
      <c r="A362" s="146"/>
      <c r="B362" s="6" t="s">
        <v>465</v>
      </c>
      <c r="C362" s="6" t="s">
        <v>171</v>
      </c>
      <c r="D362" s="107">
        <v>2.2999999999999998</v>
      </c>
      <c r="E362" s="107">
        <v>0</v>
      </c>
      <c r="F362" s="107">
        <v>0</v>
      </c>
      <c r="G362" s="107">
        <v>2.2999999999999998</v>
      </c>
      <c r="H362" s="107">
        <v>0</v>
      </c>
      <c r="I362" s="107">
        <v>2.8921666666666672</v>
      </c>
      <c r="J362" s="107">
        <v>0</v>
      </c>
      <c r="K362" s="107">
        <v>0</v>
      </c>
      <c r="L362" s="107">
        <v>0</v>
      </c>
      <c r="M362" s="107">
        <v>0</v>
      </c>
      <c r="N362" s="107">
        <v>0</v>
      </c>
      <c r="O362" s="107">
        <v>0</v>
      </c>
      <c r="P362" s="107">
        <v>0</v>
      </c>
      <c r="Q362" s="107">
        <v>0</v>
      </c>
      <c r="R362" s="107">
        <v>0</v>
      </c>
      <c r="S362" s="107">
        <v>2.2999999999999998</v>
      </c>
      <c r="T362" s="107">
        <v>0</v>
      </c>
      <c r="U362" s="107">
        <v>0</v>
      </c>
      <c r="V362" s="147">
        <f t="shared" si="27"/>
        <v>2.2999999999999998</v>
      </c>
      <c r="W362" s="147">
        <f t="shared" si="27"/>
        <v>0</v>
      </c>
      <c r="X362" s="147">
        <f t="shared" si="27"/>
        <v>0</v>
      </c>
      <c r="Y362" s="107">
        <v>0</v>
      </c>
      <c r="Z362" s="107">
        <v>0</v>
      </c>
      <c r="AA362" s="107">
        <v>0</v>
      </c>
      <c r="AB362" s="107">
        <v>2.6029500000000003</v>
      </c>
      <c r="AC362" s="148">
        <f t="shared" si="28"/>
        <v>2.6029500000000003</v>
      </c>
      <c r="AD362" s="149"/>
    </row>
    <row r="363" spans="1:30" s="150" customFormat="1" ht="31.5" x14ac:dyDescent="0.2">
      <c r="A363" s="146"/>
      <c r="B363" s="6" t="s">
        <v>466</v>
      </c>
      <c r="C363" s="6" t="s">
        <v>171</v>
      </c>
      <c r="D363" s="107">
        <v>3.2</v>
      </c>
      <c r="E363" s="107">
        <v>0</v>
      </c>
      <c r="F363" s="107">
        <v>0</v>
      </c>
      <c r="G363" s="107">
        <v>3.2</v>
      </c>
      <c r="H363" s="107">
        <v>0</v>
      </c>
      <c r="I363" s="107">
        <v>3.9343133333333333</v>
      </c>
      <c r="J363" s="107">
        <v>0</v>
      </c>
      <c r="K363" s="107">
        <v>0</v>
      </c>
      <c r="L363" s="107">
        <v>0</v>
      </c>
      <c r="M363" s="107">
        <v>0</v>
      </c>
      <c r="N363" s="107">
        <v>0</v>
      </c>
      <c r="O363" s="107">
        <v>0</v>
      </c>
      <c r="P363" s="107">
        <v>3.2</v>
      </c>
      <c r="Q363" s="107">
        <v>0</v>
      </c>
      <c r="R363" s="107">
        <v>0</v>
      </c>
      <c r="S363" s="107">
        <v>0</v>
      </c>
      <c r="T363" s="107">
        <v>0</v>
      </c>
      <c r="U363" s="107">
        <v>0</v>
      </c>
      <c r="V363" s="147">
        <f t="shared" ref="V363:X426" si="29">J363+M363+P363+S363</f>
        <v>3.2</v>
      </c>
      <c r="W363" s="147">
        <f t="shared" si="29"/>
        <v>0</v>
      </c>
      <c r="X363" s="147">
        <f t="shared" si="29"/>
        <v>0</v>
      </c>
      <c r="Y363" s="107">
        <v>0</v>
      </c>
      <c r="Z363" s="107">
        <v>0</v>
      </c>
      <c r="AA363" s="107">
        <v>3.5408819999999999</v>
      </c>
      <c r="AB363" s="107">
        <v>0</v>
      </c>
      <c r="AC363" s="148">
        <f t="shared" ref="AC363:AC426" si="30">Y363+Z363+AA363+AB363</f>
        <v>3.5408819999999999</v>
      </c>
      <c r="AD363" s="149"/>
    </row>
    <row r="364" spans="1:30" s="150" customFormat="1" ht="31.5" x14ac:dyDescent="0.2">
      <c r="A364" s="146"/>
      <c r="B364" s="6" t="s">
        <v>467</v>
      </c>
      <c r="C364" s="6" t="s">
        <v>171</v>
      </c>
      <c r="D364" s="107">
        <v>2.5299999999999998</v>
      </c>
      <c r="E364" s="107">
        <v>0</v>
      </c>
      <c r="F364" s="107">
        <v>0</v>
      </c>
      <c r="G364" s="107">
        <v>2.5299999999999998</v>
      </c>
      <c r="H364" s="107">
        <v>0</v>
      </c>
      <c r="I364" s="107">
        <v>4.1172911111111112</v>
      </c>
      <c r="J364" s="107">
        <v>0</v>
      </c>
      <c r="K364" s="107">
        <v>0</v>
      </c>
      <c r="L364" s="107">
        <v>0</v>
      </c>
      <c r="M364" s="107">
        <v>2.5299999999999998</v>
      </c>
      <c r="N364" s="107">
        <v>0</v>
      </c>
      <c r="O364" s="107">
        <v>0</v>
      </c>
      <c r="P364" s="107">
        <v>0</v>
      </c>
      <c r="Q364" s="107">
        <v>0</v>
      </c>
      <c r="R364" s="107">
        <v>0</v>
      </c>
      <c r="S364" s="107">
        <v>0</v>
      </c>
      <c r="T364" s="107">
        <v>0</v>
      </c>
      <c r="U364" s="107">
        <v>0</v>
      </c>
      <c r="V364" s="147">
        <f t="shared" si="29"/>
        <v>2.5299999999999998</v>
      </c>
      <c r="W364" s="147">
        <f t="shared" si="29"/>
        <v>0</v>
      </c>
      <c r="X364" s="147">
        <f t="shared" si="29"/>
        <v>0</v>
      </c>
      <c r="Y364" s="107">
        <v>0</v>
      </c>
      <c r="Z364" s="107">
        <v>3.7055619999999996</v>
      </c>
      <c r="AA364" s="107">
        <v>0</v>
      </c>
      <c r="AB364" s="107">
        <v>0</v>
      </c>
      <c r="AC364" s="148">
        <f t="shared" si="30"/>
        <v>3.7055619999999996</v>
      </c>
      <c r="AD364" s="149"/>
    </row>
    <row r="365" spans="1:30" s="150" customFormat="1" ht="31.5" x14ac:dyDescent="0.2">
      <c r="A365" s="146"/>
      <c r="B365" s="6" t="s">
        <v>468</v>
      </c>
      <c r="C365" s="6" t="s">
        <v>171</v>
      </c>
      <c r="D365" s="107">
        <v>2.2000000000000002</v>
      </c>
      <c r="E365" s="107">
        <v>0</v>
      </c>
      <c r="F365" s="107">
        <v>0</v>
      </c>
      <c r="G365" s="107">
        <v>2.2000000000000002</v>
      </c>
      <c r="H365" s="107">
        <v>0</v>
      </c>
      <c r="I365" s="107">
        <v>2.5100588888888891</v>
      </c>
      <c r="J365" s="107">
        <v>0</v>
      </c>
      <c r="K365" s="107">
        <v>0</v>
      </c>
      <c r="L365" s="107">
        <v>0</v>
      </c>
      <c r="M365" s="107">
        <v>0</v>
      </c>
      <c r="N365" s="107">
        <v>0</v>
      </c>
      <c r="O365" s="107">
        <v>0</v>
      </c>
      <c r="P365" s="107">
        <v>2.2000000000000002</v>
      </c>
      <c r="Q365" s="107">
        <v>0</v>
      </c>
      <c r="R365" s="107">
        <v>0</v>
      </c>
      <c r="S365" s="107">
        <v>0</v>
      </c>
      <c r="T365" s="107">
        <v>0</v>
      </c>
      <c r="U365" s="107">
        <v>0</v>
      </c>
      <c r="V365" s="147">
        <f t="shared" si="29"/>
        <v>2.2000000000000002</v>
      </c>
      <c r="W365" s="147">
        <f t="shared" si="29"/>
        <v>0</v>
      </c>
      <c r="X365" s="147">
        <f t="shared" si="29"/>
        <v>0</v>
      </c>
      <c r="Y365" s="107">
        <v>0</v>
      </c>
      <c r="Z365" s="107">
        <v>0</v>
      </c>
      <c r="AA365" s="107">
        <v>2.2590530000000002</v>
      </c>
      <c r="AB365" s="107">
        <v>0</v>
      </c>
      <c r="AC365" s="148">
        <f t="shared" si="30"/>
        <v>2.2590530000000002</v>
      </c>
      <c r="AD365" s="149"/>
    </row>
    <row r="366" spans="1:30" s="150" customFormat="1" ht="31.5" x14ac:dyDescent="0.2">
      <c r="A366" s="146"/>
      <c r="B366" s="6" t="s">
        <v>469</v>
      </c>
      <c r="C366" s="6" t="s">
        <v>171</v>
      </c>
      <c r="D366" s="107">
        <v>1.43</v>
      </c>
      <c r="E366" s="107">
        <v>0</v>
      </c>
      <c r="F366" s="107">
        <v>0</v>
      </c>
      <c r="G366" s="107">
        <v>1.43</v>
      </c>
      <c r="H366" s="107">
        <v>0</v>
      </c>
      <c r="I366" s="107">
        <v>2.4553322222222222</v>
      </c>
      <c r="J366" s="107">
        <v>0</v>
      </c>
      <c r="K366" s="107">
        <v>0</v>
      </c>
      <c r="L366" s="107">
        <v>0</v>
      </c>
      <c r="M366" s="107">
        <v>0</v>
      </c>
      <c r="N366" s="107">
        <v>0</v>
      </c>
      <c r="O366" s="107">
        <v>0</v>
      </c>
      <c r="P366" s="107">
        <v>0</v>
      </c>
      <c r="Q366" s="107">
        <v>0</v>
      </c>
      <c r="R366" s="107">
        <v>0</v>
      </c>
      <c r="S366" s="107">
        <v>1.43</v>
      </c>
      <c r="T366" s="107">
        <v>0</v>
      </c>
      <c r="U366" s="107">
        <v>0</v>
      </c>
      <c r="V366" s="147">
        <f t="shared" si="29"/>
        <v>1.43</v>
      </c>
      <c r="W366" s="147">
        <f t="shared" si="29"/>
        <v>0</v>
      </c>
      <c r="X366" s="147">
        <f t="shared" si="29"/>
        <v>0</v>
      </c>
      <c r="Y366" s="107">
        <v>0</v>
      </c>
      <c r="Z366" s="107">
        <v>0</v>
      </c>
      <c r="AA366" s="107">
        <v>0</v>
      </c>
      <c r="AB366" s="107">
        <v>2.2097990000000003</v>
      </c>
      <c r="AC366" s="148">
        <f t="shared" si="30"/>
        <v>2.2097990000000003</v>
      </c>
      <c r="AD366" s="149"/>
    </row>
    <row r="367" spans="1:30" s="150" customFormat="1" ht="31.5" x14ac:dyDescent="0.2">
      <c r="A367" s="146"/>
      <c r="B367" s="6" t="s">
        <v>470</v>
      </c>
      <c r="C367" s="6" t="s">
        <v>171</v>
      </c>
      <c r="D367" s="107">
        <v>3.34</v>
      </c>
      <c r="E367" s="107">
        <v>0.25</v>
      </c>
      <c r="F367" s="107">
        <v>0</v>
      </c>
      <c r="G367" s="107">
        <v>3.34</v>
      </c>
      <c r="H367" s="107">
        <v>0.25</v>
      </c>
      <c r="I367" s="107">
        <v>5.2208077777777779</v>
      </c>
      <c r="J367" s="107">
        <v>0</v>
      </c>
      <c r="K367" s="107">
        <v>0</v>
      </c>
      <c r="L367" s="107">
        <v>0</v>
      </c>
      <c r="M367" s="107">
        <v>0</v>
      </c>
      <c r="N367" s="107">
        <v>0</v>
      </c>
      <c r="O367" s="107">
        <v>0</v>
      </c>
      <c r="P367" s="107">
        <v>0</v>
      </c>
      <c r="Q367" s="107">
        <v>0</v>
      </c>
      <c r="R367" s="107">
        <v>0</v>
      </c>
      <c r="S367" s="107">
        <v>3.34</v>
      </c>
      <c r="T367" s="107">
        <v>0.25</v>
      </c>
      <c r="U367" s="107">
        <v>0</v>
      </c>
      <c r="V367" s="147">
        <f t="shared" si="29"/>
        <v>3.34</v>
      </c>
      <c r="W367" s="147">
        <f t="shared" si="29"/>
        <v>0.25</v>
      </c>
      <c r="X367" s="147">
        <f t="shared" si="29"/>
        <v>0</v>
      </c>
      <c r="Y367" s="107">
        <v>0</v>
      </c>
      <c r="Z367" s="107">
        <v>0</v>
      </c>
      <c r="AA367" s="107">
        <v>0</v>
      </c>
      <c r="AB367" s="107">
        <v>4.6987269999999999</v>
      </c>
      <c r="AC367" s="148">
        <f t="shared" si="30"/>
        <v>4.6987269999999999</v>
      </c>
      <c r="AD367" s="149"/>
    </row>
    <row r="368" spans="1:30" s="150" customFormat="1" ht="31.5" x14ac:dyDescent="0.2">
      <c r="A368" s="146"/>
      <c r="B368" s="6" t="s">
        <v>471</v>
      </c>
      <c r="C368" s="6" t="s">
        <v>171</v>
      </c>
      <c r="D368" s="107">
        <v>0.215</v>
      </c>
      <c r="E368" s="107">
        <v>0</v>
      </c>
      <c r="F368" s="107">
        <v>0</v>
      </c>
      <c r="G368" s="107">
        <v>0.215</v>
      </c>
      <c r="H368" s="107">
        <v>0</v>
      </c>
      <c r="I368" s="107">
        <v>0.33379444444444439</v>
      </c>
      <c r="J368" s="107">
        <v>0.215</v>
      </c>
      <c r="K368" s="107">
        <v>0</v>
      </c>
      <c r="L368" s="107">
        <v>0</v>
      </c>
      <c r="M368" s="107">
        <v>0</v>
      </c>
      <c r="N368" s="107">
        <v>0</v>
      </c>
      <c r="O368" s="107">
        <v>0</v>
      </c>
      <c r="P368" s="107">
        <v>0</v>
      </c>
      <c r="Q368" s="107">
        <v>0</v>
      </c>
      <c r="R368" s="107">
        <v>0</v>
      </c>
      <c r="S368" s="107">
        <v>0</v>
      </c>
      <c r="T368" s="107">
        <v>0</v>
      </c>
      <c r="U368" s="107">
        <v>0</v>
      </c>
      <c r="V368" s="147">
        <f t="shared" si="29"/>
        <v>0.215</v>
      </c>
      <c r="W368" s="147">
        <f t="shared" si="29"/>
        <v>0</v>
      </c>
      <c r="X368" s="147">
        <f t="shared" si="29"/>
        <v>0</v>
      </c>
      <c r="Y368" s="107">
        <v>0.30041499999999999</v>
      </c>
      <c r="Z368" s="107">
        <v>0</v>
      </c>
      <c r="AA368" s="107">
        <v>0</v>
      </c>
      <c r="AB368" s="107">
        <v>0</v>
      </c>
      <c r="AC368" s="148">
        <f t="shared" si="30"/>
        <v>0.30041499999999999</v>
      </c>
      <c r="AD368" s="149"/>
    </row>
    <row r="369" spans="1:30" s="150" customFormat="1" ht="31.5" x14ac:dyDescent="0.2">
      <c r="A369" s="146"/>
      <c r="B369" s="6" t="s">
        <v>472</v>
      </c>
      <c r="C369" s="6" t="s">
        <v>171</v>
      </c>
      <c r="D369" s="107">
        <v>0.755</v>
      </c>
      <c r="E369" s="107">
        <v>0</v>
      </c>
      <c r="F369" s="107">
        <v>0</v>
      </c>
      <c r="G369" s="107">
        <v>0.755</v>
      </c>
      <c r="H369" s="107">
        <v>0</v>
      </c>
      <c r="I369" s="107">
        <v>0.82460777777777794</v>
      </c>
      <c r="J369" s="107">
        <v>0</v>
      </c>
      <c r="K369" s="107">
        <v>0</v>
      </c>
      <c r="L369" s="107">
        <v>0</v>
      </c>
      <c r="M369" s="107">
        <v>0.755</v>
      </c>
      <c r="N369" s="107">
        <v>0</v>
      </c>
      <c r="O369" s="107">
        <v>0</v>
      </c>
      <c r="P369" s="107">
        <v>0</v>
      </c>
      <c r="Q369" s="107">
        <v>0</v>
      </c>
      <c r="R369" s="107">
        <v>0</v>
      </c>
      <c r="S369" s="107">
        <v>0</v>
      </c>
      <c r="T369" s="107">
        <v>0</v>
      </c>
      <c r="U369" s="107">
        <v>0</v>
      </c>
      <c r="V369" s="147">
        <f t="shared" si="29"/>
        <v>0.755</v>
      </c>
      <c r="W369" s="147">
        <f t="shared" si="29"/>
        <v>0</v>
      </c>
      <c r="X369" s="147">
        <f t="shared" si="29"/>
        <v>0</v>
      </c>
      <c r="Y369" s="107">
        <v>0</v>
      </c>
      <c r="Z369" s="107">
        <v>0.74214700000000011</v>
      </c>
      <c r="AA369" s="107">
        <v>0</v>
      </c>
      <c r="AB369" s="107">
        <v>0</v>
      </c>
      <c r="AC369" s="148">
        <f t="shared" si="30"/>
        <v>0.74214700000000011</v>
      </c>
      <c r="AD369" s="149"/>
    </row>
    <row r="370" spans="1:30" s="150" customFormat="1" ht="31.5" x14ac:dyDescent="0.2">
      <c r="A370" s="146"/>
      <c r="B370" s="6" t="s">
        <v>473</v>
      </c>
      <c r="C370" s="6" t="s">
        <v>171</v>
      </c>
      <c r="D370" s="107">
        <v>0.4</v>
      </c>
      <c r="E370" s="107">
        <v>0</v>
      </c>
      <c r="F370" s="107">
        <v>0</v>
      </c>
      <c r="G370" s="107">
        <v>0.4</v>
      </c>
      <c r="H370" s="107">
        <v>0</v>
      </c>
      <c r="I370" s="107">
        <v>0.30595555555555554</v>
      </c>
      <c r="J370" s="107">
        <v>0.4</v>
      </c>
      <c r="K370" s="107">
        <v>0</v>
      </c>
      <c r="L370" s="107">
        <v>0</v>
      </c>
      <c r="M370" s="107">
        <v>0</v>
      </c>
      <c r="N370" s="107">
        <v>0</v>
      </c>
      <c r="O370" s="107">
        <v>0</v>
      </c>
      <c r="P370" s="107">
        <v>0</v>
      </c>
      <c r="Q370" s="107">
        <v>0</v>
      </c>
      <c r="R370" s="107">
        <v>0</v>
      </c>
      <c r="S370" s="107">
        <v>0</v>
      </c>
      <c r="T370" s="107">
        <v>0</v>
      </c>
      <c r="U370" s="107">
        <v>0</v>
      </c>
      <c r="V370" s="147">
        <f t="shared" si="29"/>
        <v>0.4</v>
      </c>
      <c r="W370" s="147">
        <f t="shared" si="29"/>
        <v>0</v>
      </c>
      <c r="X370" s="147">
        <f t="shared" si="29"/>
        <v>0</v>
      </c>
      <c r="Y370" s="107">
        <v>0.27535999999999999</v>
      </c>
      <c r="Z370" s="107">
        <v>0</v>
      </c>
      <c r="AA370" s="107">
        <v>0</v>
      </c>
      <c r="AB370" s="107">
        <v>0</v>
      </c>
      <c r="AC370" s="148">
        <f t="shared" si="30"/>
        <v>0.27535999999999999</v>
      </c>
      <c r="AD370" s="149"/>
    </row>
    <row r="371" spans="1:30" s="150" customFormat="1" ht="31.5" x14ac:dyDescent="0.2">
      <c r="A371" s="146"/>
      <c r="B371" s="6" t="s">
        <v>474</v>
      </c>
      <c r="C371" s="6" t="s">
        <v>171</v>
      </c>
      <c r="D371" s="107">
        <v>0.13</v>
      </c>
      <c r="E371" s="107">
        <v>0</v>
      </c>
      <c r="F371" s="107">
        <v>0</v>
      </c>
      <c r="G371" s="107">
        <v>0.13</v>
      </c>
      <c r="H371" s="107">
        <v>0</v>
      </c>
      <c r="I371" s="107">
        <v>0.2432833333333333</v>
      </c>
      <c r="J371" s="107">
        <v>0.13</v>
      </c>
      <c r="K371" s="107">
        <v>0</v>
      </c>
      <c r="L371" s="107">
        <v>0</v>
      </c>
      <c r="M371" s="107">
        <v>0</v>
      </c>
      <c r="N371" s="107">
        <v>0</v>
      </c>
      <c r="O371" s="107">
        <v>0</v>
      </c>
      <c r="P371" s="107">
        <v>0</v>
      </c>
      <c r="Q371" s="107">
        <v>0</v>
      </c>
      <c r="R371" s="107">
        <v>0</v>
      </c>
      <c r="S371" s="107">
        <v>0</v>
      </c>
      <c r="T371" s="107">
        <v>0</v>
      </c>
      <c r="U371" s="107">
        <v>0</v>
      </c>
      <c r="V371" s="147">
        <f t="shared" si="29"/>
        <v>0.13</v>
      </c>
      <c r="W371" s="147">
        <f t="shared" si="29"/>
        <v>0</v>
      </c>
      <c r="X371" s="147">
        <f t="shared" si="29"/>
        <v>0</v>
      </c>
      <c r="Y371" s="107">
        <v>0.21895499999999998</v>
      </c>
      <c r="Z371" s="107">
        <v>0</v>
      </c>
      <c r="AA371" s="107">
        <v>0</v>
      </c>
      <c r="AB371" s="107">
        <v>0</v>
      </c>
      <c r="AC371" s="148">
        <f t="shared" si="30"/>
        <v>0.21895499999999998</v>
      </c>
      <c r="AD371" s="149"/>
    </row>
    <row r="372" spans="1:30" s="150" customFormat="1" ht="47.25" x14ac:dyDescent="0.2">
      <c r="A372" s="146"/>
      <c r="B372" s="6" t="s">
        <v>475</v>
      </c>
      <c r="C372" s="6" t="s">
        <v>171</v>
      </c>
      <c r="D372" s="107">
        <v>1.2110000000000001</v>
      </c>
      <c r="E372" s="107">
        <v>0.16</v>
      </c>
      <c r="F372" s="107">
        <v>0</v>
      </c>
      <c r="G372" s="107">
        <v>1.2110000000000001</v>
      </c>
      <c r="H372" s="107">
        <v>0.16</v>
      </c>
      <c r="I372" s="107">
        <v>1.982964444444445</v>
      </c>
      <c r="J372" s="107">
        <v>0</v>
      </c>
      <c r="K372" s="107">
        <v>0</v>
      </c>
      <c r="L372" s="107">
        <v>0</v>
      </c>
      <c r="M372" s="107">
        <v>0</v>
      </c>
      <c r="N372" s="107">
        <v>0</v>
      </c>
      <c r="O372" s="107">
        <v>0</v>
      </c>
      <c r="P372" s="107">
        <v>1.2110000000000001</v>
      </c>
      <c r="Q372" s="107">
        <v>0.16</v>
      </c>
      <c r="R372" s="107">
        <v>0</v>
      </c>
      <c r="S372" s="107">
        <v>0</v>
      </c>
      <c r="T372" s="107">
        <v>0</v>
      </c>
      <c r="U372" s="107">
        <v>0</v>
      </c>
      <c r="V372" s="147">
        <f t="shared" si="29"/>
        <v>1.2110000000000001</v>
      </c>
      <c r="W372" s="147">
        <f t="shared" si="29"/>
        <v>0.16</v>
      </c>
      <c r="X372" s="147">
        <f t="shared" si="29"/>
        <v>0</v>
      </c>
      <c r="Y372" s="107">
        <v>0</v>
      </c>
      <c r="Z372" s="107">
        <v>0</v>
      </c>
      <c r="AA372" s="107">
        <v>1.7846680000000001</v>
      </c>
      <c r="AB372" s="107">
        <v>0</v>
      </c>
      <c r="AC372" s="148">
        <f t="shared" si="30"/>
        <v>1.7846680000000001</v>
      </c>
      <c r="AD372" s="149"/>
    </row>
    <row r="373" spans="1:30" s="150" customFormat="1" ht="31.5" x14ac:dyDescent="0.2">
      <c r="A373" s="146"/>
      <c r="B373" s="6" t="s">
        <v>476</v>
      </c>
      <c r="C373" s="6" t="s">
        <v>171</v>
      </c>
      <c r="D373" s="107">
        <v>1.42</v>
      </c>
      <c r="E373" s="107">
        <v>0</v>
      </c>
      <c r="F373" s="107">
        <v>0</v>
      </c>
      <c r="G373" s="107">
        <v>1.42</v>
      </c>
      <c r="H373" s="107">
        <v>0</v>
      </c>
      <c r="I373" s="107">
        <v>3.0662244444444453</v>
      </c>
      <c r="J373" s="107">
        <v>0</v>
      </c>
      <c r="K373" s="107">
        <v>0</v>
      </c>
      <c r="L373" s="107">
        <v>0</v>
      </c>
      <c r="M373" s="107">
        <v>0</v>
      </c>
      <c r="N373" s="107">
        <v>0</v>
      </c>
      <c r="O373" s="107">
        <v>0</v>
      </c>
      <c r="P373" s="107">
        <v>1.42</v>
      </c>
      <c r="Q373" s="107">
        <v>0</v>
      </c>
      <c r="R373" s="107">
        <v>0</v>
      </c>
      <c r="S373" s="107">
        <v>0</v>
      </c>
      <c r="T373" s="107">
        <v>0</v>
      </c>
      <c r="U373" s="107">
        <v>0</v>
      </c>
      <c r="V373" s="147">
        <f t="shared" si="29"/>
        <v>1.42</v>
      </c>
      <c r="W373" s="147">
        <f t="shared" si="29"/>
        <v>0</v>
      </c>
      <c r="X373" s="147">
        <f t="shared" si="29"/>
        <v>0</v>
      </c>
      <c r="Y373" s="107">
        <v>0</v>
      </c>
      <c r="Z373" s="107">
        <v>0</v>
      </c>
      <c r="AA373" s="107">
        <v>2.7596020000000006</v>
      </c>
      <c r="AB373" s="107">
        <v>0</v>
      </c>
      <c r="AC373" s="148">
        <f t="shared" si="30"/>
        <v>2.7596020000000006</v>
      </c>
      <c r="AD373" s="149"/>
    </row>
    <row r="374" spans="1:30" s="150" customFormat="1" ht="31.5" x14ac:dyDescent="0.2">
      <c r="A374" s="146"/>
      <c r="B374" s="6" t="s">
        <v>477</v>
      </c>
      <c r="C374" s="6" t="s">
        <v>171</v>
      </c>
      <c r="D374" s="107">
        <v>0.45500000000000002</v>
      </c>
      <c r="E374" s="107">
        <v>0</v>
      </c>
      <c r="F374" s="107">
        <v>0</v>
      </c>
      <c r="G374" s="107">
        <v>0.45500000000000002</v>
      </c>
      <c r="H374" s="107">
        <v>0</v>
      </c>
      <c r="I374" s="107">
        <v>0.39349888888888884</v>
      </c>
      <c r="J374" s="107">
        <v>0.45500000000000002</v>
      </c>
      <c r="K374" s="107">
        <v>0</v>
      </c>
      <c r="L374" s="107">
        <v>0</v>
      </c>
      <c r="M374" s="107">
        <v>0</v>
      </c>
      <c r="N374" s="107">
        <v>0</v>
      </c>
      <c r="O374" s="107">
        <v>0</v>
      </c>
      <c r="P374" s="107">
        <v>0</v>
      </c>
      <c r="Q374" s="107">
        <v>0</v>
      </c>
      <c r="R374" s="107">
        <v>0</v>
      </c>
      <c r="S374" s="107">
        <v>0</v>
      </c>
      <c r="T374" s="107">
        <v>0</v>
      </c>
      <c r="U374" s="107">
        <v>0</v>
      </c>
      <c r="V374" s="147">
        <f t="shared" si="29"/>
        <v>0.45500000000000002</v>
      </c>
      <c r="W374" s="147">
        <f t="shared" si="29"/>
        <v>0</v>
      </c>
      <c r="X374" s="147">
        <f t="shared" si="29"/>
        <v>0</v>
      </c>
      <c r="Y374" s="107">
        <v>0.35414899999999999</v>
      </c>
      <c r="Z374" s="107">
        <v>0</v>
      </c>
      <c r="AA374" s="107">
        <v>0</v>
      </c>
      <c r="AB374" s="107">
        <v>0</v>
      </c>
      <c r="AC374" s="148">
        <f t="shared" si="30"/>
        <v>0.35414899999999999</v>
      </c>
      <c r="AD374" s="149"/>
    </row>
    <row r="375" spans="1:30" s="150" customFormat="1" ht="47.25" x14ac:dyDescent="0.2">
      <c r="A375" s="146"/>
      <c r="B375" s="6" t="s">
        <v>478</v>
      </c>
      <c r="C375" s="6" t="s">
        <v>171</v>
      </c>
      <c r="D375" s="107">
        <v>0.745</v>
      </c>
      <c r="E375" s="107">
        <v>0</v>
      </c>
      <c r="F375" s="107">
        <v>0</v>
      </c>
      <c r="G375" s="107">
        <v>0.745</v>
      </c>
      <c r="H375" s="107">
        <v>0</v>
      </c>
      <c r="I375" s="107">
        <v>1.2243800000000002</v>
      </c>
      <c r="J375" s="107">
        <v>0</v>
      </c>
      <c r="K375" s="107">
        <v>0</v>
      </c>
      <c r="L375" s="107">
        <v>0</v>
      </c>
      <c r="M375" s="107">
        <v>0.745</v>
      </c>
      <c r="N375" s="107">
        <v>0</v>
      </c>
      <c r="O375" s="107">
        <v>0</v>
      </c>
      <c r="P375" s="107">
        <v>0</v>
      </c>
      <c r="Q375" s="107">
        <v>0</v>
      </c>
      <c r="R375" s="107">
        <v>0</v>
      </c>
      <c r="S375" s="107">
        <v>0</v>
      </c>
      <c r="T375" s="107">
        <v>0</v>
      </c>
      <c r="U375" s="107">
        <v>0</v>
      </c>
      <c r="V375" s="147">
        <f t="shared" si="29"/>
        <v>0.745</v>
      </c>
      <c r="W375" s="147">
        <f t="shared" si="29"/>
        <v>0</v>
      </c>
      <c r="X375" s="147">
        <f t="shared" si="29"/>
        <v>0</v>
      </c>
      <c r="Y375" s="107">
        <v>0</v>
      </c>
      <c r="Z375" s="107">
        <v>1.1019420000000002</v>
      </c>
      <c r="AA375" s="107">
        <v>0</v>
      </c>
      <c r="AB375" s="107">
        <v>0</v>
      </c>
      <c r="AC375" s="148">
        <f t="shared" si="30"/>
        <v>1.1019420000000002</v>
      </c>
      <c r="AD375" s="149"/>
    </row>
    <row r="376" spans="1:30" s="150" customFormat="1" ht="31.5" x14ac:dyDescent="0.2">
      <c r="A376" s="146"/>
      <c r="B376" s="6" t="s">
        <v>479</v>
      </c>
      <c r="C376" s="6" t="s">
        <v>171</v>
      </c>
      <c r="D376" s="107">
        <v>0.87</v>
      </c>
      <c r="E376" s="107">
        <v>0</v>
      </c>
      <c r="F376" s="107">
        <v>0</v>
      </c>
      <c r="G376" s="107">
        <v>0.87</v>
      </c>
      <c r="H376" s="107">
        <v>0</v>
      </c>
      <c r="I376" s="107">
        <v>1.0135099999999999</v>
      </c>
      <c r="J376" s="107">
        <v>0</v>
      </c>
      <c r="K376" s="107">
        <v>0</v>
      </c>
      <c r="L376" s="107">
        <v>0</v>
      </c>
      <c r="M376" s="107">
        <v>0</v>
      </c>
      <c r="N376" s="107">
        <v>0</v>
      </c>
      <c r="O376" s="107">
        <v>0</v>
      </c>
      <c r="P376" s="107">
        <v>0.87</v>
      </c>
      <c r="Q376" s="107">
        <v>0</v>
      </c>
      <c r="R376" s="107">
        <v>0</v>
      </c>
      <c r="S376" s="107">
        <v>0</v>
      </c>
      <c r="T376" s="107">
        <v>0</v>
      </c>
      <c r="U376" s="107">
        <v>0</v>
      </c>
      <c r="V376" s="147">
        <f t="shared" si="29"/>
        <v>0.87</v>
      </c>
      <c r="W376" s="147">
        <f t="shared" si="29"/>
        <v>0</v>
      </c>
      <c r="X376" s="147">
        <f t="shared" si="29"/>
        <v>0</v>
      </c>
      <c r="Y376" s="107">
        <v>0</v>
      </c>
      <c r="Z376" s="107">
        <v>0</v>
      </c>
      <c r="AA376" s="107">
        <v>0.91215899999999994</v>
      </c>
      <c r="AB376" s="107">
        <v>0</v>
      </c>
      <c r="AC376" s="148">
        <f t="shared" si="30"/>
        <v>0.91215899999999994</v>
      </c>
      <c r="AD376" s="149"/>
    </row>
    <row r="377" spans="1:30" s="150" customFormat="1" ht="47.25" x14ac:dyDescent="0.2">
      <c r="A377" s="146"/>
      <c r="B377" s="6" t="s">
        <v>480</v>
      </c>
      <c r="C377" s="6" t="s">
        <v>171</v>
      </c>
      <c r="D377" s="107">
        <v>1.1599999999999999</v>
      </c>
      <c r="E377" s="107">
        <v>0</v>
      </c>
      <c r="F377" s="107">
        <v>0</v>
      </c>
      <c r="G377" s="107">
        <v>1.1599999999999999</v>
      </c>
      <c r="H377" s="107">
        <v>0</v>
      </c>
      <c r="I377" s="107">
        <v>1.7731222222222223</v>
      </c>
      <c r="J377" s="107">
        <v>0</v>
      </c>
      <c r="K377" s="107">
        <v>0</v>
      </c>
      <c r="L377" s="107">
        <v>0</v>
      </c>
      <c r="M377" s="107">
        <v>0</v>
      </c>
      <c r="N377" s="107">
        <v>0</v>
      </c>
      <c r="O377" s="107">
        <v>0</v>
      </c>
      <c r="P377" s="107">
        <v>0</v>
      </c>
      <c r="Q377" s="107">
        <v>0</v>
      </c>
      <c r="R377" s="107">
        <v>0</v>
      </c>
      <c r="S377" s="107">
        <v>1.1599999999999999</v>
      </c>
      <c r="T377" s="107">
        <v>0</v>
      </c>
      <c r="U377" s="107">
        <v>0</v>
      </c>
      <c r="V377" s="147">
        <f t="shared" si="29"/>
        <v>1.1599999999999999</v>
      </c>
      <c r="W377" s="147">
        <f t="shared" si="29"/>
        <v>0</v>
      </c>
      <c r="X377" s="147">
        <f t="shared" si="29"/>
        <v>0</v>
      </c>
      <c r="Y377" s="107">
        <v>0</v>
      </c>
      <c r="Z377" s="107">
        <v>0</v>
      </c>
      <c r="AA377" s="107">
        <v>0</v>
      </c>
      <c r="AB377" s="107">
        <v>1.5958100000000002</v>
      </c>
      <c r="AC377" s="148">
        <f t="shared" si="30"/>
        <v>1.5958100000000002</v>
      </c>
      <c r="AD377" s="149"/>
    </row>
    <row r="378" spans="1:30" s="150" customFormat="1" ht="31.5" x14ac:dyDescent="0.2">
      <c r="A378" s="146"/>
      <c r="B378" s="6" t="s">
        <v>481</v>
      </c>
      <c r="C378" s="6" t="s">
        <v>171</v>
      </c>
      <c r="D378" s="107">
        <v>0.68</v>
      </c>
      <c r="E378" s="107">
        <v>0.1</v>
      </c>
      <c r="F378" s="107">
        <v>0</v>
      </c>
      <c r="G378" s="107">
        <v>0.68</v>
      </c>
      <c r="H378" s="107">
        <v>0.1</v>
      </c>
      <c r="I378" s="107">
        <v>1.5620400000000001</v>
      </c>
      <c r="J378" s="107">
        <v>0</v>
      </c>
      <c r="K378" s="107">
        <v>0</v>
      </c>
      <c r="L378" s="107">
        <v>0</v>
      </c>
      <c r="M378" s="107">
        <v>0</v>
      </c>
      <c r="N378" s="107">
        <v>0</v>
      </c>
      <c r="O378" s="107">
        <v>0</v>
      </c>
      <c r="P378" s="107">
        <v>0</v>
      </c>
      <c r="Q378" s="107">
        <v>0</v>
      </c>
      <c r="R378" s="107">
        <v>0</v>
      </c>
      <c r="S378" s="107">
        <v>0.68</v>
      </c>
      <c r="T378" s="107">
        <v>0.1</v>
      </c>
      <c r="U378" s="107">
        <v>0</v>
      </c>
      <c r="V378" s="147">
        <f t="shared" si="29"/>
        <v>0.68</v>
      </c>
      <c r="W378" s="147">
        <f t="shared" si="29"/>
        <v>0.1</v>
      </c>
      <c r="X378" s="147">
        <f t="shared" si="29"/>
        <v>0</v>
      </c>
      <c r="Y378" s="107">
        <v>0</v>
      </c>
      <c r="Z378" s="107">
        <v>0</v>
      </c>
      <c r="AA378" s="107">
        <v>0</v>
      </c>
      <c r="AB378" s="107">
        <v>1.4058360000000001</v>
      </c>
      <c r="AC378" s="148">
        <f t="shared" si="30"/>
        <v>1.4058360000000001</v>
      </c>
      <c r="AD378" s="149"/>
    </row>
    <row r="379" spans="1:30" s="150" customFormat="1" ht="31.5" x14ac:dyDescent="0.2">
      <c r="A379" s="146"/>
      <c r="B379" s="6" t="s">
        <v>482</v>
      </c>
      <c r="C379" s="6" t="s">
        <v>171</v>
      </c>
      <c r="D379" s="107">
        <v>0.25</v>
      </c>
      <c r="E379" s="107">
        <v>0</v>
      </c>
      <c r="F379" s="107">
        <v>0</v>
      </c>
      <c r="G379" s="107">
        <v>0.25</v>
      </c>
      <c r="H379" s="107">
        <v>0</v>
      </c>
      <c r="I379" s="107">
        <v>0.31685333333333332</v>
      </c>
      <c r="J379" s="107">
        <v>0.25</v>
      </c>
      <c r="K379" s="107">
        <v>0</v>
      </c>
      <c r="L379" s="107">
        <v>0</v>
      </c>
      <c r="M379" s="107">
        <v>0</v>
      </c>
      <c r="N379" s="107">
        <v>0</v>
      </c>
      <c r="O379" s="107">
        <v>0</v>
      </c>
      <c r="P379" s="107">
        <v>0</v>
      </c>
      <c r="Q379" s="107">
        <v>0</v>
      </c>
      <c r="R379" s="107">
        <v>0</v>
      </c>
      <c r="S379" s="107">
        <v>0</v>
      </c>
      <c r="T379" s="107">
        <v>0</v>
      </c>
      <c r="U379" s="107">
        <v>0</v>
      </c>
      <c r="V379" s="147">
        <f t="shared" si="29"/>
        <v>0.25</v>
      </c>
      <c r="W379" s="147">
        <f t="shared" si="29"/>
        <v>0</v>
      </c>
      <c r="X379" s="147">
        <f t="shared" si="29"/>
        <v>0</v>
      </c>
      <c r="Y379" s="107">
        <v>0.28516799999999998</v>
      </c>
      <c r="Z379" s="107">
        <v>0</v>
      </c>
      <c r="AA379" s="107">
        <v>0</v>
      </c>
      <c r="AB379" s="107">
        <v>0</v>
      </c>
      <c r="AC379" s="148">
        <f t="shared" si="30"/>
        <v>0.28516799999999998</v>
      </c>
      <c r="AD379" s="149"/>
    </row>
    <row r="380" spans="1:30" s="150" customFormat="1" ht="31.5" x14ac:dyDescent="0.2">
      <c r="A380" s="146"/>
      <c r="B380" s="6" t="s">
        <v>483</v>
      </c>
      <c r="C380" s="6" t="s">
        <v>171</v>
      </c>
      <c r="D380" s="107">
        <v>0.42499999999999999</v>
      </c>
      <c r="E380" s="107">
        <v>0</v>
      </c>
      <c r="F380" s="107">
        <v>0</v>
      </c>
      <c r="G380" s="107">
        <v>0.42499999999999999</v>
      </c>
      <c r="H380" s="107">
        <v>0</v>
      </c>
      <c r="I380" s="107">
        <v>0.55572555555555569</v>
      </c>
      <c r="J380" s="107">
        <v>0</v>
      </c>
      <c r="K380" s="107">
        <v>0</v>
      </c>
      <c r="L380" s="107">
        <v>0</v>
      </c>
      <c r="M380" s="107">
        <v>0</v>
      </c>
      <c r="N380" s="107">
        <v>0</v>
      </c>
      <c r="O380" s="107">
        <v>0</v>
      </c>
      <c r="P380" s="107">
        <v>0.42499999999999999</v>
      </c>
      <c r="Q380" s="107">
        <v>0</v>
      </c>
      <c r="R380" s="107">
        <v>0</v>
      </c>
      <c r="S380" s="107">
        <v>0</v>
      </c>
      <c r="T380" s="107">
        <v>0</v>
      </c>
      <c r="U380" s="107">
        <v>0</v>
      </c>
      <c r="V380" s="147">
        <f t="shared" si="29"/>
        <v>0.42499999999999999</v>
      </c>
      <c r="W380" s="147">
        <f t="shared" si="29"/>
        <v>0</v>
      </c>
      <c r="X380" s="147">
        <f t="shared" si="29"/>
        <v>0</v>
      </c>
      <c r="Y380" s="107">
        <v>0</v>
      </c>
      <c r="Z380" s="107">
        <v>0</v>
      </c>
      <c r="AA380" s="107">
        <v>0.50015300000000007</v>
      </c>
      <c r="AB380" s="107">
        <v>0</v>
      </c>
      <c r="AC380" s="148">
        <f t="shared" si="30"/>
        <v>0.50015300000000007</v>
      </c>
      <c r="AD380" s="149"/>
    </row>
    <row r="381" spans="1:30" s="150" customFormat="1" ht="31.5" x14ac:dyDescent="0.2">
      <c r="A381" s="146"/>
      <c r="B381" s="6" t="s">
        <v>484</v>
      </c>
      <c r="C381" s="6" t="s">
        <v>171</v>
      </c>
      <c r="D381" s="107">
        <v>0.33</v>
      </c>
      <c r="E381" s="107">
        <v>0</v>
      </c>
      <c r="F381" s="107">
        <v>0</v>
      </c>
      <c r="G381" s="107">
        <v>0.33</v>
      </c>
      <c r="H381" s="107">
        <v>0</v>
      </c>
      <c r="I381" s="107">
        <v>0.55292444444444444</v>
      </c>
      <c r="J381" s="107">
        <v>0.33</v>
      </c>
      <c r="K381" s="107">
        <v>0</v>
      </c>
      <c r="L381" s="107">
        <v>0</v>
      </c>
      <c r="M381" s="107">
        <v>0</v>
      </c>
      <c r="N381" s="107">
        <v>0</v>
      </c>
      <c r="O381" s="107">
        <v>0</v>
      </c>
      <c r="P381" s="107">
        <v>0</v>
      </c>
      <c r="Q381" s="107">
        <v>0</v>
      </c>
      <c r="R381" s="107">
        <v>0</v>
      </c>
      <c r="S381" s="107">
        <v>0</v>
      </c>
      <c r="T381" s="107">
        <v>0</v>
      </c>
      <c r="U381" s="107">
        <v>0</v>
      </c>
      <c r="V381" s="147">
        <f t="shared" si="29"/>
        <v>0.33</v>
      </c>
      <c r="W381" s="147">
        <f t="shared" si="29"/>
        <v>0</v>
      </c>
      <c r="X381" s="147">
        <f t="shared" si="29"/>
        <v>0</v>
      </c>
      <c r="Y381" s="107">
        <v>0.49763199999999996</v>
      </c>
      <c r="Z381" s="107">
        <v>0</v>
      </c>
      <c r="AA381" s="107">
        <v>0</v>
      </c>
      <c r="AB381" s="107">
        <v>0</v>
      </c>
      <c r="AC381" s="148">
        <f t="shared" si="30"/>
        <v>0.49763199999999996</v>
      </c>
      <c r="AD381" s="149"/>
    </row>
    <row r="382" spans="1:30" s="150" customFormat="1" ht="31.5" x14ac:dyDescent="0.2">
      <c r="A382" s="146"/>
      <c r="B382" s="6" t="s">
        <v>485</v>
      </c>
      <c r="C382" s="6" t="s">
        <v>171</v>
      </c>
      <c r="D382" s="107">
        <v>0.95</v>
      </c>
      <c r="E382" s="107">
        <v>0</v>
      </c>
      <c r="F382" s="107">
        <v>0</v>
      </c>
      <c r="G382" s="107">
        <v>0.95</v>
      </c>
      <c r="H382" s="107">
        <v>0</v>
      </c>
      <c r="I382" s="107">
        <v>1.0505600000000002</v>
      </c>
      <c r="J382" s="107">
        <v>0</v>
      </c>
      <c r="K382" s="107">
        <v>0</v>
      </c>
      <c r="L382" s="107">
        <v>0</v>
      </c>
      <c r="M382" s="107">
        <v>0</v>
      </c>
      <c r="N382" s="107">
        <v>0</v>
      </c>
      <c r="O382" s="107">
        <v>0</v>
      </c>
      <c r="P382" s="107">
        <v>0</v>
      </c>
      <c r="Q382" s="107">
        <v>0</v>
      </c>
      <c r="R382" s="107">
        <v>0</v>
      </c>
      <c r="S382" s="107">
        <v>0.95</v>
      </c>
      <c r="T382" s="107">
        <v>0</v>
      </c>
      <c r="U382" s="107">
        <v>0</v>
      </c>
      <c r="V382" s="147">
        <f t="shared" si="29"/>
        <v>0.95</v>
      </c>
      <c r="W382" s="147">
        <f t="shared" si="29"/>
        <v>0</v>
      </c>
      <c r="X382" s="147">
        <f t="shared" si="29"/>
        <v>0</v>
      </c>
      <c r="Y382" s="107">
        <v>0</v>
      </c>
      <c r="Z382" s="107">
        <v>0</v>
      </c>
      <c r="AA382" s="107">
        <v>0</v>
      </c>
      <c r="AB382" s="107">
        <v>0.94550400000000001</v>
      </c>
      <c r="AC382" s="148">
        <f t="shared" si="30"/>
        <v>0.94550400000000001</v>
      </c>
      <c r="AD382" s="149"/>
    </row>
    <row r="383" spans="1:30" s="150" customFormat="1" ht="31.5" x14ac:dyDescent="0.2">
      <c r="A383" s="146"/>
      <c r="B383" s="6" t="s">
        <v>486</v>
      </c>
      <c r="C383" s="6" t="s">
        <v>171</v>
      </c>
      <c r="D383" s="107">
        <v>1.85</v>
      </c>
      <c r="E383" s="107">
        <v>0.1</v>
      </c>
      <c r="F383" s="107">
        <v>0</v>
      </c>
      <c r="G383" s="107">
        <v>1.85</v>
      </c>
      <c r="H383" s="107">
        <v>0.1</v>
      </c>
      <c r="I383" s="107">
        <v>3.9308522222222231</v>
      </c>
      <c r="J383" s="107">
        <v>0</v>
      </c>
      <c r="K383" s="107">
        <v>0</v>
      </c>
      <c r="L383" s="107">
        <v>0</v>
      </c>
      <c r="M383" s="107">
        <v>0</v>
      </c>
      <c r="N383" s="107">
        <v>0</v>
      </c>
      <c r="O383" s="107">
        <v>0</v>
      </c>
      <c r="P383" s="107">
        <v>1.85</v>
      </c>
      <c r="Q383" s="107">
        <v>0.1</v>
      </c>
      <c r="R383" s="107">
        <v>0</v>
      </c>
      <c r="S383" s="107">
        <v>0</v>
      </c>
      <c r="T383" s="107">
        <v>0</v>
      </c>
      <c r="U383" s="107">
        <v>0</v>
      </c>
      <c r="V383" s="147">
        <f t="shared" si="29"/>
        <v>1.85</v>
      </c>
      <c r="W383" s="147">
        <f t="shared" si="29"/>
        <v>0.1</v>
      </c>
      <c r="X383" s="147">
        <f t="shared" si="29"/>
        <v>0</v>
      </c>
      <c r="Y383" s="107">
        <v>0</v>
      </c>
      <c r="Z383" s="107">
        <v>0</v>
      </c>
      <c r="AA383" s="107">
        <v>3.5377670000000006</v>
      </c>
      <c r="AB383" s="107">
        <v>0</v>
      </c>
      <c r="AC383" s="148">
        <f t="shared" si="30"/>
        <v>3.5377670000000006</v>
      </c>
      <c r="AD383" s="149"/>
    </row>
    <row r="384" spans="1:30" s="150" customFormat="1" ht="63" x14ac:dyDescent="0.2">
      <c r="A384" s="146"/>
      <c r="B384" s="6" t="s">
        <v>487</v>
      </c>
      <c r="C384" s="6" t="s">
        <v>171</v>
      </c>
      <c r="D384" s="107">
        <v>3.3</v>
      </c>
      <c r="E384" s="107">
        <v>0</v>
      </c>
      <c r="F384" s="107">
        <v>0</v>
      </c>
      <c r="G384" s="107">
        <v>3.3</v>
      </c>
      <c r="H384" s="107">
        <v>0</v>
      </c>
      <c r="I384" s="107">
        <v>5.3600455555555557</v>
      </c>
      <c r="J384" s="107">
        <v>0</v>
      </c>
      <c r="K384" s="107">
        <v>0</v>
      </c>
      <c r="L384" s="107">
        <v>0</v>
      </c>
      <c r="M384" s="107">
        <v>0</v>
      </c>
      <c r="N384" s="107">
        <v>0</v>
      </c>
      <c r="O384" s="107">
        <v>0</v>
      </c>
      <c r="P384" s="107">
        <v>0</v>
      </c>
      <c r="Q384" s="107">
        <v>0</v>
      </c>
      <c r="R384" s="107">
        <v>0</v>
      </c>
      <c r="S384" s="107">
        <v>3.3</v>
      </c>
      <c r="T384" s="107">
        <v>0</v>
      </c>
      <c r="U384" s="107">
        <v>0</v>
      </c>
      <c r="V384" s="147">
        <f t="shared" si="29"/>
        <v>3.3</v>
      </c>
      <c r="W384" s="147">
        <f t="shared" si="29"/>
        <v>0</v>
      </c>
      <c r="X384" s="147">
        <f t="shared" si="29"/>
        <v>0</v>
      </c>
      <c r="Y384" s="107">
        <v>0</v>
      </c>
      <c r="Z384" s="107">
        <v>0</v>
      </c>
      <c r="AA384" s="107">
        <v>0</v>
      </c>
      <c r="AB384" s="107">
        <v>4.8240400000000001</v>
      </c>
      <c r="AC384" s="148">
        <f t="shared" si="30"/>
        <v>4.8240400000000001</v>
      </c>
      <c r="AD384" s="149"/>
    </row>
    <row r="385" spans="1:30" s="150" customFormat="1" ht="47.25" x14ac:dyDescent="0.2">
      <c r="A385" s="146"/>
      <c r="B385" s="6" t="s">
        <v>488</v>
      </c>
      <c r="C385" s="6" t="s">
        <v>171</v>
      </c>
      <c r="D385" s="107">
        <v>1.59</v>
      </c>
      <c r="E385" s="107">
        <v>0</v>
      </c>
      <c r="F385" s="107">
        <v>0</v>
      </c>
      <c r="G385" s="107">
        <v>1.59</v>
      </c>
      <c r="H385" s="107">
        <v>0</v>
      </c>
      <c r="I385" s="107">
        <v>2.511398888888889</v>
      </c>
      <c r="J385" s="107">
        <v>0</v>
      </c>
      <c r="K385" s="107">
        <v>0</v>
      </c>
      <c r="L385" s="107">
        <v>0</v>
      </c>
      <c r="M385" s="107">
        <v>1.59</v>
      </c>
      <c r="N385" s="107">
        <v>0</v>
      </c>
      <c r="O385" s="107">
        <v>0</v>
      </c>
      <c r="P385" s="107">
        <v>0</v>
      </c>
      <c r="Q385" s="107">
        <v>0</v>
      </c>
      <c r="R385" s="107">
        <v>0</v>
      </c>
      <c r="S385" s="107">
        <v>0</v>
      </c>
      <c r="T385" s="107">
        <v>0</v>
      </c>
      <c r="U385" s="107">
        <v>0</v>
      </c>
      <c r="V385" s="147">
        <f t="shared" si="29"/>
        <v>1.59</v>
      </c>
      <c r="W385" s="147">
        <f t="shared" si="29"/>
        <v>0</v>
      </c>
      <c r="X385" s="147">
        <f t="shared" si="29"/>
        <v>0</v>
      </c>
      <c r="Y385" s="107">
        <v>0</v>
      </c>
      <c r="Z385" s="107">
        <v>2.2612589999999999</v>
      </c>
      <c r="AA385" s="107">
        <v>0</v>
      </c>
      <c r="AB385" s="107">
        <v>0</v>
      </c>
      <c r="AC385" s="148">
        <f t="shared" si="30"/>
        <v>2.2612589999999999</v>
      </c>
      <c r="AD385" s="149"/>
    </row>
    <row r="386" spans="1:30" s="150" customFormat="1" ht="47.25" x14ac:dyDescent="0.2">
      <c r="A386" s="146"/>
      <c r="B386" s="6" t="s">
        <v>489</v>
      </c>
      <c r="C386" s="6" t="s">
        <v>171</v>
      </c>
      <c r="D386" s="107">
        <v>2.2749999999999999</v>
      </c>
      <c r="E386" s="107">
        <v>0</v>
      </c>
      <c r="F386" s="107">
        <v>0</v>
      </c>
      <c r="G386" s="107">
        <v>2.2749999999999999</v>
      </c>
      <c r="H386" s="107">
        <v>0</v>
      </c>
      <c r="I386" s="107">
        <v>3.1936200000000001</v>
      </c>
      <c r="J386" s="107">
        <v>0</v>
      </c>
      <c r="K386" s="107">
        <v>0</v>
      </c>
      <c r="L386" s="107">
        <v>0</v>
      </c>
      <c r="M386" s="107">
        <v>0</v>
      </c>
      <c r="N386" s="107">
        <v>0</v>
      </c>
      <c r="O386" s="107">
        <v>0</v>
      </c>
      <c r="P386" s="107">
        <v>2.2749999999999999</v>
      </c>
      <c r="Q386" s="107">
        <v>0</v>
      </c>
      <c r="R386" s="107">
        <v>0</v>
      </c>
      <c r="S386" s="107">
        <v>0</v>
      </c>
      <c r="T386" s="107">
        <v>0</v>
      </c>
      <c r="U386" s="107">
        <v>0</v>
      </c>
      <c r="V386" s="147">
        <f t="shared" si="29"/>
        <v>2.2749999999999999</v>
      </c>
      <c r="W386" s="147">
        <f t="shared" si="29"/>
        <v>0</v>
      </c>
      <c r="X386" s="147">
        <f t="shared" si="29"/>
        <v>0</v>
      </c>
      <c r="Y386" s="107">
        <v>0</v>
      </c>
      <c r="Z386" s="107">
        <v>0</v>
      </c>
      <c r="AA386" s="107">
        <v>2.87426</v>
      </c>
      <c r="AB386" s="107">
        <v>0</v>
      </c>
      <c r="AC386" s="148">
        <f t="shared" si="30"/>
        <v>2.87426</v>
      </c>
      <c r="AD386" s="149"/>
    </row>
    <row r="387" spans="1:30" s="150" customFormat="1" ht="31.5" x14ac:dyDescent="0.2">
      <c r="A387" s="146"/>
      <c r="B387" s="6" t="s">
        <v>490</v>
      </c>
      <c r="C387" s="6" t="s">
        <v>171</v>
      </c>
      <c r="D387" s="107">
        <v>2.69</v>
      </c>
      <c r="E387" s="107">
        <v>0</v>
      </c>
      <c r="F387" s="107">
        <v>0</v>
      </c>
      <c r="G387" s="107">
        <v>2.69</v>
      </c>
      <c r="H387" s="107">
        <v>0</v>
      </c>
      <c r="I387" s="107">
        <v>4.3611533333333332</v>
      </c>
      <c r="J387" s="107">
        <v>0</v>
      </c>
      <c r="K387" s="107">
        <v>0</v>
      </c>
      <c r="L387" s="107">
        <v>0</v>
      </c>
      <c r="M387" s="107">
        <v>0</v>
      </c>
      <c r="N387" s="107">
        <v>0</v>
      </c>
      <c r="O387" s="107">
        <v>0</v>
      </c>
      <c r="P387" s="107">
        <v>0</v>
      </c>
      <c r="Q387" s="107">
        <v>0</v>
      </c>
      <c r="R387" s="107">
        <v>0</v>
      </c>
      <c r="S387" s="107">
        <v>2.69</v>
      </c>
      <c r="T387" s="107">
        <v>0</v>
      </c>
      <c r="U387" s="107">
        <v>0</v>
      </c>
      <c r="V387" s="147">
        <f t="shared" si="29"/>
        <v>2.69</v>
      </c>
      <c r="W387" s="147">
        <f t="shared" si="29"/>
        <v>0</v>
      </c>
      <c r="X387" s="147">
        <f t="shared" si="29"/>
        <v>0</v>
      </c>
      <c r="Y387" s="107">
        <v>0</v>
      </c>
      <c r="Z387" s="107">
        <v>0</v>
      </c>
      <c r="AA387" s="107">
        <v>0</v>
      </c>
      <c r="AB387" s="107">
        <v>3.9250400000000001</v>
      </c>
      <c r="AC387" s="148">
        <f t="shared" si="30"/>
        <v>3.9250400000000001</v>
      </c>
      <c r="AD387" s="149"/>
    </row>
    <row r="388" spans="1:30" s="150" customFormat="1" ht="31.5" x14ac:dyDescent="0.2">
      <c r="A388" s="146"/>
      <c r="B388" s="6" t="s">
        <v>491</v>
      </c>
      <c r="C388" s="6" t="s">
        <v>171</v>
      </c>
      <c r="D388" s="107">
        <v>1.07</v>
      </c>
      <c r="E388" s="107">
        <v>0</v>
      </c>
      <c r="F388" s="107">
        <v>0</v>
      </c>
      <c r="G388" s="107">
        <v>1.07</v>
      </c>
      <c r="H388" s="107">
        <v>0</v>
      </c>
      <c r="I388" s="107">
        <v>2.1016922222222223</v>
      </c>
      <c r="J388" s="107">
        <v>0</v>
      </c>
      <c r="K388" s="107">
        <v>0</v>
      </c>
      <c r="L388" s="107">
        <v>0</v>
      </c>
      <c r="M388" s="107">
        <v>1.07</v>
      </c>
      <c r="N388" s="107">
        <v>0</v>
      </c>
      <c r="O388" s="107">
        <v>0</v>
      </c>
      <c r="P388" s="107">
        <v>0</v>
      </c>
      <c r="Q388" s="107">
        <v>0</v>
      </c>
      <c r="R388" s="107">
        <v>0</v>
      </c>
      <c r="S388" s="107">
        <v>0</v>
      </c>
      <c r="T388" s="107">
        <v>0</v>
      </c>
      <c r="U388" s="107">
        <v>0</v>
      </c>
      <c r="V388" s="147">
        <f t="shared" si="29"/>
        <v>1.07</v>
      </c>
      <c r="W388" s="147">
        <f t="shared" si="29"/>
        <v>0</v>
      </c>
      <c r="X388" s="147">
        <f t="shared" si="29"/>
        <v>0</v>
      </c>
      <c r="Y388" s="107">
        <v>0</v>
      </c>
      <c r="Z388" s="107">
        <v>1.8915230000000001</v>
      </c>
      <c r="AA388" s="107">
        <v>0</v>
      </c>
      <c r="AB388" s="107">
        <v>0</v>
      </c>
      <c r="AC388" s="148">
        <f t="shared" si="30"/>
        <v>1.8915230000000001</v>
      </c>
      <c r="AD388" s="149"/>
    </row>
    <row r="389" spans="1:30" s="150" customFormat="1" ht="31.5" x14ac:dyDescent="0.2">
      <c r="A389" s="146"/>
      <c r="B389" s="6" t="s">
        <v>492</v>
      </c>
      <c r="C389" s="6" t="s">
        <v>171</v>
      </c>
      <c r="D389" s="107">
        <v>3.33</v>
      </c>
      <c r="E389" s="107">
        <v>0</v>
      </c>
      <c r="F389" s="107">
        <v>0</v>
      </c>
      <c r="G389" s="107">
        <v>3.33</v>
      </c>
      <c r="H389" s="107">
        <v>0</v>
      </c>
      <c r="I389" s="107">
        <v>5.0493422222222213</v>
      </c>
      <c r="J389" s="107">
        <v>0</v>
      </c>
      <c r="K389" s="107">
        <v>0</v>
      </c>
      <c r="L389" s="107">
        <v>0</v>
      </c>
      <c r="M389" s="107">
        <v>0</v>
      </c>
      <c r="N389" s="107">
        <v>0</v>
      </c>
      <c r="O389" s="107">
        <v>0</v>
      </c>
      <c r="P389" s="107">
        <v>0</v>
      </c>
      <c r="Q389" s="107">
        <v>0</v>
      </c>
      <c r="R389" s="107">
        <v>0</v>
      </c>
      <c r="S389" s="107">
        <v>3.33</v>
      </c>
      <c r="T389" s="107">
        <v>0</v>
      </c>
      <c r="U389" s="107">
        <v>0</v>
      </c>
      <c r="V389" s="147">
        <f t="shared" si="29"/>
        <v>3.33</v>
      </c>
      <c r="W389" s="147">
        <f t="shared" si="29"/>
        <v>0</v>
      </c>
      <c r="X389" s="147">
        <f t="shared" si="29"/>
        <v>0</v>
      </c>
      <c r="Y389" s="107">
        <v>0</v>
      </c>
      <c r="Z389" s="107">
        <v>0</v>
      </c>
      <c r="AA389" s="107">
        <v>0</v>
      </c>
      <c r="AB389" s="107">
        <v>4.5444100000000009</v>
      </c>
      <c r="AC389" s="148">
        <f t="shared" si="30"/>
        <v>4.5444100000000009</v>
      </c>
      <c r="AD389" s="149"/>
    </row>
    <row r="390" spans="1:30" s="150" customFormat="1" ht="31.5" x14ac:dyDescent="0.2">
      <c r="A390" s="146"/>
      <c r="B390" s="6" t="s">
        <v>493</v>
      </c>
      <c r="C390" s="6" t="s">
        <v>171</v>
      </c>
      <c r="D390" s="107">
        <v>2.4300000000000002</v>
      </c>
      <c r="E390" s="107">
        <v>0</v>
      </c>
      <c r="F390" s="107">
        <v>0</v>
      </c>
      <c r="G390" s="107">
        <v>2.4300000000000002</v>
      </c>
      <c r="H390" s="107">
        <v>0</v>
      </c>
      <c r="I390" s="107">
        <v>3.2878355555555556</v>
      </c>
      <c r="J390" s="107">
        <v>0</v>
      </c>
      <c r="K390" s="107">
        <v>0</v>
      </c>
      <c r="L390" s="107">
        <v>0</v>
      </c>
      <c r="M390" s="107">
        <v>2.4300000000000002</v>
      </c>
      <c r="N390" s="107">
        <v>0</v>
      </c>
      <c r="O390" s="107">
        <v>0</v>
      </c>
      <c r="P390" s="107">
        <v>0</v>
      </c>
      <c r="Q390" s="107">
        <v>0</v>
      </c>
      <c r="R390" s="107">
        <v>0</v>
      </c>
      <c r="S390" s="107">
        <v>0</v>
      </c>
      <c r="T390" s="107">
        <v>0</v>
      </c>
      <c r="U390" s="107">
        <v>0</v>
      </c>
      <c r="V390" s="147">
        <f t="shared" si="29"/>
        <v>2.4300000000000002</v>
      </c>
      <c r="W390" s="147">
        <f t="shared" si="29"/>
        <v>0</v>
      </c>
      <c r="X390" s="147">
        <f t="shared" si="29"/>
        <v>0</v>
      </c>
      <c r="Y390" s="107">
        <v>0</v>
      </c>
      <c r="Z390" s="107">
        <v>2.95905</v>
      </c>
      <c r="AA390" s="107">
        <v>0</v>
      </c>
      <c r="AB390" s="107">
        <v>0</v>
      </c>
      <c r="AC390" s="148">
        <f t="shared" si="30"/>
        <v>2.95905</v>
      </c>
      <c r="AD390" s="149"/>
    </row>
    <row r="391" spans="1:30" s="150" customFormat="1" ht="31.5" x14ac:dyDescent="0.2">
      <c r="A391" s="146"/>
      <c r="B391" s="6" t="s">
        <v>494</v>
      </c>
      <c r="C391" s="6" t="s">
        <v>171</v>
      </c>
      <c r="D391" s="107">
        <v>2.5</v>
      </c>
      <c r="E391" s="107">
        <v>0</v>
      </c>
      <c r="F391" s="107">
        <v>0</v>
      </c>
      <c r="G391" s="107">
        <v>2.5</v>
      </c>
      <c r="H391" s="107">
        <v>0</v>
      </c>
      <c r="I391" s="107">
        <v>3.4599588888888886</v>
      </c>
      <c r="J391" s="107">
        <v>0</v>
      </c>
      <c r="K391" s="107">
        <v>0</v>
      </c>
      <c r="L391" s="107">
        <v>0</v>
      </c>
      <c r="M391" s="107">
        <v>0</v>
      </c>
      <c r="N391" s="107">
        <v>0</v>
      </c>
      <c r="O391" s="107">
        <v>0</v>
      </c>
      <c r="P391" s="107">
        <v>0</v>
      </c>
      <c r="Q391" s="107">
        <v>0</v>
      </c>
      <c r="R391" s="107">
        <v>0</v>
      </c>
      <c r="S391" s="107">
        <v>2.5</v>
      </c>
      <c r="T391" s="107">
        <v>0</v>
      </c>
      <c r="U391" s="107">
        <v>0</v>
      </c>
      <c r="V391" s="147">
        <f t="shared" si="29"/>
        <v>2.5</v>
      </c>
      <c r="W391" s="147">
        <f t="shared" si="29"/>
        <v>0</v>
      </c>
      <c r="X391" s="147">
        <f t="shared" si="29"/>
        <v>0</v>
      </c>
      <c r="Y391" s="107">
        <v>0</v>
      </c>
      <c r="Z391" s="107">
        <v>0</v>
      </c>
      <c r="AA391" s="107">
        <v>0</v>
      </c>
      <c r="AB391" s="107">
        <v>3.1139599999999996</v>
      </c>
      <c r="AC391" s="148">
        <f t="shared" si="30"/>
        <v>3.1139599999999996</v>
      </c>
      <c r="AD391" s="149"/>
    </row>
    <row r="392" spans="1:30" s="150" customFormat="1" ht="31.5" x14ac:dyDescent="0.2">
      <c r="A392" s="146"/>
      <c r="B392" s="6" t="s">
        <v>495</v>
      </c>
      <c r="C392" s="6" t="s">
        <v>171</v>
      </c>
      <c r="D392" s="107">
        <v>2.93</v>
      </c>
      <c r="E392" s="107">
        <v>0</v>
      </c>
      <c r="F392" s="107">
        <v>0</v>
      </c>
      <c r="G392" s="107">
        <v>2.93</v>
      </c>
      <c r="H392" s="107">
        <v>0</v>
      </c>
      <c r="I392" s="107">
        <v>5.3353800000000007</v>
      </c>
      <c r="J392" s="107">
        <v>0</v>
      </c>
      <c r="K392" s="107">
        <v>0</v>
      </c>
      <c r="L392" s="107">
        <v>0</v>
      </c>
      <c r="M392" s="107">
        <v>0</v>
      </c>
      <c r="N392" s="107">
        <v>0</v>
      </c>
      <c r="O392" s="107">
        <v>0</v>
      </c>
      <c r="P392" s="107">
        <v>0</v>
      </c>
      <c r="Q392" s="107">
        <v>0</v>
      </c>
      <c r="R392" s="107">
        <v>0</v>
      </c>
      <c r="S392" s="107">
        <v>2.93</v>
      </c>
      <c r="T392" s="107">
        <v>0</v>
      </c>
      <c r="U392" s="107">
        <v>0</v>
      </c>
      <c r="V392" s="147">
        <f t="shared" si="29"/>
        <v>2.93</v>
      </c>
      <c r="W392" s="147">
        <f t="shared" si="29"/>
        <v>0</v>
      </c>
      <c r="X392" s="147">
        <f t="shared" si="29"/>
        <v>0</v>
      </c>
      <c r="Y392" s="107">
        <v>0</v>
      </c>
      <c r="Z392" s="107">
        <v>0</v>
      </c>
      <c r="AA392" s="107">
        <v>0</v>
      </c>
      <c r="AB392" s="107">
        <v>4.8018400000000003</v>
      </c>
      <c r="AC392" s="148">
        <f t="shared" si="30"/>
        <v>4.8018400000000003</v>
      </c>
      <c r="AD392" s="149"/>
    </row>
    <row r="393" spans="1:30" s="150" customFormat="1" ht="31.5" x14ac:dyDescent="0.2">
      <c r="A393" s="146"/>
      <c r="B393" s="6" t="s">
        <v>496</v>
      </c>
      <c r="C393" s="6" t="s">
        <v>171</v>
      </c>
      <c r="D393" s="107">
        <v>9.5000000000000001E-2</v>
      </c>
      <c r="E393" s="107">
        <v>0.16</v>
      </c>
      <c r="F393" s="107">
        <v>0</v>
      </c>
      <c r="G393" s="107">
        <v>9.5000000000000001E-2</v>
      </c>
      <c r="H393" s="107">
        <v>0.16</v>
      </c>
      <c r="I393" s="107">
        <v>0.61650444444444441</v>
      </c>
      <c r="J393" s="107">
        <v>0</v>
      </c>
      <c r="K393" s="107">
        <v>0</v>
      </c>
      <c r="L393" s="107">
        <v>0</v>
      </c>
      <c r="M393" s="107">
        <v>9.5000000000000001E-2</v>
      </c>
      <c r="N393" s="107">
        <v>0.16</v>
      </c>
      <c r="O393" s="107">
        <v>0</v>
      </c>
      <c r="P393" s="107">
        <v>0</v>
      </c>
      <c r="Q393" s="107">
        <v>0</v>
      </c>
      <c r="R393" s="107">
        <v>0</v>
      </c>
      <c r="S393" s="107">
        <v>0</v>
      </c>
      <c r="T393" s="107">
        <v>0</v>
      </c>
      <c r="U393" s="107">
        <v>0</v>
      </c>
      <c r="V393" s="147">
        <f t="shared" si="29"/>
        <v>9.5000000000000001E-2</v>
      </c>
      <c r="W393" s="147">
        <f t="shared" si="29"/>
        <v>0.16</v>
      </c>
      <c r="X393" s="147">
        <f t="shared" si="29"/>
        <v>0</v>
      </c>
      <c r="Y393" s="107">
        <v>0</v>
      </c>
      <c r="Z393" s="107">
        <v>0.55485399999999996</v>
      </c>
      <c r="AA393" s="107">
        <v>0</v>
      </c>
      <c r="AB393" s="107">
        <v>0</v>
      </c>
      <c r="AC393" s="148">
        <f t="shared" si="30"/>
        <v>0.55485399999999996</v>
      </c>
      <c r="AD393" s="149"/>
    </row>
    <row r="394" spans="1:30" s="150" customFormat="1" ht="31.5" x14ac:dyDescent="0.2">
      <c r="A394" s="146"/>
      <c r="B394" s="6" t="s">
        <v>497</v>
      </c>
      <c r="C394" s="6" t="s">
        <v>171</v>
      </c>
      <c r="D394" s="107">
        <v>0.04</v>
      </c>
      <c r="E394" s="107">
        <v>0.16</v>
      </c>
      <c r="F394" s="107">
        <v>0</v>
      </c>
      <c r="G394" s="107">
        <v>0.04</v>
      </c>
      <c r="H394" s="107">
        <v>0.16</v>
      </c>
      <c r="I394" s="107">
        <v>0.49463444444444438</v>
      </c>
      <c r="J394" s="107">
        <v>0.04</v>
      </c>
      <c r="K394" s="107">
        <v>0.16</v>
      </c>
      <c r="L394" s="107">
        <v>0</v>
      </c>
      <c r="M394" s="107">
        <v>0</v>
      </c>
      <c r="N394" s="107">
        <v>0</v>
      </c>
      <c r="O394" s="107">
        <v>0</v>
      </c>
      <c r="P394" s="107">
        <v>0</v>
      </c>
      <c r="Q394" s="107">
        <v>0</v>
      </c>
      <c r="R394" s="107">
        <v>0</v>
      </c>
      <c r="S394" s="107">
        <v>0</v>
      </c>
      <c r="T394" s="107">
        <v>0</v>
      </c>
      <c r="U394" s="107">
        <v>0</v>
      </c>
      <c r="V394" s="147">
        <f t="shared" si="29"/>
        <v>0.04</v>
      </c>
      <c r="W394" s="147">
        <f t="shared" si="29"/>
        <v>0.16</v>
      </c>
      <c r="X394" s="147">
        <f t="shared" si="29"/>
        <v>0</v>
      </c>
      <c r="Y394" s="107">
        <v>0.44517099999999998</v>
      </c>
      <c r="Z394" s="107">
        <v>0</v>
      </c>
      <c r="AA394" s="107">
        <v>0</v>
      </c>
      <c r="AB394" s="107">
        <v>0</v>
      </c>
      <c r="AC394" s="148">
        <f t="shared" si="30"/>
        <v>0.44517099999999998</v>
      </c>
      <c r="AD394" s="149"/>
    </row>
    <row r="395" spans="1:30" s="150" customFormat="1" ht="31.5" x14ac:dyDescent="0.2">
      <c r="A395" s="146"/>
      <c r="B395" s="6" t="s">
        <v>498</v>
      </c>
      <c r="C395" s="6" t="s">
        <v>171</v>
      </c>
      <c r="D395" s="107">
        <v>5.5E-2</v>
      </c>
      <c r="E395" s="107">
        <v>0.16</v>
      </c>
      <c r="F395" s="107">
        <v>0</v>
      </c>
      <c r="G395" s="107">
        <v>5.5E-2</v>
      </c>
      <c r="H395" s="107">
        <v>0.16</v>
      </c>
      <c r="I395" s="107">
        <v>0.60797444444444448</v>
      </c>
      <c r="J395" s="107">
        <v>0</v>
      </c>
      <c r="K395" s="107">
        <v>0</v>
      </c>
      <c r="L395" s="107">
        <v>0</v>
      </c>
      <c r="M395" s="107">
        <v>0</v>
      </c>
      <c r="N395" s="107">
        <v>0</v>
      </c>
      <c r="O395" s="107">
        <v>0</v>
      </c>
      <c r="P395" s="107">
        <v>5.5E-2</v>
      </c>
      <c r="Q395" s="107">
        <v>0.16</v>
      </c>
      <c r="R395" s="107">
        <v>0</v>
      </c>
      <c r="S395" s="107">
        <v>0</v>
      </c>
      <c r="T395" s="107">
        <v>0</v>
      </c>
      <c r="U395" s="107">
        <v>0</v>
      </c>
      <c r="V395" s="147">
        <f t="shared" si="29"/>
        <v>5.5E-2</v>
      </c>
      <c r="W395" s="147">
        <f t="shared" si="29"/>
        <v>0.16</v>
      </c>
      <c r="X395" s="147">
        <f t="shared" si="29"/>
        <v>0</v>
      </c>
      <c r="Y395" s="107">
        <v>0</v>
      </c>
      <c r="Z395" s="107">
        <v>0</v>
      </c>
      <c r="AA395" s="107">
        <v>0.54717700000000002</v>
      </c>
      <c r="AB395" s="107">
        <v>0</v>
      </c>
      <c r="AC395" s="148">
        <f t="shared" si="30"/>
        <v>0.54717700000000002</v>
      </c>
      <c r="AD395" s="149"/>
    </row>
    <row r="396" spans="1:30" s="150" customFormat="1" ht="47.25" x14ac:dyDescent="0.2">
      <c r="A396" s="146"/>
      <c r="B396" s="6" t="s">
        <v>499</v>
      </c>
      <c r="C396" s="6" t="s">
        <v>171</v>
      </c>
      <c r="D396" s="107">
        <v>0</v>
      </c>
      <c r="E396" s="107">
        <v>0.4</v>
      </c>
      <c r="F396" s="107">
        <v>0</v>
      </c>
      <c r="G396" s="107">
        <v>0</v>
      </c>
      <c r="H396" s="107">
        <v>0.4</v>
      </c>
      <c r="I396" s="107">
        <v>0.68313000000000001</v>
      </c>
      <c r="J396" s="107">
        <v>0</v>
      </c>
      <c r="K396" s="107">
        <v>0</v>
      </c>
      <c r="L396" s="107">
        <v>0</v>
      </c>
      <c r="M396" s="107">
        <v>0</v>
      </c>
      <c r="N396" s="107">
        <v>0</v>
      </c>
      <c r="O396" s="107">
        <v>0</v>
      </c>
      <c r="P396" s="107">
        <v>0</v>
      </c>
      <c r="Q396" s="107">
        <v>0</v>
      </c>
      <c r="R396" s="107">
        <v>0</v>
      </c>
      <c r="S396" s="107">
        <v>0</v>
      </c>
      <c r="T396" s="107">
        <v>0.4</v>
      </c>
      <c r="U396" s="107">
        <v>0</v>
      </c>
      <c r="V396" s="147">
        <f t="shared" si="29"/>
        <v>0</v>
      </c>
      <c r="W396" s="147">
        <f t="shared" si="29"/>
        <v>0.4</v>
      </c>
      <c r="X396" s="147">
        <f t="shared" si="29"/>
        <v>0</v>
      </c>
      <c r="Y396" s="107">
        <v>0</v>
      </c>
      <c r="Z396" s="107">
        <v>0</v>
      </c>
      <c r="AA396" s="107">
        <v>0</v>
      </c>
      <c r="AB396" s="107">
        <v>0.61481700000000006</v>
      </c>
      <c r="AC396" s="148">
        <f t="shared" si="30"/>
        <v>0.61481700000000006</v>
      </c>
      <c r="AD396" s="149"/>
    </row>
    <row r="397" spans="1:30" s="150" customFormat="1" ht="31.5" x14ac:dyDescent="0.2">
      <c r="A397" s="146"/>
      <c r="B397" s="6" t="s">
        <v>500</v>
      </c>
      <c r="C397" s="6" t="s">
        <v>171</v>
      </c>
      <c r="D397" s="107">
        <v>0</v>
      </c>
      <c r="E397" s="107">
        <v>0.16</v>
      </c>
      <c r="F397" s="107">
        <v>0</v>
      </c>
      <c r="G397" s="107">
        <v>0</v>
      </c>
      <c r="H397" s="107">
        <v>0.16</v>
      </c>
      <c r="I397" s="107">
        <v>0.5262</v>
      </c>
      <c r="J397" s="107">
        <v>0</v>
      </c>
      <c r="K397" s="107">
        <v>0</v>
      </c>
      <c r="L397" s="107">
        <v>0</v>
      </c>
      <c r="M397" s="107">
        <v>0</v>
      </c>
      <c r="N397" s="107">
        <v>0.16</v>
      </c>
      <c r="O397" s="107">
        <v>0</v>
      </c>
      <c r="P397" s="107">
        <v>0</v>
      </c>
      <c r="Q397" s="107">
        <v>0</v>
      </c>
      <c r="R397" s="107">
        <v>0</v>
      </c>
      <c r="S397" s="107">
        <v>0</v>
      </c>
      <c r="T397" s="107">
        <v>0</v>
      </c>
      <c r="U397" s="107">
        <v>0</v>
      </c>
      <c r="V397" s="147">
        <f t="shared" si="29"/>
        <v>0</v>
      </c>
      <c r="W397" s="147">
        <f t="shared" si="29"/>
        <v>0.16</v>
      </c>
      <c r="X397" s="147">
        <f t="shared" si="29"/>
        <v>0</v>
      </c>
      <c r="Y397" s="107">
        <v>0</v>
      </c>
      <c r="Z397" s="107">
        <v>0.47357999999999995</v>
      </c>
      <c r="AA397" s="107">
        <v>0</v>
      </c>
      <c r="AB397" s="107">
        <v>0</v>
      </c>
      <c r="AC397" s="148">
        <f t="shared" si="30"/>
        <v>0.47357999999999995</v>
      </c>
      <c r="AD397" s="149"/>
    </row>
    <row r="398" spans="1:30" s="150" customFormat="1" ht="31.5" x14ac:dyDescent="0.2">
      <c r="A398" s="146"/>
      <c r="B398" s="6" t="s">
        <v>501</v>
      </c>
      <c r="C398" s="6" t="s">
        <v>171</v>
      </c>
      <c r="D398" s="107">
        <v>0</v>
      </c>
      <c r="E398" s="107">
        <v>0.16</v>
      </c>
      <c r="F398" s="107">
        <v>0</v>
      </c>
      <c r="G398" s="107">
        <v>0</v>
      </c>
      <c r="H398" s="107">
        <v>0.1</v>
      </c>
      <c r="I398" s="107">
        <v>0.48358999999999996</v>
      </c>
      <c r="J398" s="107">
        <v>0</v>
      </c>
      <c r="K398" s="107">
        <v>0</v>
      </c>
      <c r="L398" s="107">
        <v>0</v>
      </c>
      <c r="M398" s="107">
        <v>0</v>
      </c>
      <c r="N398" s="107">
        <v>0</v>
      </c>
      <c r="O398" s="107">
        <v>0</v>
      </c>
      <c r="P398" s="107">
        <v>0</v>
      </c>
      <c r="Q398" s="107">
        <v>0.16</v>
      </c>
      <c r="R398" s="107">
        <v>0</v>
      </c>
      <c r="S398" s="107">
        <v>0</v>
      </c>
      <c r="T398" s="107">
        <v>0</v>
      </c>
      <c r="U398" s="107">
        <v>0</v>
      </c>
      <c r="V398" s="147">
        <f t="shared" si="29"/>
        <v>0</v>
      </c>
      <c r="W398" s="147">
        <f t="shared" si="29"/>
        <v>0.16</v>
      </c>
      <c r="X398" s="147">
        <f t="shared" si="29"/>
        <v>0</v>
      </c>
      <c r="Y398" s="107">
        <v>0</v>
      </c>
      <c r="Z398" s="107">
        <v>0</v>
      </c>
      <c r="AA398" s="107">
        <v>0.43523099999999998</v>
      </c>
      <c r="AB398" s="107">
        <v>0</v>
      </c>
      <c r="AC398" s="148">
        <f t="shared" si="30"/>
        <v>0.43523099999999998</v>
      </c>
      <c r="AD398" s="149"/>
    </row>
    <row r="399" spans="1:30" s="150" customFormat="1" ht="31.5" x14ac:dyDescent="0.2">
      <c r="A399" s="146"/>
      <c r="B399" s="6" t="s">
        <v>502</v>
      </c>
      <c r="C399" s="6" t="s">
        <v>171</v>
      </c>
      <c r="D399" s="107">
        <v>0</v>
      </c>
      <c r="E399" s="107">
        <v>0.16</v>
      </c>
      <c r="F399" s="107">
        <v>0</v>
      </c>
      <c r="G399" s="107">
        <v>0</v>
      </c>
      <c r="H399" s="107">
        <v>0.1</v>
      </c>
      <c r="I399" s="107">
        <v>0.41821999999999998</v>
      </c>
      <c r="J399" s="107">
        <v>0</v>
      </c>
      <c r="K399" s="107">
        <v>0.16</v>
      </c>
      <c r="L399" s="107">
        <v>0</v>
      </c>
      <c r="M399" s="107">
        <v>0</v>
      </c>
      <c r="N399" s="107">
        <v>0</v>
      </c>
      <c r="O399" s="107">
        <v>0</v>
      </c>
      <c r="P399" s="107">
        <v>0</v>
      </c>
      <c r="Q399" s="107">
        <v>0</v>
      </c>
      <c r="R399" s="107">
        <v>0</v>
      </c>
      <c r="S399" s="107">
        <v>0</v>
      </c>
      <c r="T399" s="107">
        <v>0</v>
      </c>
      <c r="U399" s="107">
        <v>0</v>
      </c>
      <c r="V399" s="147">
        <f t="shared" si="29"/>
        <v>0</v>
      </c>
      <c r="W399" s="147">
        <f t="shared" si="29"/>
        <v>0.16</v>
      </c>
      <c r="X399" s="147">
        <f t="shared" si="29"/>
        <v>0</v>
      </c>
      <c r="Y399" s="107">
        <v>0.37639800000000001</v>
      </c>
      <c r="Z399" s="107">
        <v>0</v>
      </c>
      <c r="AA399" s="107">
        <v>0</v>
      </c>
      <c r="AB399" s="107">
        <v>0</v>
      </c>
      <c r="AC399" s="148">
        <f t="shared" si="30"/>
        <v>0.37639800000000001</v>
      </c>
      <c r="AD399" s="149"/>
    </row>
    <row r="400" spans="1:30" s="150" customFormat="1" ht="31.5" x14ac:dyDescent="0.2">
      <c r="A400" s="146"/>
      <c r="B400" s="6" t="s">
        <v>503</v>
      </c>
      <c r="C400" s="6" t="s">
        <v>171</v>
      </c>
      <c r="D400" s="107">
        <v>0</v>
      </c>
      <c r="E400" s="107">
        <v>0.16</v>
      </c>
      <c r="F400" s="107">
        <v>0</v>
      </c>
      <c r="G400" s="107">
        <v>0</v>
      </c>
      <c r="H400" s="107">
        <v>6.3E-2</v>
      </c>
      <c r="I400" s="107">
        <v>0.48358999999999996</v>
      </c>
      <c r="J400" s="107">
        <v>0</v>
      </c>
      <c r="K400" s="107">
        <v>0</v>
      </c>
      <c r="L400" s="107">
        <v>0</v>
      </c>
      <c r="M400" s="107">
        <v>0</v>
      </c>
      <c r="N400" s="107">
        <v>0</v>
      </c>
      <c r="O400" s="107">
        <v>0</v>
      </c>
      <c r="P400" s="107">
        <v>0</v>
      </c>
      <c r="Q400" s="107">
        <v>0.16</v>
      </c>
      <c r="R400" s="107">
        <v>0</v>
      </c>
      <c r="S400" s="107">
        <v>0</v>
      </c>
      <c r="T400" s="107">
        <v>0</v>
      </c>
      <c r="U400" s="107">
        <v>0</v>
      </c>
      <c r="V400" s="147">
        <f t="shared" si="29"/>
        <v>0</v>
      </c>
      <c r="W400" s="147">
        <f t="shared" si="29"/>
        <v>0.16</v>
      </c>
      <c r="X400" s="147">
        <f t="shared" si="29"/>
        <v>0</v>
      </c>
      <c r="Y400" s="107">
        <v>0</v>
      </c>
      <c r="Z400" s="107">
        <v>0</v>
      </c>
      <c r="AA400" s="107">
        <v>0.43523099999999998</v>
      </c>
      <c r="AB400" s="107">
        <v>0</v>
      </c>
      <c r="AC400" s="148">
        <f t="shared" si="30"/>
        <v>0.43523099999999998</v>
      </c>
      <c r="AD400" s="149"/>
    </row>
    <row r="401" spans="1:30" s="150" customFormat="1" ht="15.75" x14ac:dyDescent="0.2">
      <c r="A401" s="146"/>
      <c r="B401" s="6" t="s">
        <v>1073</v>
      </c>
      <c r="C401" s="6" t="s">
        <v>171</v>
      </c>
      <c r="D401" s="107">
        <v>0</v>
      </c>
      <c r="E401" s="107">
        <v>0</v>
      </c>
      <c r="F401" s="107">
        <v>0</v>
      </c>
      <c r="G401" s="107">
        <v>0</v>
      </c>
      <c r="H401" s="107">
        <v>0</v>
      </c>
      <c r="I401" s="107">
        <v>566.21550847457638</v>
      </c>
      <c r="J401" s="107">
        <v>0</v>
      </c>
      <c r="K401" s="107">
        <v>0</v>
      </c>
      <c r="L401" s="107">
        <v>0</v>
      </c>
      <c r="M401" s="107">
        <v>0</v>
      </c>
      <c r="N401" s="107">
        <v>0</v>
      </c>
      <c r="O401" s="107">
        <v>0</v>
      </c>
      <c r="P401" s="107">
        <v>0</v>
      </c>
      <c r="Q401" s="107">
        <v>0</v>
      </c>
      <c r="R401" s="107">
        <v>0</v>
      </c>
      <c r="S401" s="107">
        <v>0</v>
      </c>
      <c r="T401" s="107">
        <v>0</v>
      </c>
      <c r="U401" s="107">
        <v>0</v>
      </c>
      <c r="V401" s="147">
        <f t="shared" si="29"/>
        <v>0</v>
      </c>
      <c r="W401" s="147">
        <f t="shared" si="29"/>
        <v>0</v>
      </c>
      <c r="X401" s="147">
        <f t="shared" si="29"/>
        <v>0</v>
      </c>
      <c r="Y401" s="107">
        <v>0</v>
      </c>
      <c r="Z401" s="107">
        <v>0</v>
      </c>
      <c r="AA401" s="107">
        <v>0</v>
      </c>
      <c r="AB401" s="107">
        <v>0</v>
      </c>
      <c r="AC401" s="148">
        <f t="shared" si="30"/>
        <v>0</v>
      </c>
      <c r="AD401" s="149"/>
    </row>
    <row r="402" spans="1:30" s="150" customFormat="1" ht="31.5" x14ac:dyDescent="0.2">
      <c r="A402" s="146"/>
      <c r="B402" s="6" t="s">
        <v>108</v>
      </c>
      <c r="C402" s="6" t="s">
        <v>171</v>
      </c>
      <c r="D402" s="107">
        <v>0</v>
      </c>
      <c r="E402" s="107">
        <v>0</v>
      </c>
      <c r="F402" s="107">
        <v>0</v>
      </c>
      <c r="G402" s="107">
        <v>0</v>
      </c>
      <c r="H402" s="107">
        <v>0</v>
      </c>
      <c r="I402" s="107">
        <v>18.69639298892988</v>
      </c>
      <c r="J402" s="107">
        <v>0</v>
      </c>
      <c r="K402" s="107">
        <v>0</v>
      </c>
      <c r="L402" s="107">
        <v>0</v>
      </c>
      <c r="M402" s="107">
        <v>0</v>
      </c>
      <c r="N402" s="107">
        <v>0</v>
      </c>
      <c r="O402" s="107">
        <v>0</v>
      </c>
      <c r="P402" s="107">
        <v>0</v>
      </c>
      <c r="Q402" s="107">
        <v>0</v>
      </c>
      <c r="R402" s="107">
        <v>0</v>
      </c>
      <c r="S402" s="107">
        <v>0</v>
      </c>
      <c r="T402" s="107">
        <v>0</v>
      </c>
      <c r="U402" s="107">
        <v>0</v>
      </c>
      <c r="V402" s="147">
        <f t="shared" si="29"/>
        <v>0</v>
      </c>
      <c r="W402" s="147">
        <f t="shared" si="29"/>
        <v>0</v>
      </c>
      <c r="X402" s="147">
        <f t="shared" si="29"/>
        <v>0</v>
      </c>
      <c r="Y402" s="107">
        <v>0</v>
      </c>
      <c r="Z402" s="107">
        <v>0</v>
      </c>
      <c r="AA402" s="107">
        <v>0</v>
      </c>
      <c r="AB402" s="107">
        <v>0</v>
      </c>
      <c r="AC402" s="148">
        <f t="shared" si="30"/>
        <v>0</v>
      </c>
      <c r="AD402" s="149"/>
    </row>
    <row r="403" spans="1:30" s="150" customFormat="1" ht="15.75" x14ac:dyDescent="0.2">
      <c r="A403" s="146"/>
      <c r="B403" s="6" t="s">
        <v>109</v>
      </c>
      <c r="C403" s="6" t="s">
        <v>171</v>
      </c>
      <c r="D403" s="107">
        <v>0</v>
      </c>
      <c r="E403" s="107">
        <v>0</v>
      </c>
      <c r="F403" s="107">
        <v>0</v>
      </c>
      <c r="G403" s="107">
        <v>0</v>
      </c>
      <c r="H403" s="107">
        <v>0</v>
      </c>
      <c r="I403" s="107">
        <v>13.223616108786599</v>
      </c>
      <c r="J403" s="107">
        <v>0</v>
      </c>
      <c r="K403" s="107">
        <v>0</v>
      </c>
      <c r="L403" s="107">
        <v>0</v>
      </c>
      <c r="M403" s="107">
        <v>0</v>
      </c>
      <c r="N403" s="107">
        <v>0</v>
      </c>
      <c r="O403" s="107">
        <v>0</v>
      </c>
      <c r="P403" s="107">
        <v>0</v>
      </c>
      <c r="Q403" s="107">
        <v>0</v>
      </c>
      <c r="R403" s="107">
        <v>0</v>
      </c>
      <c r="S403" s="107">
        <v>0</v>
      </c>
      <c r="T403" s="107">
        <v>0</v>
      </c>
      <c r="U403" s="107">
        <v>0</v>
      </c>
      <c r="V403" s="147">
        <f t="shared" si="29"/>
        <v>0</v>
      </c>
      <c r="W403" s="147">
        <f t="shared" si="29"/>
        <v>0</v>
      </c>
      <c r="X403" s="147">
        <f t="shared" si="29"/>
        <v>0</v>
      </c>
      <c r="Y403" s="107">
        <v>0</v>
      </c>
      <c r="Z403" s="107">
        <v>0</v>
      </c>
      <c r="AA403" s="107">
        <v>0</v>
      </c>
      <c r="AB403" s="107">
        <v>3.306</v>
      </c>
      <c r="AC403" s="148">
        <f t="shared" si="30"/>
        <v>3.306</v>
      </c>
      <c r="AD403" s="149"/>
    </row>
    <row r="404" spans="1:30" s="150" customFormat="1" ht="31.5" x14ac:dyDescent="0.2">
      <c r="A404" s="146"/>
      <c r="B404" s="6" t="s">
        <v>110</v>
      </c>
      <c r="C404" s="6" t="s">
        <v>171</v>
      </c>
      <c r="D404" s="107">
        <v>0</v>
      </c>
      <c r="E404" s="107">
        <v>0</v>
      </c>
      <c r="F404" s="107">
        <v>0</v>
      </c>
      <c r="G404" s="107">
        <v>0</v>
      </c>
      <c r="H404" s="107">
        <v>0</v>
      </c>
      <c r="I404" s="107">
        <v>10.50438633193864</v>
      </c>
      <c r="J404" s="107">
        <v>0</v>
      </c>
      <c r="K404" s="107">
        <v>0</v>
      </c>
      <c r="L404" s="107">
        <v>0</v>
      </c>
      <c r="M404" s="107">
        <v>0</v>
      </c>
      <c r="N404" s="107">
        <v>0</v>
      </c>
      <c r="O404" s="107">
        <v>0</v>
      </c>
      <c r="P404" s="107">
        <v>0</v>
      </c>
      <c r="Q404" s="107">
        <v>0</v>
      </c>
      <c r="R404" s="107">
        <v>0</v>
      </c>
      <c r="S404" s="107">
        <v>0</v>
      </c>
      <c r="T404" s="107">
        <v>0</v>
      </c>
      <c r="U404" s="107">
        <v>0</v>
      </c>
      <c r="V404" s="147">
        <f t="shared" si="29"/>
        <v>0</v>
      </c>
      <c r="W404" s="147">
        <f t="shared" si="29"/>
        <v>0</v>
      </c>
      <c r="X404" s="147">
        <f t="shared" si="29"/>
        <v>0</v>
      </c>
      <c r="Y404" s="107">
        <v>0</v>
      </c>
      <c r="Z404" s="107">
        <v>0</v>
      </c>
      <c r="AA404" s="107">
        <v>0</v>
      </c>
      <c r="AB404" s="107">
        <v>0</v>
      </c>
      <c r="AC404" s="148">
        <f t="shared" si="30"/>
        <v>0</v>
      </c>
      <c r="AD404" s="149"/>
    </row>
    <row r="405" spans="1:30" s="150" customFormat="1" ht="110.25" x14ac:dyDescent="0.2">
      <c r="A405" s="146"/>
      <c r="B405" s="6" t="s">
        <v>504</v>
      </c>
      <c r="C405" s="6" t="s">
        <v>171</v>
      </c>
      <c r="D405" s="107">
        <v>0</v>
      </c>
      <c r="E405" s="107">
        <v>0</v>
      </c>
      <c r="F405" s="107">
        <v>0</v>
      </c>
      <c r="G405" s="107">
        <v>0</v>
      </c>
      <c r="H405" s="107">
        <v>0</v>
      </c>
      <c r="I405" s="107">
        <v>0</v>
      </c>
      <c r="J405" s="107">
        <v>0</v>
      </c>
      <c r="K405" s="107">
        <v>0</v>
      </c>
      <c r="L405" s="107">
        <v>0</v>
      </c>
      <c r="M405" s="107">
        <v>0</v>
      </c>
      <c r="N405" s="107">
        <v>0</v>
      </c>
      <c r="O405" s="107">
        <v>0</v>
      </c>
      <c r="P405" s="107">
        <v>0</v>
      </c>
      <c r="Q405" s="107">
        <v>0</v>
      </c>
      <c r="R405" s="107">
        <v>0</v>
      </c>
      <c r="S405" s="107">
        <v>0</v>
      </c>
      <c r="T405" s="107">
        <v>0</v>
      </c>
      <c r="U405" s="107">
        <v>0</v>
      </c>
      <c r="V405" s="147">
        <f t="shared" si="29"/>
        <v>0</v>
      </c>
      <c r="W405" s="147">
        <f t="shared" si="29"/>
        <v>0</v>
      </c>
      <c r="X405" s="147">
        <f t="shared" si="29"/>
        <v>0</v>
      </c>
      <c r="Y405" s="107">
        <v>0</v>
      </c>
      <c r="Z405" s="107">
        <v>0</v>
      </c>
      <c r="AA405" s="107">
        <v>0</v>
      </c>
      <c r="AB405" s="107">
        <v>0</v>
      </c>
      <c r="AC405" s="148">
        <f t="shared" si="30"/>
        <v>0</v>
      </c>
      <c r="AD405" s="149"/>
    </row>
    <row r="406" spans="1:30" s="150" customFormat="1" ht="63" x14ac:dyDescent="0.2">
      <c r="A406" s="146"/>
      <c r="B406" s="6" t="s">
        <v>505</v>
      </c>
      <c r="C406" s="6" t="s">
        <v>171</v>
      </c>
      <c r="D406" s="107">
        <v>0</v>
      </c>
      <c r="E406" s="107">
        <v>0</v>
      </c>
      <c r="F406" s="107">
        <v>0</v>
      </c>
      <c r="G406" s="107">
        <v>0</v>
      </c>
      <c r="H406" s="107">
        <v>0</v>
      </c>
      <c r="I406" s="107">
        <v>0</v>
      </c>
      <c r="J406" s="107">
        <v>0</v>
      </c>
      <c r="K406" s="107">
        <v>0</v>
      </c>
      <c r="L406" s="107">
        <v>0</v>
      </c>
      <c r="M406" s="107">
        <v>0</v>
      </c>
      <c r="N406" s="107">
        <v>0</v>
      </c>
      <c r="O406" s="107">
        <v>0</v>
      </c>
      <c r="P406" s="107">
        <v>0</v>
      </c>
      <c r="Q406" s="107">
        <v>0</v>
      </c>
      <c r="R406" s="107">
        <v>0</v>
      </c>
      <c r="S406" s="107">
        <v>0</v>
      </c>
      <c r="T406" s="107">
        <v>0</v>
      </c>
      <c r="U406" s="107">
        <v>0</v>
      </c>
      <c r="V406" s="147">
        <f t="shared" si="29"/>
        <v>0</v>
      </c>
      <c r="W406" s="147">
        <f t="shared" si="29"/>
        <v>0</v>
      </c>
      <c r="X406" s="147">
        <f t="shared" si="29"/>
        <v>0</v>
      </c>
      <c r="Y406" s="107">
        <v>0</v>
      </c>
      <c r="Z406" s="107">
        <v>0</v>
      </c>
      <c r="AA406" s="107">
        <v>0</v>
      </c>
      <c r="AB406" s="107">
        <v>0</v>
      </c>
      <c r="AC406" s="148">
        <f t="shared" si="30"/>
        <v>0</v>
      </c>
      <c r="AD406" s="149"/>
    </row>
    <row r="407" spans="1:30" s="150" customFormat="1" ht="47.25" x14ac:dyDescent="0.2">
      <c r="A407" s="146"/>
      <c r="B407" s="6" t="s">
        <v>506</v>
      </c>
      <c r="C407" s="6" t="s">
        <v>171</v>
      </c>
      <c r="D407" s="107">
        <v>0</v>
      </c>
      <c r="E407" s="107">
        <v>0</v>
      </c>
      <c r="F407" s="107">
        <v>0</v>
      </c>
      <c r="G407" s="107">
        <v>0</v>
      </c>
      <c r="H407" s="107">
        <v>0</v>
      </c>
      <c r="I407" s="107">
        <v>0</v>
      </c>
      <c r="J407" s="107">
        <v>0</v>
      </c>
      <c r="K407" s="107">
        <v>0</v>
      </c>
      <c r="L407" s="107">
        <v>0</v>
      </c>
      <c r="M407" s="107">
        <v>0</v>
      </c>
      <c r="N407" s="107">
        <v>0</v>
      </c>
      <c r="O407" s="107">
        <v>0</v>
      </c>
      <c r="P407" s="107">
        <v>0</v>
      </c>
      <c r="Q407" s="107">
        <v>0</v>
      </c>
      <c r="R407" s="107">
        <v>0</v>
      </c>
      <c r="S407" s="107">
        <v>0</v>
      </c>
      <c r="T407" s="107">
        <v>0</v>
      </c>
      <c r="U407" s="107">
        <v>0</v>
      </c>
      <c r="V407" s="147">
        <f t="shared" si="29"/>
        <v>0</v>
      </c>
      <c r="W407" s="147">
        <f t="shared" si="29"/>
        <v>0</v>
      </c>
      <c r="X407" s="147">
        <f t="shared" si="29"/>
        <v>0</v>
      </c>
      <c r="Y407" s="107">
        <v>0</v>
      </c>
      <c r="Z407" s="107">
        <v>0</v>
      </c>
      <c r="AA407" s="107">
        <v>0</v>
      </c>
      <c r="AB407" s="107">
        <v>0</v>
      </c>
      <c r="AC407" s="148">
        <f t="shared" si="30"/>
        <v>0</v>
      </c>
      <c r="AD407" s="149"/>
    </row>
    <row r="408" spans="1:30" s="150" customFormat="1" ht="47.25" x14ac:dyDescent="0.2">
      <c r="A408" s="146"/>
      <c r="B408" s="6" t="s">
        <v>507</v>
      </c>
      <c r="C408" s="6" t="s">
        <v>171</v>
      </c>
      <c r="D408" s="107">
        <v>0</v>
      </c>
      <c r="E408" s="107">
        <v>0</v>
      </c>
      <c r="F408" s="107">
        <v>0</v>
      </c>
      <c r="G408" s="107">
        <v>0</v>
      </c>
      <c r="H408" s="107">
        <v>0</v>
      </c>
      <c r="I408" s="107">
        <v>0</v>
      </c>
      <c r="J408" s="107">
        <v>0</v>
      </c>
      <c r="K408" s="107">
        <v>0</v>
      </c>
      <c r="L408" s="107">
        <v>0</v>
      </c>
      <c r="M408" s="107">
        <v>0</v>
      </c>
      <c r="N408" s="107">
        <v>0</v>
      </c>
      <c r="O408" s="107">
        <v>0</v>
      </c>
      <c r="P408" s="107">
        <v>0</v>
      </c>
      <c r="Q408" s="107">
        <v>0</v>
      </c>
      <c r="R408" s="107">
        <v>0</v>
      </c>
      <c r="S408" s="107">
        <v>0</v>
      </c>
      <c r="T408" s="107">
        <v>0</v>
      </c>
      <c r="U408" s="107">
        <v>0</v>
      </c>
      <c r="V408" s="147">
        <f t="shared" si="29"/>
        <v>0</v>
      </c>
      <c r="W408" s="147">
        <f t="shared" si="29"/>
        <v>0</v>
      </c>
      <c r="X408" s="147">
        <f t="shared" si="29"/>
        <v>0</v>
      </c>
      <c r="Y408" s="107">
        <v>0</v>
      </c>
      <c r="Z408" s="107">
        <v>0</v>
      </c>
      <c r="AA408" s="107">
        <v>0</v>
      </c>
      <c r="AB408" s="107">
        <v>0</v>
      </c>
      <c r="AC408" s="148">
        <f t="shared" si="30"/>
        <v>0</v>
      </c>
      <c r="AD408" s="149"/>
    </row>
    <row r="409" spans="1:30" s="150" customFormat="1" ht="94.5" x14ac:dyDescent="0.2">
      <c r="A409" s="146"/>
      <c r="B409" s="6" t="s">
        <v>508</v>
      </c>
      <c r="C409" s="6" t="s">
        <v>171</v>
      </c>
      <c r="D409" s="107">
        <v>0</v>
      </c>
      <c r="E409" s="107">
        <v>0</v>
      </c>
      <c r="F409" s="107">
        <v>0</v>
      </c>
      <c r="G409" s="107">
        <v>0</v>
      </c>
      <c r="H409" s="107">
        <v>0</v>
      </c>
      <c r="I409" s="107">
        <v>6.6765359999999996</v>
      </c>
      <c r="J409" s="107">
        <v>0</v>
      </c>
      <c r="K409" s="107">
        <v>0</v>
      </c>
      <c r="L409" s="107">
        <v>0</v>
      </c>
      <c r="M409" s="107">
        <v>0</v>
      </c>
      <c r="N409" s="107">
        <v>0</v>
      </c>
      <c r="O409" s="107">
        <v>0</v>
      </c>
      <c r="P409" s="107">
        <v>0</v>
      </c>
      <c r="Q409" s="107">
        <v>0</v>
      </c>
      <c r="R409" s="107">
        <v>0</v>
      </c>
      <c r="S409" s="107">
        <v>0</v>
      </c>
      <c r="T409" s="107">
        <v>0</v>
      </c>
      <c r="U409" s="107">
        <v>0</v>
      </c>
      <c r="V409" s="147">
        <f t="shared" si="29"/>
        <v>0</v>
      </c>
      <c r="W409" s="147">
        <f t="shared" si="29"/>
        <v>0</v>
      </c>
      <c r="X409" s="147">
        <f t="shared" si="29"/>
        <v>0</v>
      </c>
      <c r="Y409" s="107">
        <v>0</v>
      </c>
      <c r="Z409" s="107">
        <v>0</v>
      </c>
      <c r="AA409" s="107">
        <v>0</v>
      </c>
      <c r="AB409" s="107">
        <v>6.6765359999999996</v>
      </c>
      <c r="AC409" s="148">
        <f t="shared" si="30"/>
        <v>6.6765359999999996</v>
      </c>
      <c r="AD409" s="149"/>
    </row>
    <row r="410" spans="1:30" s="150" customFormat="1" ht="110.25" x14ac:dyDescent="0.2">
      <c r="A410" s="146"/>
      <c r="B410" s="6" t="s">
        <v>509</v>
      </c>
      <c r="C410" s="6" t="s">
        <v>171</v>
      </c>
      <c r="D410" s="107">
        <v>0</v>
      </c>
      <c r="E410" s="107">
        <v>0</v>
      </c>
      <c r="F410" s="107">
        <v>0</v>
      </c>
      <c r="G410" s="107">
        <v>0</v>
      </c>
      <c r="H410" s="107">
        <v>0</v>
      </c>
      <c r="I410" s="107">
        <v>6.8725360000000002</v>
      </c>
      <c r="J410" s="107">
        <v>0</v>
      </c>
      <c r="K410" s="107">
        <v>0</v>
      </c>
      <c r="L410" s="107">
        <v>0</v>
      </c>
      <c r="M410" s="107">
        <v>0</v>
      </c>
      <c r="N410" s="107">
        <v>0</v>
      </c>
      <c r="O410" s="107">
        <v>0</v>
      </c>
      <c r="P410" s="107">
        <v>0</v>
      </c>
      <c r="Q410" s="107">
        <v>0</v>
      </c>
      <c r="R410" s="107">
        <v>0</v>
      </c>
      <c r="S410" s="107">
        <v>0</v>
      </c>
      <c r="T410" s="107">
        <v>0</v>
      </c>
      <c r="U410" s="107">
        <v>0</v>
      </c>
      <c r="V410" s="147">
        <f t="shared" si="29"/>
        <v>0</v>
      </c>
      <c r="W410" s="147">
        <f t="shared" si="29"/>
        <v>0</v>
      </c>
      <c r="X410" s="147">
        <f t="shared" si="29"/>
        <v>0</v>
      </c>
      <c r="Y410" s="107">
        <v>0</v>
      </c>
      <c r="Z410" s="107">
        <v>0</v>
      </c>
      <c r="AA410" s="107">
        <v>0</v>
      </c>
      <c r="AB410" s="107">
        <v>6.8725360000000002</v>
      </c>
      <c r="AC410" s="148">
        <f t="shared" si="30"/>
        <v>6.8725360000000002</v>
      </c>
      <c r="AD410" s="149"/>
    </row>
    <row r="411" spans="1:30" s="150" customFormat="1" ht="94.5" x14ac:dyDescent="0.2">
      <c r="A411" s="146"/>
      <c r="B411" s="6" t="s">
        <v>510</v>
      </c>
      <c r="C411" s="6" t="s">
        <v>171</v>
      </c>
      <c r="D411" s="107">
        <v>0</v>
      </c>
      <c r="E411" s="107">
        <v>0</v>
      </c>
      <c r="F411" s="107">
        <v>0</v>
      </c>
      <c r="G411" s="107">
        <v>0</v>
      </c>
      <c r="H411" s="107">
        <v>0</v>
      </c>
      <c r="I411" s="107">
        <v>6.8225360000000013</v>
      </c>
      <c r="J411" s="107">
        <v>0</v>
      </c>
      <c r="K411" s="107">
        <v>0</v>
      </c>
      <c r="L411" s="107">
        <v>0</v>
      </c>
      <c r="M411" s="107">
        <v>0</v>
      </c>
      <c r="N411" s="107">
        <v>0</v>
      </c>
      <c r="O411" s="107">
        <v>0</v>
      </c>
      <c r="P411" s="107">
        <v>0</v>
      </c>
      <c r="Q411" s="107">
        <v>0</v>
      </c>
      <c r="R411" s="107">
        <v>0</v>
      </c>
      <c r="S411" s="107">
        <v>0</v>
      </c>
      <c r="T411" s="107">
        <v>0</v>
      </c>
      <c r="U411" s="107">
        <v>0</v>
      </c>
      <c r="V411" s="147">
        <f t="shared" si="29"/>
        <v>0</v>
      </c>
      <c r="W411" s="147">
        <f t="shared" si="29"/>
        <v>0</v>
      </c>
      <c r="X411" s="147">
        <f t="shared" si="29"/>
        <v>0</v>
      </c>
      <c r="Y411" s="107">
        <v>0</v>
      </c>
      <c r="Z411" s="107">
        <v>0</v>
      </c>
      <c r="AA411" s="107">
        <v>0</v>
      </c>
      <c r="AB411" s="107">
        <v>6.8225360000000004</v>
      </c>
      <c r="AC411" s="148">
        <f t="shared" si="30"/>
        <v>6.8225360000000004</v>
      </c>
      <c r="AD411" s="149"/>
    </row>
    <row r="412" spans="1:30" s="150" customFormat="1" ht="94.5" x14ac:dyDescent="0.2">
      <c r="A412" s="146"/>
      <c r="B412" s="6" t="s">
        <v>511</v>
      </c>
      <c r="C412" s="6" t="s">
        <v>171</v>
      </c>
      <c r="D412" s="107">
        <v>0</v>
      </c>
      <c r="E412" s="107">
        <v>0</v>
      </c>
      <c r="F412" s="107">
        <v>0</v>
      </c>
      <c r="G412" s="107">
        <v>0</v>
      </c>
      <c r="H412" s="107">
        <v>0</v>
      </c>
      <c r="I412" s="107">
        <v>6.6995360000000002</v>
      </c>
      <c r="J412" s="107">
        <v>0</v>
      </c>
      <c r="K412" s="107">
        <v>0</v>
      </c>
      <c r="L412" s="107">
        <v>0</v>
      </c>
      <c r="M412" s="107">
        <v>0</v>
      </c>
      <c r="N412" s="107">
        <v>0</v>
      </c>
      <c r="O412" s="107">
        <v>0</v>
      </c>
      <c r="P412" s="107">
        <v>0</v>
      </c>
      <c r="Q412" s="107">
        <v>0</v>
      </c>
      <c r="R412" s="107">
        <v>0</v>
      </c>
      <c r="S412" s="107">
        <v>0</v>
      </c>
      <c r="T412" s="107">
        <v>0</v>
      </c>
      <c r="U412" s="107">
        <v>0</v>
      </c>
      <c r="V412" s="147">
        <f t="shared" si="29"/>
        <v>0</v>
      </c>
      <c r="W412" s="147">
        <f t="shared" si="29"/>
        <v>0</v>
      </c>
      <c r="X412" s="147">
        <f t="shared" si="29"/>
        <v>0</v>
      </c>
      <c r="Y412" s="107">
        <v>0</v>
      </c>
      <c r="Z412" s="107">
        <v>0</v>
      </c>
      <c r="AA412" s="107">
        <v>0</v>
      </c>
      <c r="AB412" s="107">
        <v>6.6995360000000002</v>
      </c>
      <c r="AC412" s="148">
        <f t="shared" si="30"/>
        <v>6.6995360000000002</v>
      </c>
      <c r="AD412" s="149"/>
    </row>
    <row r="413" spans="1:30" s="150" customFormat="1" ht="94.5" x14ac:dyDescent="0.2">
      <c r="A413" s="146"/>
      <c r="B413" s="6" t="s">
        <v>512</v>
      </c>
      <c r="C413" s="6" t="s">
        <v>171</v>
      </c>
      <c r="D413" s="107">
        <v>0</v>
      </c>
      <c r="E413" s="107">
        <v>0</v>
      </c>
      <c r="F413" s="107">
        <v>0</v>
      </c>
      <c r="G413" s="107">
        <v>0</v>
      </c>
      <c r="H413" s="107">
        <v>0</v>
      </c>
      <c r="I413" s="107">
        <v>6.749536</v>
      </c>
      <c r="J413" s="107">
        <v>0</v>
      </c>
      <c r="K413" s="107">
        <v>0</v>
      </c>
      <c r="L413" s="107">
        <v>0</v>
      </c>
      <c r="M413" s="107">
        <v>0</v>
      </c>
      <c r="N413" s="107">
        <v>0</v>
      </c>
      <c r="O413" s="107">
        <v>0</v>
      </c>
      <c r="P413" s="107">
        <v>0</v>
      </c>
      <c r="Q413" s="107">
        <v>0</v>
      </c>
      <c r="R413" s="107">
        <v>0</v>
      </c>
      <c r="S413" s="107">
        <v>0</v>
      </c>
      <c r="T413" s="107">
        <v>0</v>
      </c>
      <c r="U413" s="107">
        <v>0</v>
      </c>
      <c r="V413" s="147">
        <f t="shared" si="29"/>
        <v>0</v>
      </c>
      <c r="W413" s="147">
        <f t="shared" si="29"/>
        <v>0</v>
      </c>
      <c r="X413" s="147">
        <f t="shared" si="29"/>
        <v>0</v>
      </c>
      <c r="Y413" s="107">
        <v>0</v>
      </c>
      <c r="Z413" s="107">
        <v>0</v>
      </c>
      <c r="AA413" s="107">
        <v>0</v>
      </c>
      <c r="AB413" s="107">
        <v>6.749536</v>
      </c>
      <c r="AC413" s="148">
        <f t="shared" si="30"/>
        <v>6.749536</v>
      </c>
      <c r="AD413" s="149"/>
    </row>
    <row r="414" spans="1:30" s="150" customFormat="1" ht="47.25" x14ac:dyDescent="0.2">
      <c r="A414" s="146"/>
      <c r="B414" s="6" t="s">
        <v>513</v>
      </c>
      <c r="C414" s="6" t="s">
        <v>171</v>
      </c>
      <c r="D414" s="107">
        <v>0</v>
      </c>
      <c r="E414" s="107">
        <v>0</v>
      </c>
      <c r="F414" s="107">
        <v>0</v>
      </c>
      <c r="G414" s="107">
        <v>0</v>
      </c>
      <c r="H414" s="107">
        <v>0</v>
      </c>
      <c r="I414" s="107">
        <v>0.41882203389830508</v>
      </c>
      <c r="J414" s="107">
        <v>0</v>
      </c>
      <c r="K414" s="107">
        <v>0</v>
      </c>
      <c r="L414" s="107">
        <v>0</v>
      </c>
      <c r="M414" s="107">
        <v>0</v>
      </c>
      <c r="N414" s="107">
        <v>0</v>
      </c>
      <c r="O414" s="107">
        <v>0</v>
      </c>
      <c r="P414" s="107">
        <v>0</v>
      </c>
      <c r="Q414" s="107">
        <v>0</v>
      </c>
      <c r="R414" s="107">
        <v>0</v>
      </c>
      <c r="S414" s="107">
        <v>0</v>
      </c>
      <c r="T414" s="107">
        <v>0</v>
      </c>
      <c r="U414" s="107">
        <v>0</v>
      </c>
      <c r="V414" s="147">
        <f t="shared" si="29"/>
        <v>0</v>
      </c>
      <c r="W414" s="147">
        <f t="shared" si="29"/>
        <v>0</v>
      </c>
      <c r="X414" s="147">
        <f t="shared" si="29"/>
        <v>0</v>
      </c>
      <c r="Y414" s="107">
        <v>0</v>
      </c>
      <c r="Z414" s="107">
        <v>0</v>
      </c>
      <c r="AA414" s="107">
        <v>0</v>
      </c>
      <c r="AB414" s="107">
        <v>0.41882203389830508</v>
      </c>
      <c r="AC414" s="148">
        <f t="shared" si="30"/>
        <v>0.41882203389830508</v>
      </c>
      <c r="AD414" s="149"/>
    </row>
    <row r="415" spans="1:30" s="150" customFormat="1" ht="31.5" x14ac:dyDescent="0.2">
      <c r="A415" s="146"/>
      <c r="B415" s="6" t="s">
        <v>514</v>
      </c>
      <c r="C415" s="6" t="s">
        <v>171</v>
      </c>
      <c r="D415" s="107">
        <v>0</v>
      </c>
      <c r="E415" s="107">
        <v>0</v>
      </c>
      <c r="F415" s="107">
        <v>0</v>
      </c>
      <c r="G415" s="107">
        <v>0</v>
      </c>
      <c r="H415" s="107">
        <v>0</v>
      </c>
      <c r="I415" s="107">
        <v>0.41083898305084748</v>
      </c>
      <c r="J415" s="107">
        <v>0</v>
      </c>
      <c r="K415" s="107">
        <v>0</v>
      </c>
      <c r="L415" s="107">
        <v>0</v>
      </c>
      <c r="M415" s="107">
        <v>0</v>
      </c>
      <c r="N415" s="107">
        <v>0</v>
      </c>
      <c r="O415" s="107">
        <v>0</v>
      </c>
      <c r="P415" s="107">
        <v>0</v>
      </c>
      <c r="Q415" s="107">
        <v>0</v>
      </c>
      <c r="R415" s="107">
        <v>0</v>
      </c>
      <c r="S415" s="107">
        <v>0</v>
      </c>
      <c r="T415" s="107">
        <v>0</v>
      </c>
      <c r="U415" s="107">
        <v>0</v>
      </c>
      <c r="V415" s="147">
        <f t="shared" si="29"/>
        <v>0</v>
      </c>
      <c r="W415" s="147">
        <f t="shared" si="29"/>
        <v>0</v>
      </c>
      <c r="X415" s="147">
        <f t="shared" si="29"/>
        <v>0</v>
      </c>
      <c r="Y415" s="107">
        <v>0</v>
      </c>
      <c r="Z415" s="107">
        <v>0</v>
      </c>
      <c r="AA415" s="107">
        <v>0</v>
      </c>
      <c r="AB415" s="107">
        <v>0.41083898305084748</v>
      </c>
      <c r="AC415" s="148">
        <f t="shared" si="30"/>
        <v>0.41083898305084748</v>
      </c>
      <c r="AD415" s="149"/>
    </row>
    <row r="416" spans="1:30" s="150" customFormat="1" ht="31.5" x14ac:dyDescent="0.2">
      <c r="A416" s="146"/>
      <c r="B416" s="6" t="s">
        <v>515</v>
      </c>
      <c r="C416" s="6" t="s">
        <v>171</v>
      </c>
      <c r="D416" s="107">
        <v>0</v>
      </c>
      <c r="E416" s="107">
        <v>0</v>
      </c>
      <c r="F416" s="107">
        <v>0</v>
      </c>
      <c r="G416" s="107">
        <v>0</v>
      </c>
      <c r="H416" s="107">
        <v>0</v>
      </c>
      <c r="I416" s="107">
        <v>0.42266101694915259</v>
      </c>
      <c r="J416" s="107">
        <v>0</v>
      </c>
      <c r="K416" s="107">
        <v>0</v>
      </c>
      <c r="L416" s="107">
        <v>0</v>
      </c>
      <c r="M416" s="107">
        <v>0</v>
      </c>
      <c r="N416" s="107">
        <v>0</v>
      </c>
      <c r="O416" s="107">
        <v>0</v>
      </c>
      <c r="P416" s="107">
        <v>0</v>
      </c>
      <c r="Q416" s="107">
        <v>0</v>
      </c>
      <c r="R416" s="107">
        <v>0</v>
      </c>
      <c r="S416" s="107">
        <v>0</v>
      </c>
      <c r="T416" s="107">
        <v>0</v>
      </c>
      <c r="U416" s="107">
        <v>0</v>
      </c>
      <c r="V416" s="147">
        <f t="shared" si="29"/>
        <v>0</v>
      </c>
      <c r="W416" s="147">
        <f t="shared" si="29"/>
        <v>0</v>
      </c>
      <c r="X416" s="147">
        <f t="shared" si="29"/>
        <v>0</v>
      </c>
      <c r="Y416" s="107">
        <v>0</v>
      </c>
      <c r="Z416" s="107">
        <v>0</v>
      </c>
      <c r="AA416" s="107">
        <v>0</v>
      </c>
      <c r="AB416" s="107">
        <v>0.42266101694915259</v>
      </c>
      <c r="AC416" s="148">
        <f t="shared" si="30"/>
        <v>0.42266101694915259</v>
      </c>
      <c r="AD416" s="149"/>
    </row>
    <row r="417" spans="1:30" s="150" customFormat="1" ht="31.5" x14ac:dyDescent="0.2">
      <c r="A417" s="146"/>
      <c r="B417" s="6" t="s">
        <v>1074</v>
      </c>
      <c r="C417" s="6" t="s">
        <v>171</v>
      </c>
      <c r="D417" s="107">
        <v>0</v>
      </c>
      <c r="E417" s="107">
        <v>0</v>
      </c>
      <c r="F417" s="107">
        <v>0</v>
      </c>
      <c r="G417" s="107">
        <v>0</v>
      </c>
      <c r="H417" s="107">
        <v>0</v>
      </c>
      <c r="I417" s="107">
        <v>150</v>
      </c>
      <c r="J417" s="107">
        <v>0</v>
      </c>
      <c r="K417" s="107">
        <v>0</v>
      </c>
      <c r="L417" s="107">
        <v>0</v>
      </c>
      <c r="M417" s="107">
        <v>0</v>
      </c>
      <c r="N417" s="107">
        <v>0</v>
      </c>
      <c r="O417" s="107">
        <v>0</v>
      </c>
      <c r="P417" s="107">
        <v>0</v>
      </c>
      <c r="Q417" s="107">
        <v>0</v>
      </c>
      <c r="R417" s="107">
        <v>0</v>
      </c>
      <c r="S417" s="107">
        <v>0</v>
      </c>
      <c r="T417" s="107">
        <v>0</v>
      </c>
      <c r="U417" s="107">
        <v>0</v>
      </c>
      <c r="V417" s="147">
        <f t="shared" si="29"/>
        <v>0</v>
      </c>
      <c r="W417" s="147">
        <f t="shared" si="29"/>
        <v>0</v>
      </c>
      <c r="X417" s="147">
        <f t="shared" si="29"/>
        <v>0</v>
      </c>
      <c r="Y417" s="107">
        <v>0</v>
      </c>
      <c r="Z417" s="107">
        <v>0</v>
      </c>
      <c r="AA417" s="107">
        <v>0</v>
      </c>
      <c r="AB417" s="107">
        <v>0</v>
      </c>
      <c r="AC417" s="148">
        <f t="shared" si="30"/>
        <v>0</v>
      </c>
      <c r="AD417" s="149"/>
    </row>
    <row r="418" spans="1:30" s="150" customFormat="1" ht="31.5" x14ac:dyDescent="0.2">
      <c r="A418" s="146"/>
      <c r="B418" s="6" t="s">
        <v>516</v>
      </c>
      <c r="C418" s="6" t="s">
        <v>171</v>
      </c>
      <c r="D418" s="107">
        <v>0</v>
      </c>
      <c r="E418" s="107">
        <v>0</v>
      </c>
      <c r="F418" s="107">
        <v>0</v>
      </c>
      <c r="G418" s="107">
        <v>0</v>
      </c>
      <c r="H418" s="107">
        <v>0</v>
      </c>
      <c r="I418" s="107">
        <v>19.452999999999999</v>
      </c>
      <c r="J418" s="107">
        <v>0</v>
      </c>
      <c r="K418" s="107">
        <v>0</v>
      </c>
      <c r="L418" s="107">
        <v>0</v>
      </c>
      <c r="M418" s="107">
        <v>0</v>
      </c>
      <c r="N418" s="107">
        <v>0</v>
      </c>
      <c r="O418" s="107">
        <v>0</v>
      </c>
      <c r="P418" s="107">
        <v>0</v>
      </c>
      <c r="Q418" s="107">
        <v>0</v>
      </c>
      <c r="R418" s="107">
        <v>0</v>
      </c>
      <c r="S418" s="107">
        <v>0</v>
      </c>
      <c r="T418" s="107">
        <v>0</v>
      </c>
      <c r="U418" s="107">
        <v>0</v>
      </c>
      <c r="V418" s="147">
        <f t="shared" si="29"/>
        <v>0</v>
      </c>
      <c r="W418" s="147">
        <f t="shared" si="29"/>
        <v>0</v>
      </c>
      <c r="X418" s="147">
        <f t="shared" si="29"/>
        <v>0</v>
      </c>
      <c r="Y418" s="107">
        <v>0</v>
      </c>
      <c r="Z418" s="107">
        <v>0</v>
      </c>
      <c r="AA418" s="107">
        <v>0</v>
      </c>
      <c r="AB418" s="107">
        <v>0</v>
      </c>
      <c r="AC418" s="148">
        <f t="shared" si="30"/>
        <v>0</v>
      </c>
      <c r="AD418" s="149"/>
    </row>
    <row r="419" spans="1:30" s="150" customFormat="1" ht="63" x14ac:dyDescent="0.2">
      <c r="A419" s="146"/>
      <c r="B419" s="6" t="s">
        <v>517</v>
      </c>
      <c r="C419" s="6" t="s">
        <v>171</v>
      </c>
      <c r="D419" s="107">
        <v>0</v>
      </c>
      <c r="E419" s="107">
        <v>0</v>
      </c>
      <c r="F419" s="107">
        <v>0</v>
      </c>
      <c r="G419" s="107">
        <v>0</v>
      </c>
      <c r="H419" s="107">
        <v>0</v>
      </c>
      <c r="I419" s="107">
        <v>8.6245700000000003</v>
      </c>
      <c r="J419" s="107">
        <v>0</v>
      </c>
      <c r="K419" s="107">
        <v>0</v>
      </c>
      <c r="L419" s="107">
        <v>0</v>
      </c>
      <c r="M419" s="107">
        <v>0</v>
      </c>
      <c r="N419" s="107">
        <v>0</v>
      </c>
      <c r="O419" s="107">
        <v>0</v>
      </c>
      <c r="P419" s="107">
        <v>0</v>
      </c>
      <c r="Q419" s="107">
        <v>0</v>
      </c>
      <c r="R419" s="107">
        <v>0</v>
      </c>
      <c r="S419" s="107">
        <v>0</v>
      </c>
      <c r="T419" s="107">
        <v>0</v>
      </c>
      <c r="U419" s="107">
        <v>0</v>
      </c>
      <c r="V419" s="147">
        <f t="shared" si="29"/>
        <v>0</v>
      </c>
      <c r="W419" s="147">
        <f t="shared" si="29"/>
        <v>0</v>
      </c>
      <c r="X419" s="147">
        <f t="shared" si="29"/>
        <v>0</v>
      </c>
      <c r="Y419" s="107">
        <v>0</v>
      </c>
      <c r="Z419" s="107">
        <v>0</v>
      </c>
      <c r="AA419" s="107">
        <v>0</v>
      </c>
      <c r="AB419" s="107">
        <v>0</v>
      </c>
      <c r="AC419" s="148">
        <f t="shared" si="30"/>
        <v>0</v>
      </c>
      <c r="AD419" s="149"/>
    </row>
    <row r="420" spans="1:30" s="150" customFormat="1" ht="110.25" x14ac:dyDescent="0.2">
      <c r="A420" s="146"/>
      <c r="B420" s="6" t="s">
        <v>518</v>
      </c>
      <c r="C420" s="6" t="s">
        <v>171</v>
      </c>
      <c r="D420" s="107">
        <v>0</v>
      </c>
      <c r="E420" s="107">
        <v>0</v>
      </c>
      <c r="F420" s="107">
        <v>0</v>
      </c>
      <c r="G420" s="107">
        <v>0</v>
      </c>
      <c r="H420" s="107">
        <v>0</v>
      </c>
      <c r="I420" s="107">
        <v>8.2311549999999993</v>
      </c>
      <c r="J420" s="107">
        <v>0</v>
      </c>
      <c r="K420" s="107">
        <v>0</v>
      </c>
      <c r="L420" s="107">
        <v>0</v>
      </c>
      <c r="M420" s="107">
        <v>0</v>
      </c>
      <c r="N420" s="107">
        <v>0</v>
      </c>
      <c r="O420" s="107">
        <v>0</v>
      </c>
      <c r="P420" s="107">
        <v>0</v>
      </c>
      <c r="Q420" s="107">
        <v>0</v>
      </c>
      <c r="R420" s="107">
        <v>0</v>
      </c>
      <c r="S420" s="107">
        <v>0</v>
      </c>
      <c r="T420" s="107">
        <v>0</v>
      </c>
      <c r="U420" s="107">
        <v>0</v>
      </c>
      <c r="V420" s="147">
        <f t="shared" si="29"/>
        <v>0</v>
      </c>
      <c r="W420" s="147">
        <f t="shared" si="29"/>
        <v>0</v>
      </c>
      <c r="X420" s="147">
        <f t="shared" si="29"/>
        <v>0</v>
      </c>
      <c r="Y420" s="107">
        <v>0</v>
      </c>
      <c r="Z420" s="107">
        <v>0</v>
      </c>
      <c r="AA420" s="107">
        <v>0</v>
      </c>
      <c r="AB420" s="107">
        <v>8.2309999999999999</v>
      </c>
      <c r="AC420" s="148">
        <f t="shared" si="30"/>
        <v>8.2309999999999999</v>
      </c>
      <c r="AD420" s="149"/>
    </row>
    <row r="421" spans="1:30" s="150" customFormat="1" ht="31.5" x14ac:dyDescent="0.2">
      <c r="A421" s="146"/>
      <c r="B421" s="6" t="s">
        <v>1075</v>
      </c>
      <c r="C421" s="6" t="s">
        <v>171</v>
      </c>
      <c r="D421" s="107">
        <v>0</v>
      </c>
      <c r="E421" s="107">
        <v>0</v>
      </c>
      <c r="F421" s="107">
        <v>0</v>
      </c>
      <c r="G421" s="107">
        <v>0</v>
      </c>
      <c r="H421" s="107">
        <v>0</v>
      </c>
      <c r="I421" s="107">
        <v>15.945150149999996</v>
      </c>
      <c r="J421" s="107">
        <v>0</v>
      </c>
      <c r="K421" s="107">
        <v>0</v>
      </c>
      <c r="L421" s="107">
        <v>0</v>
      </c>
      <c r="M421" s="107">
        <v>0</v>
      </c>
      <c r="N421" s="107">
        <v>0</v>
      </c>
      <c r="O421" s="107">
        <v>0</v>
      </c>
      <c r="P421" s="107">
        <v>0</v>
      </c>
      <c r="Q421" s="107">
        <v>0</v>
      </c>
      <c r="R421" s="107">
        <v>0</v>
      </c>
      <c r="S421" s="107">
        <v>0</v>
      </c>
      <c r="T421" s="107">
        <v>0</v>
      </c>
      <c r="U421" s="107">
        <v>0</v>
      </c>
      <c r="V421" s="147">
        <f t="shared" si="29"/>
        <v>0</v>
      </c>
      <c r="W421" s="147">
        <f t="shared" si="29"/>
        <v>0</v>
      </c>
      <c r="X421" s="147">
        <f t="shared" si="29"/>
        <v>0</v>
      </c>
      <c r="Y421" s="107">
        <v>0</v>
      </c>
      <c r="Z421" s="107">
        <v>0</v>
      </c>
      <c r="AA421" s="107">
        <v>0</v>
      </c>
      <c r="AB421" s="107">
        <v>0</v>
      </c>
      <c r="AC421" s="148">
        <f t="shared" si="30"/>
        <v>0</v>
      </c>
      <c r="AD421" s="149"/>
    </row>
    <row r="422" spans="1:30" s="150" customFormat="1" ht="15.75" x14ac:dyDescent="0.2">
      <c r="A422" s="146"/>
      <c r="B422" s="6" t="s">
        <v>118</v>
      </c>
      <c r="C422" s="6" t="s">
        <v>171</v>
      </c>
      <c r="D422" s="107">
        <v>0</v>
      </c>
      <c r="E422" s="107">
        <v>0</v>
      </c>
      <c r="F422" s="107">
        <v>0</v>
      </c>
      <c r="G422" s="107">
        <v>0</v>
      </c>
      <c r="H422" s="107">
        <v>0</v>
      </c>
      <c r="I422" s="107">
        <v>20</v>
      </c>
      <c r="J422" s="107">
        <v>0</v>
      </c>
      <c r="K422" s="107">
        <v>0</v>
      </c>
      <c r="L422" s="107">
        <v>0</v>
      </c>
      <c r="M422" s="107">
        <v>0</v>
      </c>
      <c r="N422" s="107">
        <v>0</v>
      </c>
      <c r="O422" s="107">
        <v>0</v>
      </c>
      <c r="P422" s="107">
        <v>0</v>
      </c>
      <c r="Q422" s="107">
        <v>0</v>
      </c>
      <c r="R422" s="107">
        <v>0</v>
      </c>
      <c r="S422" s="107">
        <v>0</v>
      </c>
      <c r="T422" s="107">
        <v>0</v>
      </c>
      <c r="U422" s="107">
        <v>0</v>
      </c>
      <c r="V422" s="147">
        <f t="shared" si="29"/>
        <v>0</v>
      </c>
      <c r="W422" s="147">
        <f t="shared" si="29"/>
        <v>0</v>
      </c>
      <c r="X422" s="147">
        <f t="shared" si="29"/>
        <v>0</v>
      </c>
      <c r="Y422" s="107">
        <v>0</v>
      </c>
      <c r="Z422" s="107">
        <v>0</v>
      </c>
      <c r="AA422" s="107">
        <v>0</v>
      </c>
      <c r="AB422" s="107">
        <v>0</v>
      </c>
      <c r="AC422" s="148">
        <f t="shared" si="30"/>
        <v>0</v>
      </c>
      <c r="AD422" s="149"/>
    </row>
    <row r="423" spans="1:30" s="150" customFormat="1" ht="31.5" x14ac:dyDescent="0.2">
      <c r="A423" s="146"/>
      <c r="B423" s="6" t="s">
        <v>519</v>
      </c>
      <c r="C423" s="6" t="s">
        <v>171</v>
      </c>
      <c r="D423" s="107">
        <v>0</v>
      </c>
      <c r="E423" s="107">
        <v>0</v>
      </c>
      <c r="F423" s="107">
        <v>0</v>
      </c>
      <c r="G423" s="107">
        <v>0</v>
      </c>
      <c r="H423" s="107">
        <v>0</v>
      </c>
      <c r="I423" s="107">
        <v>27.499999999999996</v>
      </c>
      <c r="J423" s="107">
        <v>0</v>
      </c>
      <c r="K423" s="107">
        <v>0</v>
      </c>
      <c r="L423" s="107">
        <v>0</v>
      </c>
      <c r="M423" s="107">
        <v>0</v>
      </c>
      <c r="N423" s="107">
        <v>0</v>
      </c>
      <c r="O423" s="107">
        <v>0</v>
      </c>
      <c r="P423" s="107">
        <v>0</v>
      </c>
      <c r="Q423" s="107">
        <v>0</v>
      </c>
      <c r="R423" s="107">
        <v>0</v>
      </c>
      <c r="S423" s="107">
        <v>0</v>
      </c>
      <c r="T423" s="107">
        <v>0</v>
      </c>
      <c r="U423" s="107">
        <v>0</v>
      </c>
      <c r="V423" s="147">
        <f t="shared" si="29"/>
        <v>0</v>
      </c>
      <c r="W423" s="147">
        <f t="shared" si="29"/>
        <v>0</v>
      </c>
      <c r="X423" s="147">
        <f t="shared" si="29"/>
        <v>0</v>
      </c>
      <c r="Y423" s="107">
        <v>0</v>
      </c>
      <c r="Z423" s="107">
        <v>0</v>
      </c>
      <c r="AA423" s="107">
        <v>0</v>
      </c>
      <c r="AB423" s="107">
        <v>13.75</v>
      </c>
      <c r="AC423" s="148">
        <f t="shared" si="30"/>
        <v>13.75</v>
      </c>
      <c r="AD423" s="149"/>
    </row>
    <row r="424" spans="1:30" s="150" customFormat="1" ht="31.5" x14ac:dyDescent="0.2">
      <c r="A424" s="146"/>
      <c r="B424" s="6" t="s">
        <v>119</v>
      </c>
      <c r="C424" s="6" t="s">
        <v>171</v>
      </c>
      <c r="D424" s="107">
        <v>0</v>
      </c>
      <c r="E424" s="107">
        <v>0</v>
      </c>
      <c r="F424" s="107">
        <v>0</v>
      </c>
      <c r="G424" s="107">
        <v>0</v>
      </c>
      <c r="H424" s="107">
        <v>0</v>
      </c>
      <c r="I424" s="107">
        <v>2.2629999999999999</v>
      </c>
      <c r="J424" s="107">
        <v>0</v>
      </c>
      <c r="K424" s="107">
        <v>0</v>
      </c>
      <c r="L424" s="107">
        <v>0</v>
      </c>
      <c r="M424" s="107">
        <v>0</v>
      </c>
      <c r="N424" s="107">
        <v>0</v>
      </c>
      <c r="O424" s="107">
        <v>0</v>
      </c>
      <c r="P424" s="107">
        <v>0</v>
      </c>
      <c r="Q424" s="107">
        <v>0</v>
      </c>
      <c r="R424" s="107">
        <v>0</v>
      </c>
      <c r="S424" s="107">
        <v>0</v>
      </c>
      <c r="T424" s="107">
        <v>0</v>
      </c>
      <c r="U424" s="107">
        <v>0</v>
      </c>
      <c r="V424" s="147">
        <f t="shared" si="29"/>
        <v>0</v>
      </c>
      <c r="W424" s="147">
        <f t="shared" si="29"/>
        <v>0</v>
      </c>
      <c r="X424" s="147">
        <f t="shared" si="29"/>
        <v>0</v>
      </c>
      <c r="Y424" s="107">
        <v>0</v>
      </c>
      <c r="Z424" s="107">
        <v>0</v>
      </c>
      <c r="AA424" s="107">
        <v>2.2629999999999999</v>
      </c>
      <c r="AB424" s="107">
        <v>0</v>
      </c>
      <c r="AC424" s="148">
        <f t="shared" si="30"/>
        <v>2.2629999999999999</v>
      </c>
      <c r="AD424" s="149"/>
    </row>
    <row r="425" spans="1:30" s="150" customFormat="1" ht="31.5" x14ac:dyDescent="0.2">
      <c r="A425" s="146"/>
      <c r="B425" s="6" t="s">
        <v>120</v>
      </c>
      <c r="C425" s="6" t="s">
        <v>171</v>
      </c>
      <c r="D425" s="107">
        <v>0</v>
      </c>
      <c r="E425" s="107">
        <v>0</v>
      </c>
      <c r="F425" s="107">
        <v>0</v>
      </c>
      <c r="G425" s="107">
        <v>0</v>
      </c>
      <c r="H425" s="107">
        <v>0</v>
      </c>
      <c r="I425" s="107">
        <v>6.7889999999999988</v>
      </c>
      <c r="J425" s="107">
        <v>0</v>
      </c>
      <c r="K425" s="107">
        <v>0</v>
      </c>
      <c r="L425" s="107">
        <v>0</v>
      </c>
      <c r="M425" s="107">
        <v>0</v>
      </c>
      <c r="N425" s="107">
        <v>0</v>
      </c>
      <c r="O425" s="107">
        <v>0</v>
      </c>
      <c r="P425" s="107">
        <v>0</v>
      </c>
      <c r="Q425" s="107">
        <v>0</v>
      </c>
      <c r="R425" s="107">
        <v>0</v>
      </c>
      <c r="S425" s="107">
        <v>0</v>
      </c>
      <c r="T425" s="107">
        <v>0</v>
      </c>
      <c r="U425" s="107">
        <v>0</v>
      </c>
      <c r="V425" s="147">
        <f t="shared" si="29"/>
        <v>0</v>
      </c>
      <c r="W425" s="147">
        <f t="shared" si="29"/>
        <v>0</v>
      </c>
      <c r="X425" s="147">
        <f t="shared" si="29"/>
        <v>0</v>
      </c>
      <c r="Y425" s="107">
        <v>0</v>
      </c>
      <c r="Z425" s="107">
        <v>0</v>
      </c>
      <c r="AA425" s="107">
        <v>0</v>
      </c>
      <c r="AB425" s="107">
        <v>6.7889999999999997</v>
      </c>
      <c r="AC425" s="148">
        <f t="shared" si="30"/>
        <v>6.7889999999999997</v>
      </c>
      <c r="AD425" s="149"/>
    </row>
    <row r="426" spans="1:30" s="150" customFormat="1" ht="47.25" x14ac:dyDescent="0.2">
      <c r="A426" s="146"/>
      <c r="B426" s="6" t="s">
        <v>121</v>
      </c>
      <c r="C426" s="6" t="s">
        <v>171</v>
      </c>
      <c r="D426" s="107">
        <v>0</v>
      </c>
      <c r="E426" s="107">
        <v>0</v>
      </c>
      <c r="F426" s="107">
        <v>0</v>
      </c>
      <c r="G426" s="107">
        <v>0</v>
      </c>
      <c r="H426" s="107">
        <v>0</v>
      </c>
      <c r="I426" s="107">
        <v>13.577603905160398</v>
      </c>
      <c r="J426" s="107">
        <v>0</v>
      </c>
      <c r="K426" s="107">
        <v>0</v>
      </c>
      <c r="L426" s="107">
        <v>0</v>
      </c>
      <c r="M426" s="107">
        <v>0</v>
      </c>
      <c r="N426" s="107">
        <v>0</v>
      </c>
      <c r="O426" s="107">
        <v>0</v>
      </c>
      <c r="P426" s="107">
        <v>0</v>
      </c>
      <c r="Q426" s="107">
        <v>0</v>
      </c>
      <c r="R426" s="107">
        <v>0</v>
      </c>
      <c r="S426" s="107">
        <v>0</v>
      </c>
      <c r="T426" s="107">
        <v>0</v>
      </c>
      <c r="U426" s="107">
        <v>0</v>
      </c>
      <c r="V426" s="147">
        <f t="shared" si="29"/>
        <v>0</v>
      </c>
      <c r="W426" s="147">
        <f t="shared" si="29"/>
        <v>0</v>
      </c>
      <c r="X426" s="147">
        <f t="shared" si="29"/>
        <v>0</v>
      </c>
      <c r="Y426" s="107">
        <v>0</v>
      </c>
      <c r="Z426" s="107">
        <v>0</v>
      </c>
      <c r="AA426" s="107">
        <v>0</v>
      </c>
      <c r="AB426" s="107">
        <v>4.5259999999999998</v>
      </c>
      <c r="AC426" s="148">
        <f t="shared" si="30"/>
        <v>4.5259999999999998</v>
      </c>
      <c r="AD426" s="149"/>
    </row>
    <row r="427" spans="1:30" s="150" customFormat="1" ht="31.5" x14ac:dyDescent="0.2">
      <c r="A427" s="146"/>
      <c r="B427" s="8" t="s">
        <v>122</v>
      </c>
      <c r="C427" s="6" t="s">
        <v>171</v>
      </c>
      <c r="D427" s="107">
        <v>0</v>
      </c>
      <c r="E427" s="107">
        <v>0</v>
      </c>
      <c r="F427" s="107">
        <v>0</v>
      </c>
      <c r="G427" s="107">
        <v>0</v>
      </c>
      <c r="H427" s="107">
        <v>0</v>
      </c>
      <c r="I427" s="107">
        <v>0</v>
      </c>
      <c r="J427" s="107">
        <v>0</v>
      </c>
      <c r="K427" s="107">
        <v>0</v>
      </c>
      <c r="L427" s="107">
        <v>0</v>
      </c>
      <c r="M427" s="107">
        <v>0</v>
      </c>
      <c r="N427" s="107">
        <v>0</v>
      </c>
      <c r="O427" s="107">
        <v>0</v>
      </c>
      <c r="P427" s="107">
        <v>0</v>
      </c>
      <c r="Q427" s="107">
        <v>0</v>
      </c>
      <c r="R427" s="107">
        <v>0</v>
      </c>
      <c r="S427" s="107">
        <v>0</v>
      </c>
      <c r="T427" s="107">
        <v>0</v>
      </c>
      <c r="U427" s="107">
        <v>0</v>
      </c>
      <c r="V427" s="147">
        <f t="shared" ref="V427:X490" si="31">J427+M427+P427+S427</f>
        <v>0</v>
      </c>
      <c r="W427" s="147">
        <f t="shared" si="31"/>
        <v>0</v>
      </c>
      <c r="X427" s="147">
        <f t="shared" si="31"/>
        <v>0</v>
      </c>
      <c r="Y427" s="107">
        <v>0.12818599999999999</v>
      </c>
      <c r="Z427" s="107">
        <v>5.9868040000000002</v>
      </c>
      <c r="AA427" s="107">
        <v>41.202995999999999</v>
      </c>
      <c r="AB427" s="107">
        <v>55.526330000000002</v>
      </c>
      <c r="AC427" s="148">
        <f t="shared" ref="AC427:AC490" si="32">Y427+Z427+AA427+AB427</f>
        <v>102.84431599999999</v>
      </c>
      <c r="AD427" s="149"/>
    </row>
    <row r="428" spans="1:30" s="150" customFormat="1" ht="15.75" x14ac:dyDescent="0.2">
      <c r="A428" s="146"/>
      <c r="B428" s="6" t="s">
        <v>567</v>
      </c>
      <c r="C428" s="6" t="s">
        <v>171</v>
      </c>
      <c r="D428" s="107">
        <v>0</v>
      </c>
      <c r="E428" s="107">
        <v>0</v>
      </c>
      <c r="F428" s="107">
        <v>0</v>
      </c>
      <c r="G428" s="107">
        <v>0</v>
      </c>
      <c r="H428" s="107">
        <v>0</v>
      </c>
      <c r="I428" s="107">
        <v>0</v>
      </c>
      <c r="J428" s="107">
        <v>0</v>
      </c>
      <c r="K428" s="107">
        <v>0</v>
      </c>
      <c r="L428" s="107">
        <v>0</v>
      </c>
      <c r="M428" s="107">
        <v>0</v>
      </c>
      <c r="N428" s="107">
        <v>0</v>
      </c>
      <c r="O428" s="107">
        <v>0</v>
      </c>
      <c r="P428" s="107">
        <v>0</v>
      </c>
      <c r="Q428" s="107">
        <v>0</v>
      </c>
      <c r="R428" s="107">
        <v>0</v>
      </c>
      <c r="S428" s="107">
        <v>0</v>
      </c>
      <c r="T428" s="107">
        <v>0</v>
      </c>
      <c r="U428" s="107">
        <v>0</v>
      </c>
      <c r="V428" s="147">
        <f t="shared" si="31"/>
        <v>0</v>
      </c>
      <c r="W428" s="147">
        <f t="shared" si="31"/>
        <v>0</v>
      </c>
      <c r="X428" s="147">
        <f t="shared" si="31"/>
        <v>0</v>
      </c>
      <c r="Y428" s="107">
        <v>0</v>
      </c>
      <c r="Z428" s="107">
        <v>0</v>
      </c>
      <c r="AA428" s="107">
        <v>0</v>
      </c>
      <c r="AB428" s="107">
        <v>0</v>
      </c>
      <c r="AC428" s="148">
        <f t="shared" si="32"/>
        <v>0</v>
      </c>
      <c r="AD428" s="149"/>
    </row>
    <row r="429" spans="1:30" s="150" customFormat="1" ht="78.75" x14ac:dyDescent="0.2">
      <c r="A429" s="146"/>
      <c r="B429" s="6" t="s">
        <v>521</v>
      </c>
      <c r="C429" s="6" t="s">
        <v>171</v>
      </c>
      <c r="D429" s="107">
        <v>0</v>
      </c>
      <c r="E429" s="107">
        <v>0</v>
      </c>
      <c r="F429" s="107">
        <v>0</v>
      </c>
      <c r="G429" s="107">
        <v>0</v>
      </c>
      <c r="H429" s="107">
        <v>0</v>
      </c>
      <c r="I429" s="107">
        <v>0</v>
      </c>
      <c r="J429" s="107">
        <v>0</v>
      </c>
      <c r="K429" s="107">
        <v>0</v>
      </c>
      <c r="L429" s="107">
        <v>0</v>
      </c>
      <c r="M429" s="107">
        <v>0</v>
      </c>
      <c r="N429" s="107">
        <v>0</v>
      </c>
      <c r="O429" s="107">
        <v>0</v>
      </c>
      <c r="P429" s="107">
        <v>0</v>
      </c>
      <c r="Q429" s="107">
        <v>0</v>
      </c>
      <c r="R429" s="107">
        <v>0</v>
      </c>
      <c r="S429" s="107">
        <v>0</v>
      </c>
      <c r="T429" s="107">
        <v>0</v>
      </c>
      <c r="U429" s="107">
        <v>0</v>
      </c>
      <c r="V429" s="147">
        <f t="shared" si="31"/>
        <v>0</v>
      </c>
      <c r="W429" s="147">
        <f t="shared" si="31"/>
        <v>0</v>
      </c>
      <c r="X429" s="147">
        <f t="shared" si="31"/>
        <v>0</v>
      </c>
      <c r="Y429" s="107">
        <v>0</v>
      </c>
      <c r="Z429" s="107">
        <v>0</v>
      </c>
      <c r="AA429" s="107">
        <v>0</v>
      </c>
      <c r="AB429" s="107">
        <v>0</v>
      </c>
      <c r="AC429" s="148">
        <f t="shared" si="32"/>
        <v>0</v>
      </c>
      <c r="AD429" s="149"/>
    </row>
    <row r="430" spans="1:30" s="150" customFormat="1" ht="47.25" x14ac:dyDescent="0.2">
      <c r="A430" s="146"/>
      <c r="B430" s="6" t="s">
        <v>522</v>
      </c>
      <c r="C430" s="6" t="s">
        <v>171</v>
      </c>
      <c r="D430" s="107">
        <v>0</v>
      </c>
      <c r="E430" s="107">
        <v>0</v>
      </c>
      <c r="F430" s="107">
        <v>0</v>
      </c>
      <c r="G430" s="107">
        <v>0</v>
      </c>
      <c r="H430" s="107">
        <v>0</v>
      </c>
      <c r="I430" s="107">
        <v>0</v>
      </c>
      <c r="J430" s="107">
        <v>0</v>
      </c>
      <c r="K430" s="107">
        <v>0</v>
      </c>
      <c r="L430" s="107">
        <v>0</v>
      </c>
      <c r="M430" s="107">
        <v>0</v>
      </c>
      <c r="N430" s="107">
        <v>0</v>
      </c>
      <c r="O430" s="107">
        <v>0</v>
      </c>
      <c r="P430" s="107">
        <v>0</v>
      </c>
      <c r="Q430" s="107">
        <v>0</v>
      </c>
      <c r="R430" s="107">
        <v>0</v>
      </c>
      <c r="S430" s="107">
        <v>0</v>
      </c>
      <c r="T430" s="107">
        <v>0</v>
      </c>
      <c r="U430" s="107">
        <v>0</v>
      </c>
      <c r="V430" s="147">
        <f t="shared" si="31"/>
        <v>0</v>
      </c>
      <c r="W430" s="147">
        <f t="shared" si="31"/>
        <v>0</v>
      </c>
      <c r="X430" s="147">
        <f t="shared" si="31"/>
        <v>0</v>
      </c>
      <c r="Y430" s="107">
        <v>0</v>
      </c>
      <c r="Z430" s="107">
        <v>0</v>
      </c>
      <c r="AA430" s="107">
        <v>0</v>
      </c>
      <c r="AB430" s="107">
        <v>0</v>
      </c>
      <c r="AC430" s="148">
        <f t="shared" si="32"/>
        <v>0</v>
      </c>
      <c r="AD430" s="149"/>
    </row>
    <row r="431" spans="1:30" s="150" customFormat="1" ht="78.75" x14ac:dyDescent="0.2">
      <c r="A431" s="146"/>
      <c r="B431" s="6" t="s">
        <v>525</v>
      </c>
      <c r="C431" s="6" t="s">
        <v>171</v>
      </c>
      <c r="D431" s="107">
        <v>0</v>
      </c>
      <c r="E431" s="107">
        <v>0</v>
      </c>
      <c r="F431" s="107">
        <v>0</v>
      </c>
      <c r="G431" s="107">
        <v>0</v>
      </c>
      <c r="H431" s="107">
        <v>0</v>
      </c>
      <c r="I431" s="107">
        <v>0</v>
      </c>
      <c r="J431" s="107">
        <v>0</v>
      </c>
      <c r="K431" s="107">
        <v>0</v>
      </c>
      <c r="L431" s="107">
        <v>0</v>
      </c>
      <c r="M431" s="107">
        <v>0</v>
      </c>
      <c r="N431" s="107">
        <v>0</v>
      </c>
      <c r="O431" s="107">
        <v>0</v>
      </c>
      <c r="P431" s="107">
        <v>0</v>
      </c>
      <c r="Q431" s="107">
        <v>0</v>
      </c>
      <c r="R431" s="107">
        <v>0</v>
      </c>
      <c r="S431" s="107">
        <v>0</v>
      </c>
      <c r="T431" s="107">
        <v>0</v>
      </c>
      <c r="U431" s="107">
        <v>0</v>
      </c>
      <c r="V431" s="147">
        <f t="shared" si="31"/>
        <v>0</v>
      </c>
      <c r="W431" s="147">
        <f t="shared" si="31"/>
        <v>0</v>
      </c>
      <c r="X431" s="147">
        <f t="shared" si="31"/>
        <v>0</v>
      </c>
      <c r="Y431" s="107">
        <v>0</v>
      </c>
      <c r="Z431" s="107">
        <v>0</v>
      </c>
      <c r="AA431" s="107">
        <v>0</v>
      </c>
      <c r="AB431" s="107">
        <v>0</v>
      </c>
      <c r="AC431" s="148">
        <f t="shared" si="32"/>
        <v>0</v>
      </c>
      <c r="AD431" s="149"/>
    </row>
    <row r="432" spans="1:30" s="150" customFormat="1" ht="63" x14ac:dyDescent="0.2">
      <c r="A432" s="146"/>
      <c r="B432" s="6" t="s">
        <v>526</v>
      </c>
      <c r="C432" s="6" t="s">
        <v>171</v>
      </c>
      <c r="D432" s="107">
        <v>0</v>
      </c>
      <c r="E432" s="107">
        <v>0</v>
      </c>
      <c r="F432" s="107">
        <v>0</v>
      </c>
      <c r="G432" s="107">
        <v>0</v>
      </c>
      <c r="H432" s="107">
        <v>0</v>
      </c>
      <c r="I432" s="107">
        <v>0</v>
      </c>
      <c r="J432" s="107">
        <v>0</v>
      </c>
      <c r="K432" s="107">
        <v>0</v>
      </c>
      <c r="L432" s="107">
        <v>0</v>
      </c>
      <c r="M432" s="107">
        <v>0</v>
      </c>
      <c r="N432" s="107">
        <v>0</v>
      </c>
      <c r="O432" s="107">
        <v>0</v>
      </c>
      <c r="P432" s="107">
        <v>0</v>
      </c>
      <c r="Q432" s="107">
        <v>0</v>
      </c>
      <c r="R432" s="107">
        <v>0</v>
      </c>
      <c r="S432" s="107">
        <v>0</v>
      </c>
      <c r="T432" s="107">
        <v>0</v>
      </c>
      <c r="U432" s="107">
        <v>0</v>
      </c>
      <c r="V432" s="147">
        <f t="shared" si="31"/>
        <v>0</v>
      </c>
      <c r="W432" s="147">
        <f t="shared" si="31"/>
        <v>0</v>
      </c>
      <c r="X432" s="147">
        <f t="shared" si="31"/>
        <v>0</v>
      </c>
      <c r="Y432" s="107">
        <v>0</v>
      </c>
      <c r="Z432" s="107">
        <v>0</v>
      </c>
      <c r="AA432" s="107">
        <v>0</v>
      </c>
      <c r="AB432" s="107">
        <v>0</v>
      </c>
      <c r="AC432" s="148">
        <f t="shared" si="32"/>
        <v>0</v>
      </c>
      <c r="AD432" s="149"/>
    </row>
    <row r="433" spans="1:30" s="150" customFormat="1" ht="63" x14ac:dyDescent="0.2">
      <c r="A433" s="146"/>
      <c r="B433" s="6" t="s">
        <v>527</v>
      </c>
      <c r="C433" s="6" t="s">
        <v>171</v>
      </c>
      <c r="D433" s="107">
        <v>0</v>
      </c>
      <c r="E433" s="107">
        <v>0</v>
      </c>
      <c r="F433" s="107">
        <v>0</v>
      </c>
      <c r="G433" s="107">
        <v>0</v>
      </c>
      <c r="H433" s="107">
        <v>0</v>
      </c>
      <c r="I433" s="107">
        <v>0</v>
      </c>
      <c r="J433" s="107">
        <v>0</v>
      </c>
      <c r="K433" s="107">
        <v>0</v>
      </c>
      <c r="L433" s="107">
        <v>0</v>
      </c>
      <c r="M433" s="107">
        <v>0</v>
      </c>
      <c r="N433" s="107">
        <v>0</v>
      </c>
      <c r="O433" s="107">
        <v>0</v>
      </c>
      <c r="P433" s="107">
        <v>0</v>
      </c>
      <c r="Q433" s="107">
        <v>0</v>
      </c>
      <c r="R433" s="107">
        <v>0</v>
      </c>
      <c r="S433" s="107">
        <v>0</v>
      </c>
      <c r="T433" s="107">
        <v>0</v>
      </c>
      <c r="U433" s="107">
        <v>0</v>
      </c>
      <c r="V433" s="147">
        <f t="shared" si="31"/>
        <v>0</v>
      </c>
      <c r="W433" s="147">
        <f t="shared" si="31"/>
        <v>0</v>
      </c>
      <c r="X433" s="147">
        <f t="shared" si="31"/>
        <v>0</v>
      </c>
      <c r="Y433" s="107">
        <v>0</v>
      </c>
      <c r="Z433" s="107">
        <v>0</v>
      </c>
      <c r="AA433" s="107">
        <v>0</v>
      </c>
      <c r="AB433" s="107">
        <v>0</v>
      </c>
      <c r="AC433" s="148">
        <f t="shared" si="32"/>
        <v>0</v>
      </c>
      <c r="AD433" s="149"/>
    </row>
    <row r="434" spans="1:30" s="150" customFormat="1" ht="47.25" x14ac:dyDescent="0.2">
      <c r="A434" s="146"/>
      <c r="B434" s="6" t="s">
        <v>528</v>
      </c>
      <c r="C434" s="6" t="s">
        <v>171</v>
      </c>
      <c r="D434" s="107">
        <v>0</v>
      </c>
      <c r="E434" s="107">
        <v>0</v>
      </c>
      <c r="F434" s="107">
        <v>0</v>
      </c>
      <c r="G434" s="107">
        <v>0</v>
      </c>
      <c r="H434" s="107">
        <v>0</v>
      </c>
      <c r="I434" s="107">
        <v>0</v>
      </c>
      <c r="J434" s="107">
        <v>0</v>
      </c>
      <c r="K434" s="107">
        <v>0</v>
      </c>
      <c r="L434" s="107">
        <v>0</v>
      </c>
      <c r="M434" s="107">
        <v>0</v>
      </c>
      <c r="N434" s="107">
        <v>0</v>
      </c>
      <c r="O434" s="107">
        <v>0</v>
      </c>
      <c r="P434" s="107">
        <v>0</v>
      </c>
      <c r="Q434" s="107">
        <v>0</v>
      </c>
      <c r="R434" s="107">
        <v>0</v>
      </c>
      <c r="S434" s="107">
        <v>0</v>
      </c>
      <c r="T434" s="107">
        <v>0</v>
      </c>
      <c r="U434" s="107">
        <v>0</v>
      </c>
      <c r="V434" s="147">
        <f t="shared" si="31"/>
        <v>0</v>
      </c>
      <c r="W434" s="147">
        <f t="shared" si="31"/>
        <v>0</v>
      </c>
      <c r="X434" s="147">
        <f t="shared" si="31"/>
        <v>0</v>
      </c>
      <c r="Y434" s="107">
        <v>0</v>
      </c>
      <c r="Z434" s="107">
        <v>0</v>
      </c>
      <c r="AA434" s="107">
        <v>0</v>
      </c>
      <c r="AB434" s="107">
        <v>0</v>
      </c>
      <c r="AC434" s="148">
        <f t="shared" si="32"/>
        <v>0</v>
      </c>
      <c r="AD434" s="149"/>
    </row>
    <row r="435" spans="1:30" s="150" customFormat="1" ht="94.5" x14ac:dyDescent="0.2">
      <c r="A435" s="146"/>
      <c r="B435" s="6" t="s">
        <v>529</v>
      </c>
      <c r="C435" s="6" t="s">
        <v>171</v>
      </c>
      <c r="D435" s="107">
        <v>0</v>
      </c>
      <c r="E435" s="107">
        <v>0</v>
      </c>
      <c r="F435" s="107">
        <v>0</v>
      </c>
      <c r="G435" s="107">
        <v>0</v>
      </c>
      <c r="H435" s="107">
        <v>0</v>
      </c>
      <c r="I435" s="107">
        <v>0</v>
      </c>
      <c r="J435" s="107">
        <v>0</v>
      </c>
      <c r="K435" s="107">
        <v>0</v>
      </c>
      <c r="L435" s="107">
        <v>0</v>
      </c>
      <c r="M435" s="107">
        <v>0</v>
      </c>
      <c r="N435" s="107">
        <v>0</v>
      </c>
      <c r="O435" s="107">
        <v>0</v>
      </c>
      <c r="P435" s="107">
        <v>0</v>
      </c>
      <c r="Q435" s="107">
        <v>0</v>
      </c>
      <c r="R435" s="107">
        <v>0</v>
      </c>
      <c r="S435" s="107">
        <v>0</v>
      </c>
      <c r="T435" s="107">
        <v>0</v>
      </c>
      <c r="U435" s="107">
        <v>0</v>
      </c>
      <c r="V435" s="147">
        <f t="shared" si="31"/>
        <v>0</v>
      </c>
      <c r="W435" s="147">
        <f t="shared" si="31"/>
        <v>0</v>
      </c>
      <c r="X435" s="147">
        <f t="shared" si="31"/>
        <v>0</v>
      </c>
      <c r="Y435" s="107">
        <v>0</v>
      </c>
      <c r="Z435" s="107">
        <v>0</v>
      </c>
      <c r="AA435" s="107">
        <v>0</v>
      </c>
      <c r="AB435" s="107">
        <v>0</v>
      </c>
      <c r="AC435" s="148">
        <f t="shared" si="32"/>
        <v>0</v>
      </c>
      <c r="AD435" s="149"/>
    </row>
    <row r="436" spans="1:30" s="150" customFormat="1" ht="94.5" x14ac:dyDescent="0.2">
      <c r="A436" s="146"/>
      <c r="B436" s="6" t="s">
        <v>530</v>
      </c>
      <c r="C436" s="6" t="s">
        <v>171</v>
      </c>
      <c r="D436" s="107">
        <v>0</v>
      </c>
      <c r="E436" s="107">
        <v>0</v>
      </c>
      <c r="F436" s="107">
        <v>0</v>
      </c>
      <c r="G436" s="107">
        <v>0</v>
      </c>
      <c r="H436" s="107">
        <v>0</v>
      </c>
      <c r="I436" s="107">
        <v>0</v>
      </c>
      <c r="J436" s="107">
        <v>0</v>
      </c>
      <c r="K436" s="107">
        <v>0</v>
      </c>
      <c r="L436" s="107">
        <v>0</v>
      </c>
      <c r="M436" s="107">
        <v>0</v>
      </c>
      <c r="N436" s="107">
        <v>0</v>
      </c>
      <c r="O436" s="107">
        <v>0</v>
      </c>
      <c r="P436" s="107">
        <v>0</v>
      </c>
      <c r="Q436" s="107">
        <v>0</v>
      </c>
      <c r="R436" s="107">
        <v>0</v>
      </c>
      <c r="S436" s="107">
        <v>0</v>
      </c>
      <c r="T436" s="107">
        <v>0</v>
      </c>
      <c r="U436" s="107">
        <v>0</v>
      </c>
      <c r="V436" s="147">
        <f t="shared" si="31"/>
        <v>0</v>
      </c>
      <c r="W436" s="147">
        <f t="shared" si="31"/>
        <v>0</v>
      </c>
      <c r="X436" s="147">
        <f t="shared" si="31"/>
        <v>0</v>
      </c>
      <c r="Y436" s="107">
        <v>0</v>
      </c>
      <c r="Z436" s="107">
        <v>0</v>
      </c>
      <c r="AA436" s="107">
        <v>0</v>
      </c>
      <c r="AB436" s="107">
        <v>0</v>
      </c>
      <c r="AC436" s="148">
        <f t="shared" si="32"/>
        <v>0</v>
      </c>
      <c r="AD436" s="149"/>
    </row>
    <row r="437" spans="1:30" s="150" customFormat="1" ht="94.5" x14ac:dyDescent="0.2">
      <c r="A437" s="146"/>
      <c r="B437" s="6" t="s">
        <v>531</v>
      </c>
      <c r="C437" s="6" t="s">
        <v>171</v>
      </c>
      <c r="D437" s="107">
        <v>0</v>
      </c>
      <c r="E437" s="107">
        <v>0</v>
      </c>
      <c r="F437" s="107">
        <v>0</v>
      </c>
      <c r="G437" s="107">
        <v>0</v>
      </c>
      <c r="H437" s="107">
        <v>0</v>
      </c>
      <c r="I437" s="107">
        <v>0</v>
      </c>
      <c r="J437" s="107">
        <v>0</v>
      </c>
      <c r="K437" s="107">
        <v>0</v>
      </c>
      <c r="L437" s="107">
        <v>0</v>
      </c>
      <c r="M437" s="107">
        <v>0</v>
      </c>
      <c r="N437" s="107">
        <v>0</v>
      </c>
      <c r="O437" s="107">
        <v>0</v>
      </c>
      <c r="P437" s="107">
        <v>0</v>
      </c>
      <c r="Q437" s="107">
        <v>0</v>
      </c>
      <c r="R437" s="107">
        <v>0</v>
      </c>
      <c r="S437" s="107">
        <v>0</v>
      </c>
      <c r="T437" s="107">
        <v>0</v>
      </c>
      <c r="U437" s="107">
        <v>0</v>
      </c>
      <c r="V437" s="147">
        <f t="shared" si="31"/>
        <v>0</v>
      </c>
      <c r="W437" s="147">
        <f t="shared" si="31"/>
        <v>0</v>
      </c>
      <c r="X437" s="147">
        <f t="shared" si="31"/>
        <v>0</v>
      </c>
      <c r="Y437" s="107">
        <v>0</v>
      </c>
      <c r="Z437" s="107">
        <v>0</v>
      </c>
      <c r="AA437" s="107">
        <v>0</v>
      </c>
      <c r="AB437" s="107">
        <v>0</v>
      </c>
      <c r="AC437" s="148">
        <f t="shared" si="32"/>
        <v>0</v>
      </c>
      <c r="AD437" s="149"/>
    </row>
    <row r="438" spans="1:30" s="150" customFormat="1" ht="94.5" x14ac:dyDescent="0.2">
      <c r="A438" s="146"/>
      <c r="B438" s="6" t="s">
        <v>532</v>
      </c>
      <c r="C438" s="6" t="s">
        <v>171</v>
      </c>
      <c r="D438" s="107">
        <v>0</v>
      </c>
      <c r="E438" s="107">
        <v>0</v>
      </c>
      <c r="F438" s="107">
        <v>0</v>
      </c>
      <c r="G438" s="107">
        <v>0</v>
      </c>
      <c r="H438" s="107">
        <v>0</v>
      </c>
      <c r="I438" s="107">
        <v>0</v>
      </c>
      <c r="J438" s="107">
        <v>0</v>
      </c>
      <c r="K438" s="107">
        <v>0</v>
      </c>
      <c r="L438" s="107">
        <v>0</v>
      </c>
      <c r="M438" s="107">
        <v>0</v>
      </c>
      <c r="N438" s="107">
        <v>0</v>
      </c>
      <c r="O438" s="107">
        <v>0</v>
      </c>
      <c r="P438" s="107">
        <v>0</v>
      </c>
      <c r="Q438" s="107">
        <v>0</v>
      </c>
      <c r="R438" s="107">
        <v>0</v>
      </c>
      <c r="S438" s="107">
        <v>0</v>
      </c>
      <c r="T438" s="107">
        <v>0</v>
      </c>
      <c r="U438" s="107">
        <v>0</v>
      </c>
      <c r="V438" s="147">
        <f t="shared" si="31"/>
        <v>0</v>
      </c>
      <c r="W438" s="147">
        <f t="shared" si="31"/>
        <v>0</v>
      </c>
      <c r="X438" s="147">
        <f t="shared" si="31"/>
        <v>0</v>
      </c>
      <c r="Y438" s="107">
        <v>0</v>
      </c>
      <c r="Z438" s="107">
        <v>0</v>
      </c>
      <c r="AA438" s="107">
        <v>0</v>
      </c>
      <c r="AB438" s="107">
        <v>0</v>
      </c>
      <c r="AC438" s="148">
        <f t="shared" si="32"/>
        <v>0</v>
      </c>
      <c r="AD438" s="149"/>
    </row>
    <row r="439" spans="1:30" s="150" customFormat="1" ht="63" x14ac:dyDescent="0.2">
      <c r="A439" s="146"/>
      <c r="B439" s="6" t="s">
        <v>533</v>
      </c>
      <c r="C439" s="6" t="s">
        <v>171</v>
      </c>
      <c r="D439" s="107">
        <v>0</v>
      </c>
      <c r="E439" s="107">
        <v>0</v>
      </c>
      <c r="F439" s="107">
        <v>0</v>
      </c>
      <c r="G439" s="107">
        <v>0</v>
      </c>
      <c r="H439" s="107">
        <v>0</v>
      </c>
      <c r="I439" s="107">
        <v>0</v>
      </c>
      <c r="J439" s="107">
        <v>0</v>
      </c>
      <c r="K439" s="107">
        <v>0</v>
      </c>
      <c r="L439" s="107">
        <v>0</v>
      </c>
      <c r="M439" s="107">
        <v>0</v>
      </c>
      <c r="N439" s="107">
        <v>0</v>
      </c>
      <c r="O439" s="107">
        <v>0</v>
      </c>
      <c r="P439" s="107">
        <v>0</v>
      </c>
      <c r="Q439" s="107">
        <v>0</v>
      </c>
      <c r="R439" s="107">
        <v>0</v>
      </c>
      <c r="S439" s="107">
        <v>0</v>
      </c>
      <c r="T439" s="107">
        <v>0</v>
      </c>
      <c r="U439" s="107">
        <v>0</v>
      </c>
      <c r="V439" s="147">
        <f t="shared" si="31"/>
        <v>0</v>
      </c>
      <c r="W439" s="147">
        <f t="shared" si="31"/>
        <v>0</v>
      </c>
      <c r="X439" s="147">
        <f t="shared" si="31"/>
        <v>0</v>
      </c>
      <c r="Y439" s="107">
        <v>0</v>
      </c>
      <c r="Z439" s="107">
        <v>0</v>
      </c>
      <c r="AA439" s="107">
        <v>0</v>
      </c>
      <c r="AB439" s="107">
        <v>0</v>
      </c>
      <c r="AC439" s="148">
        <f t="shared" si="32"/>
        <v>0</v>
      </c>
      <c r="AD439" s="149"/>
    </row>
    <row r="440" spans="1:30" s="150" customFormat="1" ht="63" x14ac:dyDescent="0.2">
      <c r="A440" s="146"/>
      <c r="B440" s="6" t="s">
        <v>534</v>
      </c>
      <c r="C440" s="6" t="s">
        <v>171</v>
      </c>
      <c r="D440" s="107">
        <v>0</v>
      </c>
      <c r="E440" s="107">
        <v>0</v>
      </c>
      <c r="F440" s="107">
        <v>0</v>
      </c>
      <c r="G440" s="107">
        <v>0</v>
      </c>
      <c r="H440" s="107">
        <v>0</v>
      </c>
      <c r="I440" s="107">
        <v>0</v>
      </c>
      <c r="J440" s="107">
        <v>0</v>
      </c>
      <c r="K440" s="107">
        <v>0</v>
      </c>
      <c r="L440" s="107">
        <v>0</v>
      </c>
      <c r="M440" s="107">
        <v>0</v>
      </c>
      <c r="N440" s="107">
        <v>0</v>
      </c>
      <c r="O440" s="107">
        <v>0</v>
      </c>
      <c r="P440" s="107">
        <v>0</v>
      </c>
      <c r="Q440" s="107">
        <v>0</v>
      </c>
      <c r="R440" s="107">
        <v>0</v>
      </c>
      <c r="S440" s="107">
        <v>0</v>
      </c>
      <c r="T440" s="107">
        <v>0</v>
      </c>
      <c r="U440" s="107">
        <v>0</v>
      </c>
      <c r="V440" s="147">
        <f t="shared" si="31"/>
        <v>0</v>
      </c>
      <c r="W440" s="147">
        <f t="shared" si="31"/>
        <v>0</v>
      </c>
      <c r="X440" s="147">
        <f t="shared" si="31"/>
        <v>0</v>
      </c>
      <c r="Y440" s="107">
        <v>0</v>
      </c>
      <c r="Z440" s="107">
        <v>0</v>
      </c>
      <c r="AA440" s="107">
        <v>0</v>
      </c>
      <c r="AB440" s="107">
        <v>0</v>
      </c>
      <c r="AC440" s="148">
        <f t="shared" si="32"/>
        <v>0</v>
      </c>
      <c r="AD440" s="149"/>
    </row>
    <row r="441" spans="1:30" s="150" customFormat="1" ht="47.25" x14ac:dyDescent="0.2">
      <c r="A441" s="146"/>
      <c r="B441" s="6" t="s">
        <v>536</v>
      </c>
      <c r="C441" s="6" t="s">
        <v>171</v>
      </c>
      <c r="D441" s="107">
        <v>0</v>
      </c>
      <c r="E441" s="107">
        <v>0</v>
      </c>
      <c r="F441" s="107">
        <v>0</v>
      </c>
      <c r="G441" s="107">
        <v>0</v>
      </c>
      <c r="H441" s="107">
        <v>0</v>
      </c>
      <c r="I441" s="107">
        <v>0</v>
      </c>
      <c r="J441" s="107">
        <v>0</v>
      </c>
      <c r="K441" s="107">
        <v>0</v>
      </c>
      <c r="L441" s="107">
        <v>0</v>
      </c>
      <c r="M441" s="107">
        <v>0</v>
      </c>
      <c r="N441" s="107">
        <v>0</v>
      </c>
      <c r="O441" s="107">
        <v>0</v>
      </c>
      <c r="P441" s="107">
        <v>0</v>
      </c>
      <c r="Q441" s="107">
        <v>0</v>
      </c>
      <c r="R441" s="107">
        <v>0</v>
      </c>
      <c r="S441" s="107">
        <v>0</v>
      </c>
      <c r="T441" s="107">
        <v>0</v>
      </c>
      <c r="U441" s="107">
        <v>0</v>
      </c>
      <c r="V441" s="147">
        <f t="shared" si="31"/>
        <v>0</v>
      </c>
      <c r="W441" s="147">
        <f t="shared" si="31"/>
        <v>0</v>
      </c>
      <c r="X441" s="147">
        <f t="shared" si="31"/>
        <v>0</v>
      </c>
      <c r="Y441" s="107">
        <v>0</v>
      </c>
      <c r="Z441" s="107">
        <v>0</v>
      </c>
      <c r="AA441" s="107">
        <v>0</v>
      </c>
      <c r="AB441" s="107">
        <v>0</v>
      </c>
      <c r="AC441" s="148">
        <f t="shared" si="32"/>
        <v>0</v>
      </c>
      <c r="AD441" s="149"/>
    </row>
    <row r="442" spans="1:30" s="150" customFormat="1" ht="47.25" x14ac:dyDescent="0.2">
      <c r="A442" s="146"/>
      <c r="B442" s="6" t="s">
        <v>537</v>
      </c>
      <c r="C442" s="6" t="s">
        <v>171</v>
      </c>
      <c r="D442" s="107">
        <v>0</v>
      </c>
      <c r="E442" s="107">
        <v>0</v>
      </c>
      <c r="F442" s="107">
        <v>0</v>
      </c>
      <c r="G442" s="107">
        <v>0</v>
      </c>
      <c r="H442" s="107">
        <v>0</v>
      </c>
      <c r="I442" s="107">
        <v>0</v>
      </c>
      <c r="J442" s="107">
        <v>0</v>
      </c>
      <c r="K442" s="107">
        <v>0</v>
      </c>
      <c r="L442" s="107">
        <v>0</v>
      </c>
      <c r="M442" s="107">
        <v>0</v>
      </c>
      <c r="N442" s="107">
        <v>0</v>
      </c>
      <c r="O442" s="107">
        <v>0</v>
      </c>
      <c r="P442" s="107">
        <v>0</v>
      </c>
      <c r="Q442" s="107">
        <v>0</v>
      </c>
      <c r="R442" s="107">
        <v>0</v>
      </c>
      <c r="S442" s="107">
        <v>0</v>
      </c>
      <c r="T442" s="107">
        <v>0</v>
      </c>
      <c r="U442" s="107">
        <v>0</v>
      </c>
      <c r="V442" s="147">
        <f t="shared" si="31"/>
        <v>0</v>
      </c>
      <c r="W442" s="147">
        <f t="shared" si="31"/>
        <v>0</v>
      </c>
      <c r="X442" s="147">
        <f t="shared" si="31"/>
        <v>0</v>
      </c>
      <c r="Y442" s="107">
        <v>0</v>
      </c>
      <c r="Z442" s="107">
        <v>0</v>
      </c>
      <c r="AA442" s="107">
        <v>0</v>
      </c>
      <c r="AB442" s="107">
        <v>0</v>
      </c>
      <c r="AC442" s="148">
        <f t="shared" si="32"/>
        <v>0</v>
      </c>
      <c r="AD442" s="149"/>
    </row>
    <row r="443" spans="1:30" s="150" customFormat="1" ht="110.25" x14ac:dyDescent="0.2">
      <c r="A443" s="146"/>
      <c r="B443" s="6" t="s">
        <v>538</v>
      </c>
      <c r="C443" s="6" t="s">
        <v>171</v>
      </c>
      <c r="D443" s="107">
        <v>0</v>
      </c>
      <c r="E443" s="107">
        <v>0</v>
      </c>
      <c r="F443" s="107">
        <v>0</v>
      </c>
      <c r="G443" s="107">
        <v>0</v>
      </c>
      <c r="H443" s="107">
        <v>0</v>
      </c>
      <c r="I443" s="107">
        <v>0</v>
      </c>
      <c r="J443" s="107">
        <v>0</v>
      </c>
      <c r="K443" s="107">
        <v>0</v>
      </c>
      <c r="L443" s="107">
        <v>0</v>
      </c>
      <c r="M443" s="107">
        <v>0</v>
      </c>
      <c r="N443" s="107">
        <v>0</v>
      </c>
      <c r="O443" s="107">
        <v>0</v>
      </c>
      <c r="P443" s="107">
        <v>0</v>
      </c>
      <c r="Q443" s="107">
        <v>0</v>
      </c>
      <c r="R443" s="107">
        <v>0</v>
      </c>
      <c r="S443" s="107">
        <v>0</v>
      </c>
      <c r="T443" s="107">
        <v>0</v>
      </c>
      <c r="U443" s="107">
        <v>0</v>
      </c>
      <c r="V443" s="147">
        <f t="shared" si="31"/>
        <v>0</v>
      </c>
      <c r="W443" s="147">
        <f t="shared" si="31"/>
        <v>0</v>
      </c>
      <c r="X443" s="147">
        <f t="shared" si="31"/>
        <v>0</v>
      </c>
      <c r="Y443" s="107">
        <v>0</v>
      </c>
      <c r="Z443" s="107">
        <v>0</v>
      </c>
      <c r="AA443" s="107">
        <v>0</v>
      </c>
      <c r="AB443" s="107">
        <v>0</v>
      </c>
      <c r="AC443" s="148">
        <f t="shared" si="32"/>
        <v>0</v>
      </c>
      <c r="AD443" s="149"/>
    </row>
    <row r="444" spans="1:30" s="150" customFormat="1" ht="94.5" x14ac:dyDescent="0.2">
      <c r="A444" s="146"/>
      <c r="B444" s="6" t="s">
        <v>539</v>
      </c>
      <c r="C444" s="6" t="s">
        <v>171</v>
      </c>
      <c r="D444" s="107">
        <v>0</v>
      </c>
      <c r="E444" s="107">
        <v>0</v>
      </c>
      <c r="F444" s="107">
        <v>0</v>
      </c>
      <c r="G444" s="107">
        <v>0</v>
      </c>
      <c r="H444" s="107">
        <v>0</v>
      </c>
      <c r="I444" s="107">
        <v>0</v>
      </c>
      <c r="J444" s="107">
        <v>0</v>
      </c>
      <c r="K444" s="107">
        <v>0</v>
      </c>
      <c r="L444" s="107">
        <v>0</v>
      </c>
      <c r="M444" s="107">
        <v>0</v>
      </c>
      <c r="N444" s="107">
        <v>0</v>
      </c>
      <c r="O444" s="107">
        <v>0</v>
      </c>
      <c r="P444" s="107">
        <v>0</v>
      </c>
      <c r="Q444" s="107">
        <v>0</v>
      </c>
      <c r="R444" s="107">
        <v>0</v>
      </c>
      <c r="S444" s="107">
        <v>0</v>
      </c>
      <c r="T444" s="107">
        <v>0</v>
      </c>
      <c r="U444" s="107">
        <v>0</v>
      </c>
      <c r="V444" s="147">
        <f t="shared" si="31"/>
        <v>0</v>
      </c>
      <c r="W444" s="147">
        <f t="shared" si="31"/>
        <v>0</v>
      </c>
      <c r="X444" s="147">
        <f t="shared" si="31"/>
        <v>0</v>
      </c>
      <c r="Y444" s="107">
        <v>0</v>
      </c>
      <c r="Z444" s="107">
        <v>0</v>
      </c>
      <c r="AA444" s="107">
        <v>0</v>
      </c>
      <c r="AB444" s="107">
        <v>0</v>
      </c>
      <c r="AC444" s="148">
        <f t="shared" si="32"/>
        <v>0</v>
      </c>
      <c r="AD444" s="149"/>
    </row>
    <row r="445" spans="1:30" s="150" customFormat="1" ht="94.5" x14ac:dyDescent="0.2">
      <c r="A445" s="146"/>
      <c r="B445" s="6" t="s">
        <v>540</v>
      </c>
      <c r="C445" s="6" t="s">
        <v>171</v>
      </c>
      <c r="D445" s="107">
        <v>0</v>
      </c>
      <c r="E445" s="107">
        <v>0</v>
      </c>
      <c r="F445" s="107">
        <v>0</v>
      </c>
      <c r="G445" s="107">
        <v>0</v>
      </c>
      <c r="H445" s="107">
        <v>0</v>
      </c>
      <c r="I445" s="107">
        <v>0</v>
      </c>
      <c r="J445" s="107">
        <v>0</v>
      </c>
      <c r="K445" s="107">
        <v>0</v>
      </c>
      <c r="L445" s="107">
        <v>0</v>
      </c>
      <c r="M445" s="107">
        <v>0</v>
      </c>
      <c r="N445" s="107">
        <v>0</v>
      </c>
      <c r="O445" s="107">
        <v>0</v>
      </c>
      <c r="P445" s="107">
        <v>0</v>
      </c>
      <c r="Q445" s="107">
        <v>0</v>
      </c>
      <c r="R445" s="107">
        <v>0</v>
      </c>
      <c r="S445" s="107">
        <v>0</v>
      </c>
      <c r="T445" s="107">
        <v>0</v>
      </c>
      <c r="U445" s="107">
        <v>0</v>
      </c>
      <c r="V445" s="147">
        <f t="shared" si="31"/>
        <v>0</v>
      </c>
      <c r="W445" s="147">
        <f t="shared" si="31"/>
        <v>0</v>
      </c>
      <c r="X445" s="147">
        <f t="shared" si="31"/>
        <v>0</v>
      </c>
      <c r="Y445" s="107">
        <v>0</v>
      </c>
      <c r="Z445" s="107">
        <v>0</v>
      </c>
      <c r="AA445" s="107">
        <v>0</v>
      </c>
      <c r="AB445" s="107">
        <v>0</v>
      </c>
      <c r="AC445" s="148">
        <f t="shared" si="32"/>
        <v>0</v>
      </c>
      <c r="AD445" s="149"/>
    </row>
    <row r="446" spans="1:30" s="150" customFormat="1" ht="94.5" x14ac:dyDescent="0.2">
      <c r="A446" s="146"/>
      <c r="B446" s="6" t="s">
        <v>541</v>
      </c>
      <c r="C446" s="6" t="s">
        <v>171</v>
      </c>
      <c r="D446" s="107">
        <v>0</v>
      </c>
      <c r="E446" s="107">
        <v>0</v>
      </c>
      <c r="F446" s="107">
        <v>0</v>
      </c>
      <c r="G446" s="107">
        <v>0</v>
      </c>
      <c r="H446" s="107">
        <v>0</v>
      </c>
      <c r="I446" s="107">
        <v>0</v>
      </c>
      <c r="J446" s="107">
        <v>0</v>
      </c>
      <c r="K446" s="107">
        <v>0</v>
      </c>
      <c r="L446" s="107">
        <v>0</v>
      </c>
      <c r="M446" s="107">
        <v>0</v>
      </c>
      <c r="N446" s="107">
        <v>0</v>
      </c>
      <c r="O446" s="107">
        <v>0</v>
      </c>
      <c r="P446" s="107">
        <v>0</v>
      </c>
      <c r="Q446" s="107">
        <v>0</v>
      </c>
      <c r="R446" s="107">
        <v>0</v>
      </c>
      <c r="S446" s="107">
        <v>0</v>
      </c>
      <c r="T446" s="107">
        <v>0</v>
      </c>
      <c r="U446" s="107">
        <v>0</v>
      </c>
      <c r="V446" s="147">
        <f t="shared" si="31"/>
        <v>0</v>
      </c>
      <c r="W446" s="147">
        <f t="shared" si="31"/>
        <v>0</v>
      </c>
      <c r="X446" s="147">
        <f t="shared" si="31"/>
        <v>0</v>
      </c>
      <c r="Y446" s="107">
        <v>0</v>
      </c>
      <c r="Z446" s="107">
        <v>0</v>
      </c>
      <c r="AA446" s="107">
        <v>0</v>
      </c>
      <c r="AB446" s="107">
        <v>0</v>
      </c>
      <c r="AC446" s="148">
        <f t="shared" si="32"/>
        <v>0</v>
      </c>
      <c r="AD446" s="149"/>
    </row>
    <row r="447" spans="1:30" s="150" customFormat="1" ht="94.5" x14ac:dyDescent="0.2">
      <c r="A447" s="146"/>
      <c r="B447" s="6" t="s">
        <v>542</v>
      </c>
      <c r="C447" s="6" t="s">
        <v>171</v>
      </c>
      <c r="D447" s="107">
        <v>0</v>
      </c>
      <c r="E447" s="107">
        <v>0</v>
      </c>
      <c r="F447" s="107">
        <v>0</v>
      </c>
      <c r="G447" s="107">
        <v>0</v>
      </c>
      <c r="H447" s="107">
        <v>0</v>
      </c>
      <c r="I447" s="107">
        <v>0</v>
      </c>
      <c r="J447" s="107">
        <v>0</v>
      </c>
      <c r="K447" s="107">
        <v>0</v>
      </c>
      <c r="L447" s="107">
        <v>0</v>
      </c>
      <c r="M447" s="107">
        <v>0</v>
      </c>
      <c r="N447" s="107">
        <v>0</v>
      </c>
      <c r="O447" s="107">
        <v>0</v>
      </c>
      <c r="P447" s="107">
        <v>0</v>
      </c>
      <c r="Q447" s="107">
        <v>0</v>
      </c>
      <c r="R447" s="107">
        <v>0</v>
      </c>
      <c r="S447" s="107">
        <v>0</v>
      </c>
      <c r="T447" s="107">
        <v>0</v>
      </c>
      <c r="U447" s="107">
        <v>0</v>
      </c>
      <c r="V447" s="147">
        <f t="shared" si="31"/>
        <v>0</v>
      </c>
      <c r="W447" s="147">
        <f t="shared" si="31"/>
        <v>0</v>
      </c>
      <c r="X447" s="147">
        <f t="shared" si="31"/>
        <v>0</v>
      </c>
      <c r="Y447" s="107">
        <v>0</v>
      </c>
      <c r="Z447" s="107">
        <v>0</v>
      </c>
      <c r="AA447" s="107">
        <v>0</v>
      </c>
      <c r="AB447" s="107">
        <v>0</v>
      </c>
      <c r="AC447" s="148">
        <f t="shared" si="32"/>
        <v>0</v>
      </c>
      <c r="AD447" s="149"/>
    </row>
    <row r="448" spans="1:30" s="150" customFormat="1" ht="94.5" x14ac:dyDescent="0.2">
      <c r="A448" s="146"/>
      <c r="B448" s="6" t="s">
        <v>543</v>
      </c>
      <c r="C448" s="6" t="s">
        <v>171</v>
      </c>
      <c r="D448" s="107">
        <v>0</v>
      </c>
      <c r="E448" s="107">
        <v>0</v>
      </c>
      <c r="F448" s="107">
        <v>0</v>
      </c>
      <c r="G448" s="107">
        <v>0</v>
      </c>
      <c r="H448" s="107">
        <v>0</v>
      </c>
      <c r="I448" s="107">
        <v>0</v>
      </c>
      <c r="J448" s="107">
        <v>0</v>
      </c>
      <c r="K448" s="107">
        <v>0</v>
      </c>
      <c r="L448" s="107">
        <v>0</v>
      </c>
      <c r="M448" s="107">
        <v>0</v>
      </c>
      <c r="N448" s="107">
        <v>0</v>
      </c>
      <c r="O448" s="107">
        <v>0</v>
      </c>
      <c r="P448" s="107">
        <v>0</v>
      </c>
      <c r="Q448" s="107">
        <v>0</v>
      </c>
      <c r="R448" s="107">
        <v>0</v>
      </c>
      <c r="S448" s="107">
        <v>0</v>
      </c>
      <c r="T448" s="107">
        <v>0</v>
      </c>
      <c r="U448" s="107">
        <v>0</v>
      </c>
      <c r="V448" s="147">
        <f t="shared" si="31"/>
        <v>0</v>
      </c>
      <c r="W448" s="147">
        <f t="shared" si="31"/>
        <v>0</v>
      </c>
      <c r="X448" s="147">
        <f t="shared" si="31"/>
        <v>0</v>
      </c>
      <c r="Y448" s="107">
        <v>0</v>
      </c>
      <c r="Z448" s="107">
        <v>0</v>
      </c>
      <c r="AA448" s="107">
        <v>0</v>
      </c>
      <c r="AB448" s="107">
        <v>0</v>
      </c>
      <c r="AC448" s="148">
        <f t="shared" si="32"/>
        <v>0</v>
      </c>
      <c r="AD448" s="149"/>
    </row>
    <row r="449" spans="1:30" s="150" customFormat="1" ht="94.5" x14ac:dyDescent="0.2">
      <c r="A449" s="146"/>
      <c r="B449" s="6" t="s">
        <v>544</v>
      </c>
      <c r="C449" s="6" t="s">
        <v>171</v>
      </c>
      <c r="D449" s="107">
        <v>0</v>
      </c>
      <c r="E449" s="107">
        <v>0</v>
      </c>
      <c r="F449" s="107">
        <v>0</v>
      </c>
      <c r="G449" s="107">
        <v>0</v>
      </c>
      <c r="H449" s="107">
        <v>0</v>
      </c>
      <c r="I449" s="107">
        <v>0</v>
      </c>
      <c r="J449" s="107">
        <v>0</v>
      </c>
      <c r="K449" s="107">
        <v>0</v>
      </c>
      <c r="L449" s="107">
        <v>0</v>
      </c>
      <c r="M449" s="107">
        <v>0</v>
      </c>
      <c r="N449" s="107">
        <v>0</v>
      </c>
      <c r="O449" s="107">
        <v>0</v>
      </c>
      <c r="P449" s="107">
        <v>0</v>
      </c>
      <c r="Q449" s="107">
        <v>0</v>
      </c>
      <c r="R449" s="107">
        <v>0</v>
      </c>
      <c r="S449" s="107">
        <v>0</v>
      </c>
      <c r="T449" s="107">
        <v>0</v>
      </c>
      <c r="U449" s="107">
        <v>0</v>
      </c>
      <c r="V449" s="147">
        <f t="shared" si="31"/>
        <v>0</v>
      </c>
      <c r="W449" s="147">
        <f t="shared" si="31"/>
        <v>0</v>
      </c>
      <c r="X449" s="147">
        <f t="shared" si="31"/>
        <v>0</v>
      </c>
      <c r="Y449" s="107">
        <v>0</v>
      </c>
      <c r="Z449" s="107">
        <v>0</v>
      </c>
      <c r="AA449" s="107">
        <v>0</v>
      </c>
      <c r="AB449" s="107">
        <v>0</v>
      </c>
      <c r="AC449" s="148">
        <f t="shared" si="32"/>
        <v>0</v>
      </c>
      <c r="AD449" s="149"/>
    </row>
    <row r="450" spans="1:30" s="150" customFormat="1" ht="47.25" x14ac:dyDescent="0.2">
      <c r="A450" s="146"/>
      <c r="B450" s="6" t="s">
        <v>545</v>
      </c>
      <c r="C450" s="6" t="s">
        <v>171</v>
      </c>
      <c r="D450" s="107">
        <v>0</v>
      </c>
      <c r="E450" s="107">
        <v>0</v>
      </c>
      <c r="F450" s="107">
        <v>0</v>
      </c>
      <c r="G450" s="107">
        <v>0</v>
      </c>
      <c r="H450" s="107">
        <v>0</v>
      </c>
      <c r="I450" s="107">
        <v>0</v>
      </c>
      <c r="J450" s="107">
        <v>0</v>
      </c>
      <c r="K450" s="107">
        <v>0</v>
      </c>
      <c r="L450" s="107">
        <v>0</v>
      </c>
      <c r="M450" s="107">
        <v>0</v>
      </c>
      <c r="N450" s="107">
        <v>0</v>
      </c>
      <c r="O450" s="107">
        <v>0</v>
      </c>
      <c r="P450" s="107">
        <v>0</v>
      </c>
      <c r="Q450" s="107">
        <v>0</v>
      </c>
      <c r="R450" s="107">
        <v>0</v>
      </c>
      <c r="S450" s="107">
        <v>0</v>
      </c>
      <c r="T450" s="107">
        <v>0</v>
      </c>
      <c r="U450" s="107">
        <v>0</v>
      </c>
      <c r="V450" s="147">
        <f t="shared" si="31"/>
        <v>0</v>
      </c>
      <c r="W450" s="147">
        <f t="shared" si="31"/>
        <v>0</v>
      </c>
      <c r="X450" s="147">
        <f t="shared" si="31"/>
        <v>0</v>
      </c>
      <c r="Y450" s="107">
        <v>0</v>
      </c>
      <c r="Z450" s="107">
        <v>0</v>
      </c>
      <c r="AA450" s="107">
        <v>0</v>
      </c>
      <c r="AB450" s="107">
        <v>0</v>
      </c>
      <c r="AC450" s="148">
        <f t="shared" si="32"/>
        <v>0</v>
      </c>
      <c r="AD450" s="149"/>
    </row>
    <row r="451" spans="1:30" s="150" customFormat="1" ht="47.25" x14ac:dyDescent="0.2">
      <c r="A451" s="146"/>
      <c r="B451" s="6" t="s">
        <v>546</v>
      </c>
      <c r="C451" s="6" t="s">
        <v>171</v>
      </c>
      <c r="D451" s="107">
        <v>0</v>
      </c>
      <c r="E451" s="107">
        <v>0</v>
      </c>
      <c r="F451" s="107">
        <v>0</v>
      </c>
      <c r="G451" s="107">
        <v>0</v>
      </c>
      <c r="H451" s="107">
        <v>0</v>
      </c>
      <c r="I451" s="107">
        <v>0</v>
      </c>
      <c r="J451" s="107">
        <v>0</v>
      </c>
      <c r="K451" s="107">
        <v>0</v>
      </c>
      <c r="L451" s="107">
        <v>0</v>
      </c>
      <c r="M451" s="107">
        <v>0</v>
      </c>
      <c r="N451" s="107">
        <v>0</v>
      </c>
      <c r="O451" s="107">
        <v>0</v>
      </c>
      <c r="P451" s="107">
        <v>0</v>
      </c>
      <c r="Q451" s="107">
        <v>0</v>
      </c>
      <c r="R451" s="107">
        <v>0</v>
      </c>
      <c r="S451" s="107">
        <v>0</v>
      </c>
      <c r="T451" s="107">
        <v>0</v>
      </c>
      <c r="U451" s="107">
        <v>0</v>
      </c>
      <c r="V451" s="147">
        <f t="shared" si="31"/>
        <v>0</v>
      </c>
      <c r="W451" s="147">
        <f t="shared" si="31"/>
        <v>0</v>
      </c>
      <c r="X451" s="147">
        <f t="shared" si="31"/>
        <v>0</v>
      </c>
      <c r="Y451" s="107">
        <v>0</v>
      </c>
      <c r="Z451" s="107">
        <v>0</v>
      </c>
      <c r="AA451" s="107">
        <v>0</v>
      </c>
      <c r="AB451" s="107">
        <v>0</v>
      </c>
      <c r="AC451" s="148">
        <f t="shared" si="32"/>
        <v>0</v>
      </c>
      <c r="AD451" s="149"/>
    </row>
    <row r="452" spans="1:30" s="150" customFormat="1" ht="31.5" x14ac:dyDescent="0.2">
      <c r="A452" s="146"/>
      <c r="B452" s="6" t="s">
        <v>547</v>
      </c>
      <c r="C452" s="6" t="s">
        <v>171</v>
      </c>
      <c r="D452" s="107">
        <v>0</v>
      </c>
      <c r="E452" s="107">
        <v>0</v>
      </c>
      <c r="F452" s="107">
        <v>0</v>
      </c>
      <c r="G452" s="107">
        <v>0</v>
      </c>
      <c r="H452" s="107">
        <v>0</v>
      </c>
      <c r="I452" s="107">
        <v>0</v>
      </c>
      <c r="J452" s="107">
        <v>0</v>
      </c>
      <c r="K452" s="107">
        <v>0</v>
      </c>
      <c r="L452" s="107">
        <v>0</v>
      </c>
      <c r="M452" s="107">
        <v>0</v>
      </c>
      <c r="N452" s="107">
        <v>0</v>
      </c>
      <c r="O452" s="107">
        <v>0</v>
      </c>
      <c r="P452" s="107">
        <v>0</v>
      </c>
      <c r="Q452" s="107">
        <v>0</v>
      </c>
      <c r="R452" s="107">
        <v>0</v>
      </c>
      <c r="S452" s="107">
        <v>0</v>
      </c>
      <c r="T452" s="107">
        <v>0</v>
      </c>
      <c r="U452" s="107">
        <v>0</v>
      </c>
      <c r="V452" s="147">
        <f t="shared" si="31"/>
        <v>0</v>
      </c>
      <c r="W452" s="147">
        <f t="shared" si="31"/>
        <v>0</v>
      </c>
      <c r="X452" s="147">
        <f t="shared" si="31"/>
        <v>0</v>
      </c>
      <c r="Y452" s="107">
        <v>0</v>
      </c>
      <c r="Z452" s="107">
        <v>0</v>
      </c>
      <c r="AA452" s="107">
        <v>0</v>
      </c>
      <c r="AB452" s="107">
        <v>0</v>
      </c>
      <c r="AC452" s="148">
        <f t="shared" si="32"/>
        <v>0</v>
      </c>
      <c r="AD452" s="149"/>
    </row>
    <row r="453" spans="1:30" s="150" customFormat="1" ht="47.25" x14ac:dyDescent="0.2">
      <c r="A453" s="146"/>
      <c r="B453" s="6" t="s">
        <v>548</v>
      </c>
      <c r="C453" s="6" t="s">
        <v>171</v>
      </c>
      <c r="D453" s="107">
        <v>0</v>
      </c>
      <c r="E453" s="107">
        <v>0</v>
      </c>
      <c r="F453" s="107">
        <v>0</v>
      </c>
      <c r="G453" s="107">
        <v>0</v>
      </c>
      <c r="H453" s="107">
        <v>0</v>
      </c>
      <c r="I453" s="107">
        <v>0</v>
      </c>
      <c r="J453" s="107">
        <v>0</v>
      </c>
      <c r="K453" s="107">
        <v>0</v>
      </c>
      <c r="L453" s="107">
        <v>0</v>
      </c>
      <c r="M453" s="107">
        <v>0</v>
      </c>
      <c r="N453" s="107">
        <v>0</v>
      </c>
      <c r="O453" s="107">
        <v>0</v>
      </c>
      <c r="P453" s="107">
        <v>0</v>
      </c>
      <c r="Q453" s="107">
        <v>0</v>
      </c>
      <c r="R453" s="107">
        <v>0</v>
      </c>
      <c r="S453" s="107">
        <v>0</v>
      </c>
      <c r="T453" s="107">
        <v>0</v>
      </c>
      <c r="U453" s="107">
        <v>0</v>
      </c>
      <c r="V453" s="147">
        <f t="shared" si="31"/>
        <v>0</v>
      </c>
      <c r="W453" s="147">
        <f t="shared" si="31"/>
        <v>0</v>
      </c>
      <c r="X453" s="147">
        <f t="shared" si="31"/>
        <v>0</v>
      </c>
      <c r="Y453" s="107">
        <v>0</v>
      </c>
      <c r="Z453" s="107">
        <v>0</v>
      </c>
      <c r="AA453" s="107">
        <v>0</v>
      </c>
      <c r="AB453" s="107">
        <v>0</v>
      </c>
      <c r="AC453" s="148">
        <f t="shared" si="32"/>
        <v>0</v>
      </c>
      <c r="AD453" s="149"/>
    </row>
    <row r="454" spans="1:30" s="150" customFormat="1" ht="47.25" x14ac:dyDescent="0.2">
      <c r="A454" s="146"/>
      <c r="B454" s="6" t="s">
        <v>549</v>
      </c>
      <c r="C454" s="6" t="s">
        <v>171</v>
      </c>
      <c r="D454" s="107">
        <v>0</v>
      </c>
      <c r="E454" s="107">
        <v>0</v>
      </c>
      <c r="F454" s="107">
        <v>0</v>
      </c>
      <c r="G454" s="107">
        <v>0</v>
      </c>
      <c r="H454" s="107">
        <v>0</v>
      </c>
      <c r="I454" s="107">
        <v>0</v>
      </c>
      <c r="J454" s="107">
        <v>0</v>
      </c>
      <c r="K454" s="107">
        <v>0</v>
      </c>
      <c r="L454" s="107">
        <v>0</v>
      </c>
      <c r="M454" s="107">
        <v>0</v>
      </c>
      <c r="N454" s="107">
        <v>0</v>
      </c>
      <c r="O454" s="107">
        <v>0</v>
      </c>
      <c r="P454" s="107">
        <v>0</v>
      </c>
      <c r="Q454" s="107">
        <v>0</v>
      </c>
      <c r="R454" s="107">
        <v>0</v>
      </c>
      <c r="S454" s="107">
        <v>0</v>
      </c>
      <c r="T454" s="107">
        <v>0</v>
      </c>
      <c r="U454" s="107">
        <v>0</v>
      </c>
      <c r="V454" s="147">
        <f t="shared" si="31"/>
        <v>0</v>
      </c>
      <c r="W454" s="147">
        <f t="shared" si="31"/>
        <v>0</v>
      </c>
      <c r="X454" s="147">
        <f t="shared" si="31"/>
        <v>0</v>
      </c>
      <c r="Y454" s="107">
        <v>0</v>
      </c>
      <c r="Z454" s="107">
        <v>0</v>
      </c>
      <c r="AA454" s="107">
        <v>0</v>
      </c>
      <c r="AB454" s="107">
        <v>0</v>
      </c>
      <c r="AC454" s="148">
        <f t="shared" si="32"/>
        <v>0</v>
      </c>
      <c r="AD454" s="149"/>
    </row>
    <row r="455" spans="1:30" s="150" customFormat="1" ht="31.5" x14ac:dyDescent="0.2">
      <c r="A455" s="146"/>
      <c r="B455" s="6" t="s">
        <v>550</v>
      </c>
      <c r="C455" s="6" t="s">
        <v>171</v>
      </c>
      <c r="D455" s="107">
        <v>0</v>
      </c>
      <c r="E455" s="107">
        <v>0</v>
      </c>
      <c r="F455" s="107">
        <v>0</v>
      </c>
      <c r="G455" s="107">
        <v>0</v>
      </c>
      <c r="H455" s="107">
        <v>0</v>
      </c>
      <c r="I455" s="107">
        <v>0</v>
      </c>
      <c r="J455" s="107">
        <v>0</v>
      </c>
      <c r="K455" s="107">
        <v>0</v>
      </c>
      <c r="L455" s="107">
        <v>0</v>
      </c>
      <c r="M455" s="107">
        <v>0</v>
      </c>
      <c r="N455" s="107">
        <v>0</v>
      </c>
      <c r="O455" s="107">
        <v>0</v>
      </c>
      <c r="P455" s="107">
        <v>0</v>
      </c>
      <c r="Q455" s="107">
        <v>0</v>
      </c>
      <c r="R455" s="107">
        <v>0</v>
      </c>
      <c r="S455" s="107">
        <v>0</v>
      </c>
      <c r="T455" s="107">
        <v>0</v>
      </c>
      <c r="U455" s="107">
        <v>0</v>
      </c>
      <c r="V455" s="147">
        <f t="shared" si="31"/>
        <v>0</v>
      </c>
      <c r="W455" s="147">
        <f t="shared" si="31"/>
        <v>0</v>
      </c>
      <c r="X455" s="147">
        <f t="shared" si="31"/>
        <v>0</v>
      </c>
      <c r="Y455" s="107">
        <v>0</v>
      </c>
      <c r="Z455" s="107">
        <v>0</v>
      </c>
      <c r="AA455" s="107">
        <v>0</v>
      </c>
      <c r="AB455" s="107">
        <v>0</v>
      </c>
      <c r="AC455" s="148">
        <f t="shared" si="32"/>
        <v>0</v>
      </c>
      <c r="AD455" s="149"/>
    </row>
    <row r="456" spans="1:30" s="150" customFormat="1" ht="31.5" x14ac:dyDescent="0.2">
      <c r="A456" s="146"/>
      <c r="B456" s="6" t="s">
        <v>551</v>
      </c>
      <c r="C456" s="6" t="s">
        <v>171</v>
      </c>
      <c r="D456" s="107">
        <v>0</v>
      </c>
      <c r="E456" s="107">
        <v>0</v>
      </c>
      <c r="F456" s="107">
        <v>0</v>
      </c>
      <c r="G456" s="107">
        <v>0</v>
      </c>
      <c r="H456" s="107">
        <v>0</v>
      </c>
      <c r="I456" s="107">
        <v>0</v>
      </c>
      <c r="J456" s="107">
        <v>0</v>
      </c>
      <c r="K456" s="107">
        <v>0</v>
      </c>
      <c r="L456" s="107">
        <v>0</v>
      </c>
      <c r="M456" s="107">
        <v>0</v>
      </c>
      <c r="N456" s="107">
        <v>0</v>
      </c>
      <c r="O456" s="107">
        <v>0</v>
      </c>
      <c r="P456" s="107">
        <v>0</v>
      </c>
      <c r="Q456" s="107">
        <v>0</v>
      </c>
      <c r="R456" s="107">
        <v>0</v>
      </c>
      <c r="S456" s="107">
        <v>0</v>
      </c>
      <c r="T456" s="107">
        <v>0</v>
      </c>
      <c r="U456" s="107">
        <v>0</v>
      </c>
      <c r="V456" s="147">
        <f t="shared" si="31"/>
        <v>0</v>
      </c>
      <c r="W456" s="147">
        <f t="shared" si="31"/>
        <v>0</v>
      </c>
      <c r="X456" s="147">
        <f t="shared" si="31"/>
        <v>0</v>
      </c>
      <c r="Y456" s="107">
        <v>0</v>
      </c>
      <c r="Z456" s="107">
        <v>0</v>
      </c>
      <c r="AA456" s="107">
        <v>0</v>
      </c>
      <c r="AB456" s="107">
        <v>0</v>
      </c>
      <c r="AC456" s="148">
        <f t="shared" si="32"/>
        <v>0</v>
      </c>
      <c r="AD456" s="149"/>
    </row>
    <row r="457" spans="1:30" s="150" customFormat="1" ht="110.25" x14ac:dyDescent="0.2">
      <c r="A457" s="146"/>
      <c r="B457" s="6" t="s">
        <v>554</v>
      </c>
      <c r="C457" s="6" t="s">
        <v>171</v>
      </c>
      <c r="D457" s="107">
        <v>0</v>
      </c>
      <c r="E457" s="107">
        <v>0</v>
      </c>
      <c r="F457" s="107">
        <v>0</v>
      </c>
      <c r="G457" s="107">
        <v>0</v>
      </c>
      <c r="H457" s="107">
        <v>0</v>
      </c>
      <c r="I457" s="107">
        <v>0</v>
      </c>
      <c r="J457" s="107">
        <v>0</v>
      </c>
      <c r="K457" s="107">
        <v>0</v>
      </c>
      <c r="L457" s="107">
        <v>0</v>
      </c>
      <c r="M457" s="107">
        <v>0</v>
      </c>
      <c r="N457" s="107">
        <v>0</v>
      </c>
      <c r="O457" s="107">
        <v>0</v>
      </c>
      <c r="P457" s="107">
        <v>0</v>
      </c>
      <c r="Q457" s="107">
        <v>0</v>
      </c>
      <c r="R457" s="107">
        <v>0</v>
      </c>
      <c r="S457" s="107">
        <v>0</v>
      </c>
      <c r="T457" s="107">
        <v>0</v>
      </c>
      <c r="U457" s="107">
        <v>0</v>
      </c>
      <c r="V457" s="147">
        <f t="shared" si="31"/>
        <v>0</v>
      </c>
      <c r="W457" s="147">
        <f t="shared" si="31"/>
        <v>0</v>
      </c>
      <c r="X457" s="147">
        <f t="shared" si="31"/>
        <v>0</v>
      </c>
      <c r="Y457" s="107">
        <v>0</v>
      </c>
      <c r="Z457" s="107">
        <v>0</v>
      </c>
      <c r="AA457" s="107">
        <v>0</v>
      </c>
      <c r="AB457" s="107">
        <v>0</v>
      </c>
      <c r="AC457" s="148">
        <f t="shared" si="32"/>
        <v>0</v>
      </c>
      <c r="AD457" s="149"/>
    </row>
    <row r="458" spans="1:30" s="150" customFormat="1" ht="110.25" x14ac:dyDescent="0.2">
      <c r="A458" s="146"/>
      <c r="B458" s="6" t="s">
        <v>555</v>
      </c>
      <c r="C458" s="6" t="s">
        <v>171</v>
      </c>
      <c r="D458" s="107">
        <v>0</v>
      </c>
      <c r="E458" s="107">
        <v>0</v>
      </c>
      <c r="F458" s="107">
        <v>0</v>
      </c>
      <c r="G458" s="107">
        <v>0</v>
      </c>
      <c r="H458" s="107">
        <v>0</v>
      </c>
      <c r="I458" s="107">
        <v>0</v>
      </c>
      <c r="J458" s="107">
        <v>0</v>
      </c>
      <c r="K458" s="107">
        <v>0</v>
      </c>
      <c r="L458" s="107">
        <v>0</v>
      </c>
      <c r="M458" s="107">
        <v>0</v>
      </c>
      <c r="N458" s="107">
        <v>0</v>
      </c>
      <c r="O458" s="107">
        <v>0</v>
      </c>
      <c r="P458" s="107">
        <v>0</v>
      </c>
      <c r="Q458" s="107">
        <v>0</v>
      </c>
      <c r="R458" s="107">
        <v>0</v>
      </c>
      <c r="S458" s="107">
        <v>0</v>
      </c>
      <c r="T458" s="107">
        <v>0</v>
      </c>
      <c r="U458" s="107">
        <v>0</v>
      </c>
      <c r="V458" s="147">
        <f t="shared" si="31"/>
        <v>0</v>
      </c>
      <c r="W458" s="147">
        <f t="shared" si="31"/>
        <v>0</v>
      </c>
      <c r="X458" s="147">
        <f t="shared" si="31"/>
        <v>0</v>
      </c>
      <c r="Y458" s="107">
        <v>0</v>
      </c>
      <c r="Z458" s="107">
        <v>0</v>
      </c>
      <c r="AA458" s="107">
        <v>0</v>
      </c>
      <c r="AB458" s="107">
        <v>0</v>
      </c>
      <c r="AC458" s="148">
        <f t="shared" si="32"/>
        <v>0</v>
      </c>
      <c r="AD458" s="149"/>
    </row>
    <row r="459" spans="1:30" s="150" customFormat="1" ht="78.75" x14ac:dyDescent="0.2">
      <c r="A459" s="146"/>
      <c r="B459" s="6" t="s">
        <v>556</v>
      </c>
      <c r="C459" s="6" t="s">
        <v>171</v>
      </c>
      <c r="D459" s="107">
        <v>0</v>
      </c>
      <c r="E459" s="107">
        <v>0</v>
      </c>
      <c r="F459" s="107">
        <v>0</v>
      </c>
      <c r="G459" s="107">
        <v>0</v>
      </c>
      <c r="H459" s="107">
        <v>0</v>
      </c>
      <c r="I459" s="107">
        <v>0</v>
      </c>
      <c r="J459" s="107">
        <v>0</v>
      </c>
      <c r="K459" s="107">
        <v>0</v>
      </c>
      <c r="L459" s="107">
        <v>0</v>
      </c>
      <c r="M459" s="107">
        <v>0</v>
      </c>
      <c r="N459" s="107">
        <v>0</v>
      </c>
      <c r="O459" s="107">
        <v>0</v>
      </c>
      <c r="P459" s="107">
        <v>0</v>
      </c>
      <c r="Q459" s="107">
        <v>0</v>
      </c>
      <c r="R459" s="107">
        <v>0</v>
      </c>
      <c r="S459" s="107">
        <v>0</v>
      </c>
      <c r="T459" s="107">
        <v>0</v>
      </c>
      <c r="U459" s="107">
        <v>0</v>
      </c>
      <c r="V459" s="147">
        <f t="shared" si="31"/>
        <v>0</v>
      </c>
      <c r="W459" s="147">
        <f t="shared" si="31"/>
        <v>0</v>
      </c>
      <c r="X459" s="147">
        <f t="shared" si="31"/>
        <v>0</v>
      </c>
      <c r="Y459" s="107">
        <v>0</v>
      </c>
      <c r="Z459" s="107">
        <v>0</v>
      </c>
      <c r="AA459" s="107">
        <v>0</v>
      </c>
      <c r="AB459" s="107">
        <v>0</v>
      </c>
      <c r="AC459" s="148">
        <f t="shared" si="32"/>
        <v>0</v>
      </c>
      <c r="AD459" s="149"/>
    </row>
    <row r="460" spans="1:30" s="150" customFormat="1" ht="94.5" x14ac:dyDescent="0.2">
      <c r="A460" s="146"/>
      <c r="B460" s="6" t="s">
        <v>557</v>
      </c>
      <c r="C460" s="6" t="s">
        <v>171</v>
      </c>
      <c r="D460" s="107">
        <v>0</v>
      </c>
      <c r="E460" s="107">
        <v>0</v>
      </c>
      <c r="F460" s="107">
        <v>0</v>
      </c>
      <c r="G460" s="107">
        <v>0</v>
      </c>
      <c r="H460" s="107">
        <v>0</v>
      </c>
      <c r="I460" s="107">
        <v>0</v>
      </c>
      <c r="J460" s="107">
        <v>0</v>
      </c>
      <c r="K460" s="107">
        <v>0</v>
      </c>
      <c r="L460" s="107">
        <v>0</v>
      </c>
      <c r="M460" s="107">
        <v>0</v>
      </c>
      <c r="N460" s="107">
        <v>0</v>
      </c>
      <c r="O460" s="107">
        <v>0</v>
      </c>
      <c r="P460" s="107">
        <v>0</v>
      </c>
      <c r="Q460" s="107">
        <v>0</v>
      </c>
      <c r="R460" s="107">
        <v>0</v>
      </c>
      <c r="S460" s="107">
        <v>0</v>
      </c>
      <c r="T460" s="107">
        <v>0</v>
      </c>
      <c r="U460" s="107">
        <v>0</v>
      </c>
      <c r="V460" s="147">
        <f t="shared" si="31"/>
        <v>0</v>
      </c>
      <c r="W460" s="147">
        <f t="shared" si="31"/>
        <v>0</v>
      </c>
      <c r="X460" s="147">
        <f t="shared" si="31"/>
        <v>0</v>
      </c>
      <c r="Y460" s="107">
        <v>0</v>
      </c>
      <c r="Z460" s="107">
        <v>0</v>
      </c>
      <c r="AA460" s="107">
        <v>0</v>
      </c>
      <c r="AB460" s="107">
        <v>0</v>
      </c>
      <c r="AC460" s="148">
        <f t="shared" si="32"/>
        <v>0</v>
      </c>
      <c r="AD460" s="149"/>
    </row>
    <row r="461" spans="1:30" s="150" customFormat="1" ht="63" x14ac:dyDescent="0.2">
      <c r="A461" s="146"/>
      <c r="B461" s="6" t="s">
        <v>558</v>
      </c>
      <c r="C461" s="6" t="s">
        <v>171</v>
      </c>
      <c r="D461" s="107">
        <v>0</v>
      </c>
      <c r="E461" s="107">
        <v>0</v>
      </c>
      <c r="F461" s="107">
        <v>0</v>
      </c>
      <c r="G461" s="107">
        <v>0</v>
      </c>
      <c r="H461" s="107">
        <v>0</v>
      </c>
      <c r="I461" s="107">
        <v>0</v>
      </c>
      <c r="J461" s="107">
        <v>0</v>
      </c>
      <c r="K461" s="107">
        <v>0</v>
      </c>
      <c r="L461" s="107">
        <v>0</v>
      </c>
      <c r="M461" s="107">
        <v>0</v>
      </c>
      <c r="N461" s="107">
        <v>0</v>
      </c>
      <c r="O461" s="107">
        <v>0</v>
      </c>
      <c r="P461" s="107">
        <v>0</v>
      </c>
      <c r="Q461" s="107">
        <v>0</v>
      </c>
      <c r="R461" s="107">
        <v>0</v>
      </c>
      <c r="S461" s="107">
        <v>0</v>
      </c>
      <c r="T461" s="107">
        <v>0</v>
      </c>
      <c r="U461" s="107">
        <v>0</v>
      </c>
      <c r="V461" s="147">
        <f t="shared" si="31"/>
        <v>0</v>
      </c>
      <c r="W461" s="147">
        <f t="shared" si="31"/>
        <v>0</v>
      </c>
      <c r="X461" s="147">
        <f t="shared" si="31"/>
        <v>0</v>
      </c>
      <c r="Y461" s="107">
        <v>0</v>
      </c>
      <c r="Z461" s="107">
        <v>0</v>
      </c>
      <c r="AA461" s="107">
        <v>0</v>
      </c>
      <c r="AB461" s="107">
        <v>0</v>
      </c>
      <c r="AC461" s="148">
        <f t="shared" si="32"/>
        <v>0</v>
      </c>
      <c r="AD461" s="149"/>
    </row>
    <row r="462" spans="1:30" s="150" customFormat="1" ht="47.25" x14ac:dyDescent="0.2">
      <c r="A462" s="146"/>
      <c r="B462" s="6" t="s">
        <v>564</v>
      </c>
      <c r="C462" s="6" t="s">
        <v>171</v>
      </c>
      <c r="D462" s="107">
        <v>0</v>
      </c>
      <c r="E462" s="107">
        <v>0</v>
      </c>
      <c r="F462" s="107">
        <v>0</v>
      </c>
      <c r="G462" s="107">
        <v>0</v>
      </c>
      <c r="H462" s="107">
        <v>0</v>
      </c>
      <c r="I462" s="107">
        <v>0</v>
      </c>
      <c r="J462" s="107">
        <v>0</v>
      </c>
      <c r="K462" s="107">
        <v>0</v>
      </c>
      <c r="L462" s="107">
        <v>0</v>
      </c>
      <c r="M462" s="107">
        <v>0</v>
      </c>
      <c r="N462" s="107">
        <v>0</v>
      </c>
      <c r="O462" s="107">
        <v>0</v>
      </c>
      <c r="P462" s="107">
        <v>0</v>
      </c>
      <c r="Q462" s="107">
        <v>0</v>
      </c>
      <c r="R462" s="107">
        <v>0</v>
      </c>
      <c r="S462" s="107">
        <v>0</v>
      </c>
      <c r="T462" s="107">
        <v>0</v>
      </c>
      <c r="U462" s="107">
        <v>0</v>
      </c>
      <c r="V462" s="147">
        <f t="shared" si="31"/>
        <v>0</v>
      </c>
      <c r="W462" s="147">
        <f t="shared" si="31"/>
        <v>0</v>
      </c>
      <c r="X462" s="147">
        <f t="shared" si="31"/>
        <v>0</v>
      </c>
      <c r="Y462" s="107">
        <v>0</v>
      </c>
      <c r="Z462" s="107">
        <v>0</v>
      </c>
      <c r="AA462" s="107">
        <v>0</v>
      </c>
      <c r="AB462" s="107">
        <v>0</v>
      </c>
      <c r="AC462" s="148">
        <f t="shared" si="32"/>
        <v>0</v>
      </c>
      <c r="AD462" s="149"/>
    </row>
    <row r="463" spans="1:30" s="150" customFormat="1" ht="15.75" x14ac:dyDescent="0.2">
      <c r="A463" s="146"/>
      <c r="B463" s="6" t="s">
        <v>565</v>
      </c>
      <c r="C463" s="6" t="s">
        <v>171</v>
      </c>
      <c r="D463" s="107">
        <v>0</v>
      </c>
      <c r="E463" s="107">
        <v>0</v>
      </c>
      <c r="F463" s="107">
        <v>0</v>
      </c>
      <c r="G463" s="107">
        <v>0</v>
      </c>
      <c r="H463" s="107">
        <v>0</v>
      </c>
      <c r="I463" s="107">
        <v>0</v>
      </c>
      <c r="J463" s="107">
        <v>0</v>
      </c>
      <c r="K463" s="107">
        <v>0</v>
      </c>
      <c r="L463" s="107">
        <v>0</v>
      </c>
      <c r="M463" s="107">
        <v>0</v>
      </c>
      <c r="N463" s="107">
        <v>0</v>
      </c>
      <c r="O463" s="107">
        <v>0</v>
      </c>
      <c r="P463" s="107">
        <v>0</v>
      </c>
      <c r="Q463" s="107">
        <v>0</v>
      </c>
      <c r="R463" s="107">
        <v>0</v>
      </c>
      <c r="S463" s="107">
        <v>0</v>
      </c>
      <c r="T463" s="107">
        <v>0</v>
      </c>
      <c r="U463" s="107">
        <v>0</v>
      </c>
      <c r="V463" s="147">
        <f t="shared" si="31"/>
        <v>0</v>
      </c>
      <c r="W463" s="147">
        <f t="shared" si="31"/>
        <v>0</v>
      </c>
      <c r="X463" s="147">
        <f t="shared" si="31"/>
        <v>0</v>
      </c>
      <c r="Y463" s="107">
        <v>0</v>
      </c>
      <c r="Z463" s="107">
        <v>0</v>
      </c>
      <c r="AA463" s="107">
        <v>0</v>
      </c>
      <c r="AB463" s="107">
        <v>0</v>
      </c>
      <c r="AC463" s="148">
        <f t="shared" si="32"/>
        <v>0</v>
      </c>
      <c r="AD463" s="149"/>
    </row>
    <row r="464" spans="1:30" s="150" customFormat="1" ht="47.25" x14ac:dyDescent="0.2">
      <c r="A464" s="146"/>
      <c r="B464" s="6" t="s">
        <v>566</v>
      </c>
      <c r="C464" s="6" t="s">
        <v>171</v>
      </c>
      <c r="D464" s="107">
        <v>0</v>
      </c>
      <c r="E464" s="107">
        <v>0</v>
      </c>
      <c r="F464" s="107">
        <v>0</v>
      </c>
      <c r="G464" s="107">
        <v>0</v>
      </c>
      <c r="H464" s="107">
        <v>0</v>
      </c>
      <c r="I464" s="107">
        <v>0</v>
      </c>
      <c r="J464" s="107">
        <v>0</v>
      </c>
      <c r="K464" s="107">
        <v>0</v>
      </c>
      <c r="L464" s="107">
        <v>0</v>
      </c>
      <c r="M464" s="107">
        <v>0</v>
      </c>
      <c r="N464" s="107">
        <v>0</v>
      </c>
      <c r="O464" s="107">
        <v>0</v>
      </c>
      <c r="P464" s="107">
        <v>0</v>
      </c>
      <c r="Q464" s="107">
        <v>0</v>
      </c>
      <c r="R464" s="107">
        <v>0</v>
      </c>
      <c r="S464" s="107">
        <v>0</v>
      </c>
      <c r="T464" s="107">
        <v>0</v>
      </c>
      <c r="U464" s="107">
        <v>0</v>
      </c>
      <c r="V464" s="147">
        <f t="shared" si="31"/>
        <v>0</v>
      </c>
      <c r="W464" s="147">
        <f t="shared" si="31"/>
        <v>0</v>
      </c>
      <c r="X464" s="147">
        <f t="shared" si="31"/>
        <v>0</v>
      </c>
      <c r="Y464" s="107">
        <v>0</v>
      </c>
      <c r="Z464" s="107">
        <v>0</v>
      </c>
      <c r="AA464" s="107">
        <v>0</v>
      </c>
      <c r="AB464" s="107">
        <v>0</v>
      </c>
      <c r="AC464" s="148">
        <f t="shared" si="32"/>
        <v>0</v>
      </c>
      <c r="AD464" s="149"/>
    </row>
    <row r="465" spans="1:30" s="150" customFormat="1" ht="15.75" x14ac:dyDescent="0.2">
      <c r="A465" s="146"/>
      <c r="B465" s="6" t="s">
        <v>567</v>
      </c>
      <c r="C465" s="6" t="s">
        <v>171</v>
      </c>
      <c r="D465" s="107">
        <v>0</v>
      </c>
      <c r="E465" s="107">
        <v>0</v>
      </c>
      <c r="F465" s="107">
        <v>0</v>
      </c>
      <c r="G465" s="107">
        <v>0</v>
      </c>
      <c r="H465" s="107">
        <v>0</v>
      </c>
      <c r="I465" s="107">
        <v>0</v>
      </c>
      <c r="J465" s="107">
        <v>0</v>
      </c>
      <c r="K465" s="107">
        <v>0</v>
      </c>
      <c r="L465" s="107">
        <v>0</v>
      </c>
      <c r="M465" s="107">
        <v>0</v>
      </c>
      <c r="N465" s="107">
        <v>0</v>
      </c>
      <c r="O465" s="107">
        <v>0</v>
      </c>
      <c r="P465" s="107">
        <v>0</v>
      </c>
      <c r="Q465" s="107">
        <v>0</v>
      </c>
      <c r="R465" s="107">
        <v>0</v>
      </c>
      <c r="S465" s="107">
        <v>0</v>
      </c>
      <c r="T465" s="107">
        <v>0</v>
      </c>
      <c r="U465" s="107">
        <v>0</v>
      </c>
      <c r="V465" s="147">
        <f t="shared" si="31"/>
        <v>0</v>
      </c>
      <c r="W465" s="147">
        <f t="shared" si="31"/>
        <v>0</v>
      </c>
      <c r="X465" s="147">
        <f t="shared" si="31"/>
        <v>0</v>
      </c>
      <c r="Y465" s="107">
        <v>0</v>
      </c>
      <c r="Z465" s="107">
        <v>0</v>
      </c>
      <c r="AA465" s="107">
        <v>0</v>
      </c>
      <c r="AB465" s="107">
        <v>0</v>
      </c>
      <c r="AC465" s="148">
        <f t="shared" si="32"/>
        <v>0</v>
      </c>
      <c r="AD465" s="149"/>
    </row>
    <row r="466" spans="1:30" s="150" customFormat="1" ht="31.5" x14ac:dyDescent="0.2">
      <c r="A466" s="146"/>
      <c r="B466" s="6" t="s">
        <v>568</v>
      </c>
      <c r="C466" s="6" t="s">
        <v>171</v>
      </c>
      <c r="D466" s="107">
        <v>0</v>
      </c>
      <c r="E466" s="107">
        <v>0</v>
      </c>
      <c r="F466" s="107">
        <v>0</v>
      </c>
      <c r="G466" s="107">
        <v>0</v>
      </c>
      <c r="H466" s="107">
        <v>0</v>
      </c>
      <c r="I466" s="107">
        <v>0</v>
      </c>
      <c r="J466" s="107">
        <v>0</v>
      </c>
      <c r="K466" s="107">
        <v>0</v>
      </c>
      <c r="L466" s="107">
        <v>0</v>
      </c>
      <c r="M466" s="107">
        <v>0</v>
      </c>
      <c r="N466" s="107">
        <v>0</v>
      </c>
      <c r="O466" s="107">
        <v>0</v>
      </c>
      <c r="P466" s="107">
        <v>0</v>
      </c>
      <c r="Q466" s="107">
        <v>0</v>
      </c>
      <c r="R466" s="107">
        <v>0</v>
      </c>
      <c r="S466" s="107">
        <v>0</v>
      </c>
      <c r="T466" s="107">
        <v>0</v>
      </c>
      <c r="U466" s="107">
        <v>0</v>
      </c>
      <c r="V466" s="147">
        <f t="shared" si="31"/>
        <v>0</v>
      </c>
      <c r="W466" s="147">
        <f t="shared" si="31"/>
        <v>0</v>
      </c>
      <c r="X466" s="147">
        <f t="shared" si="31"/>
        <v>0</v>
      </c>
      <c r="Y466" s="107">
        <v>0</v>
      </c>
      <c r="Z466" s="107">
        <v>0</v>
      </c>
      <c r="AA466" s="107">
        <v>0</v>
      </c>
      <c r="AB466" s="107">
        <v>0</v>
      </c>
      <c r="AC466" s="148">
        <f t="shared" si="32"/>
        <v>0</v>
      </c>
      <c r="AD466" s="149"/>
    </row>
    <row r="467" spans="1:30" s="150" customFormat="1" ht="47.25" x14ac:dyDescent="0.2">
      <c r="A467" s="146"/>
      <c r="B467" s="6" t="s">
        <v>569</v>
      </c>
      <c r="C467" s="6" t="s">
        <v>171</v>
      </c>
      <c r="D467" s="107">
        <v>0</v>
      </c>
      <c r="E467" s="107">
        <v>0</v>
      </c>
      <c r="F467" s="107">
        <v>0</v>
      </c>
      <c r="G467" s="107">
        <v>0</v>
      </c>
      <c r="H467" s="107">
        <v>0</v>
      </c>
      <c r="I467" s="107">
        <v>11.63626568265683</v>
      </c>
      <c r="J467" s="107">
        <v>0</v>
      </c>
      <c r="K467" s="107">
        <v>0</v>
      </c>
      <c r="L467" s="107">
        <v>0</v>
      </c>
      <c r="M467" s="107">
        <v>0</v>
      </c>
      <c r="N467" s="107">
        <v>0</v>
      </c>
      <c r="O467" s="107">
        <v>0</v>
      </c>
      <c r="P467" s="107">
        <v>0</v>
      </c>
      <c r="Q467" s="107">
        <v>0</v>
      </c>
      <c r="R467" s="107">
        <v>0</v>
      </c>
      <c r="S467" s="107">
        <v>0</v>
      </c>
      <c r="T467" s="107">
        <v>0</v>
      </c>
      <c r="U467" s="107">
        <v>0</v>
      </c>
      <c r="V467" s="147">
        <f t="shared" si="31"/>
        <v>0</v>
      </c>
      <c r="W467" s="147">
        <f t="shared" si="31"/>
        <v>0</v>
      </c>
      <c r="X467" s="147">
        <f t="shared" si="31"/>
        <v>0</v>
      </c>
      <c r="Y467" s="107">
        <v>0</v>
      </c>
      <c r="Z467" s="107">
        <v>0</v>
      </c>
      <c r="AA467" s="107">
        <v>0</v>
      </c>
      <c r="AB467" s="107">
        <v>5.8179999999999996</v>
      </c>
      <c r="AC467" s="148">
        <f t="shared" si="32"/>
        <v>5.8179999999999996</v>
      </c>
      <c r="AD467" s="149"/>
    </row>
    <row r="468" spans="1:30" s="150" customFormat="1" ht="15.75" x14ac:dyDescent="0.2">
      <c r="A468" s="146"/>
      <c r="B468" s="6" t="s">
        <v>570</v>
      </c>
      <c r="C468" s="6" t="s">
        <v>171</v>
      </c>
      <c r="D468" s="107">
        <v>0</v>
      </c>
      <c r="E468" s="107">
        <v>0</v>
      </c>
      <c r="F468" s="107">
        <v>0</v>
      </c>
      <c r="G468" s="107">
        <v>0</v>
      </c>
      <c r="H468" s="107">
        <v>0</v>
      </c>
      <c r="I468" s="107">
        <v>0</v>
      </c>
      <c r="J468" s="107">
        <v>0</v>
      </c>
      <c r="K468" s="107">
        <v>0</v>
      </c>
      <c r="L468" s="107">
        <v>0</v>
      </c>
      <c r="M468" s="107">
        <v>0</v>
      </c>
      <c r="N468" s="107">
        <v>0</v>
      </c>
      <c r="O468" s="107">
        <v>0</v>
      </c>
      <c r="P468" s="107">
        <v>0</v>
      </c>
      <c r="Q468" s="107">
        <v>0</v>
      </c>
      <c r="R468" s="107">
        <v>0</v>
      </c>
      <c r="S468" s="107">
        <v>0</v>
      </c>
      <c r="T468" s="107">
        <v>0</v>
      </c>
      <c r="U468" s="107">
        <v>0</v>
      </c>
      <c r="V468" s="147">
        <f t="shared" si="31"/>
        <v>0</v>
      </c>
      <c r="W468" s="147">
        <f t="shared" si="31"/>
        <v>0</v>
      </c>
      <c r="X468" s="147">
        <f t="shared" si="31"/>
        <v>0</v>
      </c>
      <c r="Y468" s="107">
        <v>0</v>
      </c>
      <c r="Z468" s="107">
        <v>0</v>
      </c>
      <c r="AA468" s="107">
        <v>0</v>
      </c>
      <c r="AB468" s="107">
        <v>3.55</v>
      </c>
      <c r="AC468" s="148">
        <f t="shared" si="32"/>
        <v>3.55</v>
      </c>
      <c r="AD468" s="149"/>
    </row>
    <row r="469" spans="1:30" s="150" customFormat="1" ht="15.75" x14ac:dyDescent="0.2">
      <c r="A469" s="146"/>
      <c r="B469" s="6" t="s">
        <v>571</v>
      </c>
      <c r="C469" s="6" t="s">
        <v>171</v>
      </c>
      <c r="D469" s="107">
        <v>0</v>
      </c>
      <c r="E469" s="107">
        <v>0</v>
      </c>
      <c r="F469" s="107">
        <v>0</v>
      </c>
      <c r="G469" s="107">
        <v>0</v>
      </c>
      <c r="H469" s="107">
        <v>0</v>
      </c>
      <c r="I469" s="107">
        <v>0</v>
      </c>
      <c r="J469" s="107">
        <v>0</v>
      </c>
      <c r="K469" s="107">
        <v>0</v>
      </c>
      <c r="L469" s="107">
        <v>0</v>
      </c>
      <c r="M469" s="107">
        <v>0</v>
      </c>
      <c r="N469" s="107">
        <v>0</v>
      </c>
      <c r="O469" s="107">
        <v>0</v>
      </c>
      <c r="P469" s="107">
        <v>0</v>
      </c>
      <c r="Q469" s="107">
        <v>0</v>
      </c>
      <c r="R469" s="107">
        <v>0</v>
      </c>
      <c r="S469" s="107">
        <v>0</v>
      </c>
      <c r="T469" s="107">
        <v>0</v>
      </c>
      <c r="U469" s="107">
        <v>0</v>
      </c>
      <c r="V469" s="147">
        <f t="shared" si="31"/>
        <v>0</v>
      </c>
      <c r="W469" s="147">
        <f t="shared" si="31"/>
        <v>0</v>
      </c>
      <c r="X469" s="147">
        <f t="shared" si="31"/>
        <v>0</v>
      </c>
      <c r="Y469" s="107">
        <v>0</v>
      </c>
      <c r="Z469" s="107">
        <v>0</v>
      </c>
      <c r="AA469" s="107">
        <v>0</v>
      </c>
      <c r="AB469" s="107">
        <v>16.949149999999999</v>
      </c>
      <c r="AC469" s="148">
        <f t="shared" si="32"/>
        <v>16.949149999999999</v>
      </c>
      <c r="AD469" s="149"/>
    </row>
    <row r="470" spans="1:30" s="150" customFormat="1" ht="31.5" x14ac:dyDescent="0.2">
      <c r="A470" s="146"/>
      <c r="B470" s="6" t="s">
        <v>573</v>
      </c>
      <c r="C470" s="6" t="s">
        <v>98</v>
      </c>
      <c r="D470" s="107">
        <v>2.2999999999999998</v>
      </c>
      <c r="E470" s="107">
        <v>0</v>
      </c>
      <c r="F470" s="107">
        <v>0</v>
      </c>
      <c r="G470" s="107">
        <v>2.2999999999999998</v>
      </c>
      <c r="H470" s="107">
        <v>0</v>
      </c>
      <c r="I470" s="107">
        <v>2.4604240100000001</v>
      </c>
      <c r="J470" s="107">
        <v>0</v>
      </c>
      <c r="K470" s="107">
        <v>0</v>
      </c>
      <c r="L470" s="107">
        <v>0</v>
      </c>
      <c r="M470" s="107">
        <v>0</v>
      </c>
      <c r="N470" s="107">
        <v>0</v>
      </c>
      <c r="O470" s="107">
        <v>0</v>
      </c>
      <c r="P470" s="107">
        <v>0</v>
      </c>
      <c r="Q470" s="107">
        <v>0</v>
      </c>
      <c r="R470" s="107">
        <v>0</v>
      </c>
      <c r="S470" s="107">
        <v>2.2999999999999998</v>
      </c>
      <c r="T470" s="107">
        <v>0</v>
      </c>
      <c r="U470" s="107">
        <v>0</v>
      </c>
      <c r="V470" s="147">
        <f t="shared" si="31"/>
        <v>2.2999999999999998</v>
      </c>
      <c r="W470" s="147">
        <f t="shared" si="31"/>
        <v>0</v>
      </c>
      <c r="X470" s="147">
        <f t="shared" si="31"/>
        <v>0</v>
      </c>
      <c r="Y470" s="107">
        <v>0</v>
      </c>
      <c r="Z470" s="107">
        <v>0</v>
      </c>
      <c r="AA470" s="107">
        <v>0</v>
      </c>
      <c r="AB470" s="107">
        <v>2.4604240100000001</v>
      </c>
      <c r="AC470" s="148">
        <f t="shared" si="32"/>
        <v>2.4604240100000001</v>
      </c>
      <c r="AD470" s="149"/>
    </row>
    <row r="471" spans="1:30" s="150" customFormat="1" ht="47.25" x14ac:dyDescent="0.2">
      <c r="A471" s="146"/>
      <c r="B471" s="6" t="s">
        <v>1076</v>
      </c>
      <c r="C471" s="6" t="s">
        <v>98</v>
      </c>
      <c r="D471" s="107">
        <v>2.8</v>
      </c>
      <c r="E471" s="107">
        <v>0</v>
      </c>
      <c r="F471" s="107">
        <v>0</v>
      </c>
      <c r="G471" s="107">
        <v>2.8</v>
      </c>
      <c r="H471" s="107">
        <v>0</v>
      </c>
      <c r="I471" s="107">
        <v>12.13721111111111</v>
      </c>
      <c r="J471" s="107">
        <v>0</v>
      </c>
      <c r="K471" s="107">
        <v>0</v>
      </c>
      <c r="L471" s="107">
        <v>0</v>
      </c>
      <c r="M471" s="107">
        <v>0</v>
      </c>
      <c r="N471" s="107">
        <v>0</v>
      </c>
      <c r="O471" s="107">
        <v>0</v>
      </c>
      <c r="P471" s="107">
        <v>0</v>
      </c>
      <c r="Q471" s="107">
        <v>0</v>
      </c>
      <c r="R471" s="107">
        <v>0</v>
      </c>
      <c r="S471" s="107">
        <v>2.8</v>
      </c>
      <c r="T471" s="107">
        <v>0</v>
      </c>
      <c r="U471" s="107">
        <v>0</v>
      </c>
      <c r="V471" s="147">
        <f t="shared" si="31"/>
        <v>2.8</v>
      </c>
      <c r="W471" s="147">
        <f t="shared" si="31"/>
        <v>0</v>
      </c>
      <c r="X471" s="147">
        <f t="shared" si="31"/>
        <v>0</v>
      </c>
      <c r="Y471" s="107">
        <v>0</v>
      </c>
      <c r="Z471" s="107">
        <v>0</v>
      </c>
      <c r="AA471" s="107">
        <v>0</v>
      </c>
      <c r="AB471" s="107">
        <v>11.0261</v>
      </c>
      <c r="AC471" s="148">
        <f t="shared" si="32"/>
        <v>11.0261</v>
      </c>
      <c r="AD471" s="149"/>
    </row>
    <row r="472" spans="1:30" s="150" customFormat="1" ht="31.5" x14ac:dyDescent="0.2">
      <c r="A472" s="146"/>
      <c r="B472" s="6" t="s">
        <v>574</v>
      </c>
      <c r="C472" s="6" t="s">
        <v>98</v>
      </c>
      <c r="D472" s="107">
        <v>2.2999999999999998</v>
      </c>
      <c r="E472" s="107">
        <v>0</v>
      </c>
      <c r="F472" s="107">
        <v>0</v>
      </c>
      <c r="G472" s="107">
        <v>2.2999999999999998</v>
      </c>
      <c r="H472" s="107">
        <v>0</v>
      </c>
      <c r="I472" s="107">
        <v>4.8570789999999997</v>
      </c>
      <c r="J472" s="107">
        <v>0</v>
      </c>
      <c r="K472" s="107">
        <v>0</v>
      </c>
      <c r="L472" s="107">
        <v>0</v>
      </c>
      <c r="M472" s="107">
        <v>0</v>
      </c>
      <c r="N472" s="107">
        <v>0</v>
      </c>
      <c r="O472" s="107">
        <v>0</v>
      </c>
      <c r="P472" s="107">
        <v>0</v>
      </c>
      <c r="Q472" s="107">
        <v>0</v>
      </c>
      <c r="R472" s="107">
        <v>0</v>
      </c>
      <c r="S472" s="107">
        <v>2.2999999999999998</v>
      </c>
      <c r="T472" s="107">
        <v>0</v>
      </c>
      <c r="U472" s="107">
        <v>0</v>
      </c>
      <c r="V472" s="147">
        <f t="shared" si="31"/>
        <v>2.2999999999999998</v>
      </c>
      <c r="W472" s="147">
        <f t="shared" si="31"/>
        <v>0</v>
      </c>
      <c r="X472" s="147">
        <f t="shared" si="31"/>
        <v>0</v>
      </c>
      <c r="Y472" s="107">
        <v>0</v>
      </c>
      <c r="Z472" s="107">
        <v>0</v>
      </c>
      <c r="AA472" s="107">
        <v>0</v>
      </c>
      <c r="AB472" s="107">
        <v>4.8570789999999997</v>
      </c>
      <c r="AC472" s="148">
        <f t="shared" si="32"/>
        <v>4.8570789999999997</v>
      </c>
      <c r="AD472" s="149"/>
    </row>
    <row r="473" spans="1:30" s="150" customFormat="1" ht="47.25" x14ac:dyDescent="0.2">
      <c r="A473" s="146"/>
      <c r="B473" s="6" t="s">
        <v>1077</v>
      </c>
      <c r="C473" s="6" t="s">
        <v>98</v>
      </c>
      <c r="D473" s="107">
        <v>0</v>
      </c>
      <c r="E473" s="107">
        <v>0</v>
      </c>
      <c r="F473" s="107">
        <v>0</v>
      </c>
      <c r="G473" s="107">
        <v>0</v>
      </c>
      <c r="H473" s="107">
        <v>0</v>
      </c>
      <c r="I473" s="107">
        <v>7.9333333333333318</v>
      </c>
      <c r="J473" s="107">
        <v>0</v>
      </c>
      <c r="K473" s="107">
        <v>0</v>
      </c>
      <c r="L473" s="107">
        <v>0</v>
      </c>
      <c r="M473" s="107">
        <v>0</v>
      </c>
      <c r="N473" s="107">
        <v>0</v>
      </c>
      <c r="O473" s="107">
        <v>0</v>
      </c>
      <c r="P473" s="107">
        <v>0</v>
      </c>
      <c r="Q473" s="107">
        <v>0</v>
      </c>
      <c r="R473" s="107">
        <v>0</v>
      </c>
      <c r="S473" s="107">
        <v>0</v>
      </c>
      <c r="T473" s="107">
        <v>0</v>
      </c>
      <c r="U473" s="107">
        <v>0</v>
      </c>
      <c r="V473" s="147">
        <f t="shared" si="31"/>
        <v>0</v>
      </c>
      <c r="W473" s="147">
        <f t="shared" si="31"/>
        <v>0</v>
      </c>
      <c r="X473" s="147">
        <f t="shared" si="31"/>
        <v>0</v>
      </c>
      <c r="Y473" s="107">
        <v>0</v>
      </c>
      <c r="Z473" s="107">
        <v>0</v>
      </c>
      <c r="AA473" s="107">
        <v>0</v>
      </c>
      <c r="AB473" s="107">
        <v>0</v>
      </c>
      <c r="AC473" s="148">
        <f t="shared" si="32"/>
        <v>0</v>
      </c>
      <c r="AD473" s="149"/>
    </row>
    <row r="474" spans="1:30" s="150" customFormat="1" ht="31.5" x14ac:dyDescent="0.2">
      <c r="A474" s="146"/>
      <c r="B474" s="6" t="s">
        <v>576</v>
      </c>
      <c r="C474" s="6" t="s">
        <v>98</v>
      </c>
      <c r="D474" s="107">
        <v>0</v>
      </c>
      <c r="E474" s="107">
        <v>0</v>
      </c>
      <c r="F474" s="107">
        <v>0</v>
      </c>
      <c r="G474" s="107">
        <v>0</v>
      </c>
      <c r="H474" s="107">
        <v>0</v>
      </c>
      <c r="I474" s="107">
        <v>7.0888888888888886</v>
      </c>
      <c r="J474" s="107">
        <v>0</v>
      </c>
      <c r="K474" s="107">
        <v>0</v>
      </c>
      <c r="L474" s="107">
        <v>0</v>
      </c>
      <c r="M474" s="107">
        <v>0</v>
      </c>
      <c r="N474" s="107">
        <v>0</v>
      </c>
      <c r="O474" s="107">
        <v>0</v>
      </c>
      <c r="P474" s="107">
        <v>0</v>
      </c>
      <c r="Q474" s="107">
        <v>0</v>
      </c>
      <c r="R474" s="107">
        <v>0</v>
      </c>
      <c r="S474" s="107">
        <v>0</v>
      </c>
      <c r="T474" s="107">
        <v>0</v>
      </c>
      <c r="U474" s="107">
        <v>0</v>
      </c>
      <c r="V474" s="147">
        <f t="shared" si="31"/>
        <v>0</v>
      </c>
      <c r="W474" s="147">
        <f t="shared" si="31"/>
        <v>0</v>
      </c>
      <c r="X474" s="147">
        <f t="shared" si="31"/>
        <v>0</v>
      </c>
      <c r="Y474" s="107">
        <v>0</v>
      </c>
      <c r="Z474" s="107">
        <v>0</v>
      </c>
      <c r="AA474" s="107">
        <v>0</v>
      </c>
      <c r="AB474" s="107">
        <v>0</v>
      </c>
      <c r="AC474" s="148">
        <f t="shared" si="32"/>
        <v>0</v>
      </c>
      <c r="AD474" s="149"/>
    </row>
    <row r="475" spans="1:30" s="150" customFormat="1" ht="47.25" x14ac:dyDescent="0.2">
      <c r="A475" s="146"/>
      <c r="B475" s="6" t="s">
        <v>578</v>
      </c>
      <c r="C475" s="6" t="s">
        <v>98</v>
      </c>
      <c r="D475" s="107">
        <v>0</v>
      </c>
      <c r="E475" s="107">
        <v>0</v>
      </c>
      <c r="F475" s="107">
        <v>0</v>
      </c>
      <c r="G475" s="107">
        <v>0</v>
      </c>
      <c r="H475" s="107">
        <v>0</v>
      </c>
      <c r="I475" s="107">
        <v>1.6114066666666667</v>
      </c>
      <c r="J475" s="107">
        <v>0</v>
      </c>
      <c r="K475" s="107">
        <v>0</v>
      </c>
      <c r="L475" s="107">
        <v>0</v>
      </c>
      <c r="M475" s="107">
        <v>0</v>
      </c>
      <c r="N475" s="107">
        <v>0</v>
      </c>
      <c r="O475" s="107">
        <v>0</v>
      </c>
      <c r="P475" s="107">
        <v>0</v>
      </c>
      <c r="Q475" s="107">
        <v>0</v>
      </c>
      <c r="R475" s="107">
        <v>0</v>
      </c>
      <c r="S475" s="107">
        <v>0</v>
      </c>
      <c r="T475" s="107">
        <v>0</v>
      </c>
      <c r="U475" s="107">
        <v>0</v>
      </c>
      <c r="V475" s="147">
        <f t="shared" si="31"/>
        <v>0</v>
      </c>
      <c r="W475" s="147">
        <f t="shared" si="31"/>
        <v>0</v>
      </c>
      <c r="X475" s="147">
        <f t="shared" si="31"/>
        <v>0</v>
      </c>
      <c r="Y475" s="107">
        <v>0</v>
      </c>
      <c r="Z475" s="107">
        <v>0</v>
      </c>
      <c r="AA475" s="107">
        <v>0</v>
      </c>
      <c r="AB475" s="107">
        <v>1.4767399999999999</v>
      </c>
      <c r="AC475" s="148">
        <f t="shared" si="32"/>
        <v>1.4767399999999999</v>
      </c>
      <c r="AD475" s="149"/>
    </row>
    <row r="476" spans="1:30" s="150" customFormat="1" ht="47.25" x14ac:dyDescent="0.2">
      <c r="A476" s="146"/>
      <c r="B476" s="6" t="s">
        <v>579</v>
      </c>
      <c r="C476" s="6" t="s">
        <v>98</v>
      </c>
      <c r="D476" s="107">
        <v>0</v>
      </c>
      <c r="E476" s="107">
        <v>0</v>
      </c>
      <c r="F476" s="107">
        <v>0</v>
      </c>
      <c r="G476" s="107">
        <v>0</v>
      </c>
      <c r="H476" s="107">
        <v>0</v>
      </c>
      <c r="I476" s="107">
        <v>1.3711111111111109</v>
      </c>
      <c r="J476" s="107">
        <v>0</v>
      </c>
      <c r="K476" s="107">
        <v>0</v>
      </c>
      <c r="L476" s="107">
        <v>0</v>
      </c>
      <c r="M476" s="107">
        <v>0</v>
      </c>
      <c r="N476" s="107">
        <v>0</v>
      </c>
      <c r="O476" s="107">
        <v>0</v>
      </c>
      <c r="P476" s="107">
        <v>0</v>
      </c>
      <c r="Q476" s="107">
        <v>0</v>
      </c>
      <c r="R476" s="107">
        <v>0</v>
      </c>
      <c r="S476" s="107">
        <v>0</v>
      </c>
      <c r="T476" s="107">
        <v>0</v>
      </c>
      <c r="U476" s="107">
        <v>0</v>
      </c>
      <c r="V476" s="147">
        <f t="shared" si="31"/>
        <v>0</v>
      </c>
      <c r="W476" s="147">
        <f t="shared" si="31"/>
        <v>0</v>
      </c>
      <c r="X476" s="147">
        <f t="shared" si="31"/>
        <v>0</v>
      </c>
      <c r="Y476" s="107">
        <v>0</v>
      </c>
      <c r="Z476" s="107">
        <v>0</v>
      </c>
      <c r="AA476" s="107">
        <v>0</v>
      </c>
      <c r="AB476" s="107">
        <v>1.234</v>
      </c>
      <c r="AC476" s="148">
        <f t="shared" si="32"/>
        <v>1.234</v>
      </c>
      <c r="AD476" s="149"/>
    </row>
    <row r="477" spans="1:30" s="150" customFormat="1" ht="31.5" x14ac:dyDescent="0.2">
      <c r="A477" s="146"/>
      <c r="B477" s="6" t="s">
        <v>580</v>
      </c>
      <c r="C477" s="6" t="s">
        <v>98</v>
      </c>
      <c r="D477" s="107">
        <v>0</v>
      </c>
      <c r="E477" s="107">
        <v>0</v>
      </c>
      <c r="F477" s="107">
        <v>0</v>
      </c>
      <c r="G477" s="107">
        <v>0</v>
      </c>
      <c r="H477" s="107">
        <v>0</v>
      </c>
      <c r="I477" s="107">
        <v>9.7355555555555551</v>
      </c>
      <c r="J477" s="107">
        <v>0</v>
      </c>
      <c r="K477" s="107">
        <v>0</v>
      </c>
      <c r="L477" s="107">
        <v>0</v>
      </c>
      <c r="M477" s="107">
        <v>0</v>
      </c>
      <c r="N477" s="107">
        <v>0</v>
      </c>
      <c r="O477" s="107">
        <v>0</v>
      </c>
      <c r="P477" s="107">
        <v>0</v>
      </c>
      <c r="Q477" s="107">
        <v>0</v>
      </c>
      <c r="R477" s="107">
        <v>0</v>
      </c>
      <c r="S477" s="107">
        <v>0</v>
      </c>
      <c r="T477" s="107">
        <v>0</v>
      </c>
      <c r="U477" s="107">
        <v>0</v>
      </c>
      <c r="V477" s="147">
        <f t="shared" si="31"/>
        <v>0</v>
      </c>
      <c r="W477" s="147">
        <f t="shared" si="31"/>
        <v>0</v>
      </c>
      <c r="X477" s="147">
        <f t="shared" si="31"/>
        <v>0</v>
      </c>
      <c r="Y477" s="107">
        <v>0</v>
      </c>
      <c r="Z477" s="107">
        <v>0</v>
      </c>
      <c r="AA477" s="107">
        <v>0</v>
      </c>
      <c r="AB477" s="107">
        <v>8.7620000000000005</v>
      </c>
      <c r="AC477" s="148">
        <f t="shared" si="32"/>
        <v>8.7620000000000005</v>
      </c>
      <c r="AD477" s="149"/>
    </row>
    <row r="478" spans="1:30" s="150" customFormat="1" ht="78.75" x14ac:dyDescent="0.2">
      <c r="A478" s="146"/>
      <c r="B478" s="6" t="s">
        <v>1078</v>
      </c>
      <c r="C478" s="6" t="s">
        <v>98</v>
      </c>
      <c r="D478" s="107">
        <v>0</v>
      </c>
      <c r="E478" s="107">
        <v>0</v>
      </c>
      <c r="F478" s="107">
        <v>0</v>
      </c>
      <c r="G478" s="107">
        <v>0</v>
      </c>
      <c r="H478" s="107">
        <v>0</v>
      </c>
      <c r="I478" s="107">
        <v>12.174619888888888</v>
      </c>
      <c r="J478" s="107">
        <v>0</v>
      </c>
      <c r="K478" s="107">
        <v>0</v>
      </c>
      <c r="L478" s="107">
        <v>0</v>
      </c>
      <c r="M478" s="107">
        <v>0</v>
      </c>
      <c r="N478" s="107">
        <v>0</v>
      </c>
      <c r="O478" s="107">
        <v>0</v>
      </c>
      <c r="P478" s="107">
        <v>0</v>
      </c>
      <c r="Q478" s="107">
        <v>0</v>
      </c>
      <c r="R478" s="107">
        <v>0</v>
      </c>
      <c r="S478" s="107">
        <v>0</v>
      </c>
      <c r="T478" s="107">
        <v>0</v>
      </c>
      <c r="U478" s="107">
        <v>0</v>
      </c>
      <c r="V478" s="147">
        <f t="shared" si="31"/>
        <v>0</v>
      </c>
      <c r="W478" s="147">
        <f t="shared" si="31"/>
        <v>0</v>
      </c>
      <c r="X478" s="147">
        <f t="shared" si="31"/>
        <v>0</v>
      </c>
      <c r="Y478" s="107">
        <v>0</v>
      </c>
      <c r="Z478" s="107">
        <v>0</v>
      </c>
      <c r="AA478" s="107">
        <v>0</v>
      </c>
      <c r="AB478" s="107">
        <v>10.983731000000001</v>
      </c>
      <c r="AC478" s="148">
        <f t="shared" si="32"/>
        <v>10.983731000000001</v>
      </c>
      <c r="AD478" s="149"/>
    </row>
    <row r="479" spans="1:30" s="150" customFormat="1" ht="110.25" x14ac:dyDescent="0.2">
      <c r="A479" s="146"/>
      <c r="B479" s="6" t="s">
        <v>582</v>
      </c>
      <c r="C479" s="6" t="s">
        <v>98</v>
      </c>
      <c r="D479" s="107">
        <v>0</v>
      </c>
      <c r="E479" s="107">
        <v>0</v>
      </c>
      <c r="F479" s="107">
        <v>0</v>
      </c>
      <c r="G479" s="107">
        <v>0</v>
      </c>
      <c r="H479" s="107">
        <v>0</v>
      </c>
      <c r="I479" s="107">
        <v>15.638088111111111</v>
      </c>
      <c r="J479" s="107">
        <v>0</v>
      </c>
      <c r="K479" s="107">
        <v>0</v>
      </c>
      <c r="L479" s="107">
        <v>0</v>
      </c>
      <c r="M479" s="107">
        <v>0</v>
      </c>
      <c r="N479" s="107">
        <v>0</v>
      </c>
      <c r="O479" s="107">
        <v>0</v>
      </c>
      <c r="P479" s="107">
        <v>0</v>
      </c>
      <c r="Q479" s="107">
        <v>0</v>
      </c>
      <c r="R479" s="107">
        <v>0</v>
      </c>
      <c r="S479" s="107">
        <v>0</v>
      </c>
      <c r="T479" s="107">
        <v>0</v>
      </c>
      <c r="U479" s="107">
        <v>0</v>
      </c>
      <c r="V479" s="147">
        <f t="shared" si="31"/>
        <v>0</v>
      </c>
      <c r="W479" s="147">
        <f t="shared" si="31"/>
        <v>0</v>
      </c>
      <c r="X479" s="147">
        <f t="shared" si="31"/>
        <v>0</v>
      </c>
      <c r="Y479" s="107">
        <v>0</v>
      </c>
      <c r="Z479" s="107">
        <v>0</v>
      </c>
      <c r="AA479" s="107">
        <v>0</v>
      </c>
      <c r="AB479" s="107">
        <v>7.8319770000000002</v>
      </c>
      <c r="AC479" s="148">
        <f t="shared" si="32"/>
        <v>7.8319770000000002</v>
      </c>
      <c r="AD479" s="149"/>
    </row>
    <row r="480" spans="1:30" s="150" customFormat="1" ht="110.25" x14ac:dyDescent="0.2">
      <c r="A480" s="146"/>
      <c r="B480" s="6" t="s">
        <v>584</v>
      </c>
      <c r="C480" s="6" t="s">
        <v>98</v>
      </c>
      <c r="D480" s="107">
        <v>0</v>
      </c>
      <c r="E480" s="107">
        <v>0</v>
      </c>
      <c r="F480" s="107">
        <v>0</v>
      </c>
      <c r="G480" s="107">
        <v>0</v>
      </c>
      <c r="H480" s="107">
        <v>0</v>
      </c>
      <c r="I480" s="107">
        <v>34.666666666666671</v>
      </c>
      <c r="J480" s="107">
        <v>0</v>
      </c>
      <c r="K480" s="107">
        <v>0</v>
      </c>
      <c r="L480" s="107">
        <v>0</v>
      </c>
      <c r="M480" s="107">
        <v>0</v>
      </c>
      <c r="N480" s="107">
        <v>0</v>
      </c>
      <c r="O480" s="107">
        <v>0</v>
      </c>
      <c r="P480" s="107">
        <v>0</v>
      </c>
      <c r="Q480" s="107">
        <v>0</v>
      </c>
      <c r="R480" s="107">
        <v>0</v>
      </c>
      <c r="S480" s="107">
        <v>0</v>
      </c>
      <c r="T480" s="107">
        <v>0</v>
      </c>
      <c r="U480" s="107">
        <v>0</v>
      </c>
      <c r="V480" s="147">
        <f t="shared" si="31"/>
        <v>0</v>
      </c>
      <c r="W480" s="147">
        <f t="shared" si="31"/>
        <v>0</v>
      </c>
      <c r="X480" s="147">
        <f t="shared" si="31"/>
        <v>0</v>
      </c>
      <c r="Y480" s="107">
        <v>0</v>
      </c>
      <c r="Z480" s="107">
        <v>0</v>
      </c>
      <c r="AA480" s="107">
        <v>0</v>
      </c>
      <c r="AB480" s="107">
        <v>15.935</v>
      </c>
      <c r="AC480" s="148">
        <f t="shared" si="32"/>
        <v>15.935</v>
      </c>
      <c r="AD480" s="149"/>
    </row>
    <row r="481" spans="1:30" s="150" customFormat="1" ht="110.25" x14ac:dyDescent="0.2">
      <c r="A481" s="146"/>
      <c r="B481" s="6" t="s">
        <v>1079</v>
      </c>
      <c r="C481" s="6" t="s">
        <v>98</v>
      </c>
      <c r="D481" s="107">
        <v>0</v>
      </c>
      <c r="E481" s="107">
        <v>0</v>
      </c>
      <c r="F481" s="107">
        <v>0</v>
      </c>
      <c r="G481" s="107">
        <v>0</v>
      </c>
      <c r="H481" s="107">
        <v>0</v>
      </c>
      <c r="I481" s="107">
        <v>36.336758000000003</v>
      </c>
      <c r="J481" s="107">
        <v>0</v>
      </c>
      <c r="K481" s="107">
        <v>0</v>
      </c>
      <c r="L481" s="107">
        <v>0</v>
      </c>
      <c r="M481" s="107">
        <v>0</v>
      </c>
      <c r="N481" s="107">
        <v>0</v>
      </c>
      <c r="O481" s="107">
        <v>0</v>
      </c>
      <c r="P481" s="107">
        <v>0</v>
      </c>
      <c r="Q481" s="107">
        <v>0</v>
      </c>
      <c r="R481" s="107">
        <v>0</v>
      </c>
      <c r="S481" s="107">
        <v>0</v>
      </c>
      <c r="T481" s="107">
        <v>0</v>
      </c>
      <c r="U481" s="107">
        <v>0</v>
      </c>
      <c r="V481" s="147">
        <f t="shared" si="31"/>
        <v>0</v>
      </c>
      <c r="W481" s="147">
        <f t="shared" si="31"/>
        <v>0</v>
      </c>
      <c r="X481" s="147">
        <f t="shared" si="31"/>
        <v>0</v>
      </c>
      <c r="Y481" s="107">
        <v>0</v>
      </c>
      <c r="Z481" s="107">
        <v>0</v>
      </c>
      <c r="AA481" s="107">
        <v>0</v>
      </c>
      <c r="AB481" s="107">
        <v>0</v>
      </c>
      <c r="AC481" s="148">
        <f t="shared" si="32"/>
        <v>0</v>
      </c>
      <c r="AD481" s="149"/>
    </row>
    <row r="482" spans="1:30" s="150" customFormat="1" ht="31.5" x14ac:dyDescent="0.2">
      <c r="A482" s="146"/>
      <c r="B482" s="6" t="s">
        <v>1080</v>
      </c>
      <c r="C482" s="6" t="s">
        <v>98</v>
      </c>
      <c r="D482" s="107">
        <v>0</v>
      </c>
      <c r="E482" s="107">
        <v>0</v>
      </c>
      <c r="F482" s="107">
        <v>0</v>
      </c>
      <c r="G482" s="107">
        <v>0</v>
      </c>
      <c r="H482" s="107">
        <v>0</v>
      </c>
      <c r="I482" s="107">
        <v>21.55</v>
      </c>
      <c r="J482" s="107">
        <v>0</v>
      </c>
      <c r="K482" s="107">
        <v>0</v>
      </c>
      <c r="L482" s="107">
        <v>0</v>
      </c>
      <c r="M482" s="107">
        <v>0</v>
      </c>
      <c r="N482" s="107">
        <v>0</v>
      </c>
      <c r="O482" s="107">
        <v>0</v>
      </c>
      <c r="P482" s="107">
        <v>0</v>
      </c>
      <c r="Q482" s="107">
        <v>0</v>
      </c>
      <c r="R482" s="107">
        <v>0</v>
      </c>
      <c r="S482" s="107">
        <v>0</v>
      </c>
      <c r="T482" s="107">
        <v>0</v>
      </c>
      <c r="U482" s="107">
        <v>0</v>
      </c>
      <c r="V482" s="147">
        <f t="shared" si="31"/>
        <v>0</v>
      </c>
      <c r="W482" s="147">
        <f t="shared" si="31"/>
        <v>0</v>
      </c>
      <c r="X482" s="147">
        <f t="shared" si="31"/>
        <v>0</v>
      </c>
      <c r="Y482" s="107">
        <v>0</v>
      </c>
      <c r="Z482" s="107">
        <v>0</v>
      </c>
      <c r="AA482" s="107">
        <v>0</v>
      </c>
      <c r="AB482" s="107">
        <v>0</v>
      </c>
      <c r="AC482" s="148">
        <f t="shared" si="32"/>
        <v>0</v>
      </c>
      <c r="AD482" s="149"/>
    </row>
    <row r="483" spans="1:30" s="150" customFormat="1" ht="47.25" x14ac:dyDescent="0.2">
      <c r="A483" s="146"/>
      <c r="B483" s="6" t="s">
        <v>698</v>
      </c>
      <c r="C483" s="6" t="s">
        <v>98</v>
      </c>
      <c r="D483" s="107">
        <v>0</v>
      </c>
      <c r="E483" s="107">
        <v>0</v>
      </c>
      <c r="F483" s="107">
        <v>0</v>
      </c>
      <c r="G483" s="107">
        <v>0</v>
      </c>
      <c r="H483" s="107">
        <v>0</v>
      </c>
      <c r="I483" s="107">
        <v>2.4555555555555553</v>
      </c>
      <c r="J483" s="107">
        <v>0</v>
      </c>
      <c r="K483" s="107">
        <v>0</v>
      </c>
      <c r="L483" s="107">
        <v>0</v>
      </c>
      <c r="M483" s="107">
        <v>0</v>
      </c>
      <c r="N483" s="107">
        <v>0</v>
      </c>
      <c r="O483" s="107">
        <v>0</v>
      </c>
      <c r="P483" s="107">
        <v>0</v>
      </c>
      <c r="Q483" s="107">
        <v>0</v>
      </c>
      <c r="R483" s="107">
        <v>0</v>
      </c>
      <c r="S483" s="107">
        <v>0</v>
      </c>
      <c r="T483" s="107">
        <v>0</v>
      </c>
      <c r="U483" s="107">
        <v>0</v>
      </c>
      <c r="V483" s="147">
        <f t="shared" si="31"/>
        <v>0</v>
      </c>
      <c r="W483" s="147">
        <f t="shared" si="31"/>
        <v>0</v>
      </c>
      <c r="X483" s="147">
        <f t="shared" si="31"/>
        <v>0</v>
      </c>
      <c r="Y483" s="107">
        <v>0</v>
      </c>
      <c r="Z483" s="107">
        <v>0</v>
      </c>
      <c r="AA483" s="107">
        <v>0</v>
      </c>
      <c r="AB483" s="107">
        <v>0</v>
      </c>
      <c r="AC483" s="148">
        <f t="shared" si="32"/>
        <v>0</v>
      </c>
      <c r="AD483" s="149"/>
    </row>
    <row r="484" spans="1:30" s="150" customFormat="1" ht="31.5" x14ac:dyDescent="0.2">
      <c r="A484" s="146"/>
      <c r="B484" s="6" t="s">
        <v>1081</v>
      </c>
      <c r="C484" s="6" t="s">
        <v>98</v>
      </c>
      <c r="D484" s="107">
        <v>0</v>
      </c>
      <c r="E484" s="107">
        <v>0</v>
      </c>
      <c r="F484" s="107">
        <v>0</v>
      </c>
      <c r="G484" s="107">
        <v>0</v>
      </c>
      <c r="H484" s="107">
        <v>0</v>
      </c>
      <c r="I484" s="107">
        <v>12</v>
      </c>
      <c r="J484" s="107">
        <v>0</v>
      </c>
      <c r="K484" s="107">
        <v>0</v>
      </c>
      <c r="L484" s="107">
        <v>0</v>
      </c>
      <c r="M484" s="107">
        <v>0</v>
      </c>
      <c r="N484" s="107">
        <v>0</v>
      </c>
      <c r="O484" s="107">
        <v>0</v>
      </c>
      <c r="P484" s="107">
        <v>0</v>
      </c>
      <c r="Q484" s="107">
        <v>0</v>
      </c>
      <c r="R484" s="107">
        <v>0</v>
      </c>
      <c r="S484" s="107">
        <v>0</v>
      </c>
      <c r="T484" s="107">
        <v>0</v>
      </c>
      <c r="U484" s="107">
        <v>0</v>
      </c>
      <c r="V484" s="147">
        <f t="shared" si="31"/>
        <v>0</v>
      </c>
      <c r="W484" s="147">
        <f t="shared" si="31"/>
        <v>0</v>
      </c>
      <c r="X484" s="147">
        <f t="shared" si="31"/>
        <v>0</v>
      </c>
      <c r="Y484" s="107">
        <v>0</v>
      </c>
      <c r="Z484" s="107">
        <v>0</v>
      </c>
      <c r="AA484" s="107">
        <v>0</v>
      </c>
      <c r="AB484" s="107">
        <v>0</v>
      </c>
      <c r="AC484" s="148">
        <f t="shared" si="32"/>
        <v>0</v>
      </c>
      <c r="AD484" s="149"/>
    </row>
    <row r="485" spans="1:30" s="150" customFormat="1" ht="31.5" x14ac:dyDescent="0.2">
      <c r="A485" s="146"/>
      <c r="B485" s="6" t="s">
        <v>1082</v>
      </c>
      <c r="C485" s="6" t="s">
        <v>98</v>
      </c>
      <c r="D485" s="107">
        <v>0</v>
      </c>
      <c r="E485" s="107">
        <v>0</v>
      </c>
      <c r="F485" s="107">
        <v>0</v>
      </c>
      <c r="G485" s="107">
        <v>0</v>
      </c>
      <c r="H485" s="107">
        <v>0</v>
      </c>
      <c r="I485" s="107">
        <v>8</v>
      </c>
      <c r="J485" s="107">
        <v>0</v>
      </c>
      <c r="K485" s="107">
        <v>0</v>
      </c>
      <c r="L485" s="107">
        <v>0</v>
      </c>
      <c r="M485" s="107">
        <v>0</v>
      </c>
      <c r="N485" s="107">
        <v>0</v>
      </c>
      <c r="O485" s="107">
        <v>0</v>
      </c>
      <c r="P485" s="107">
        <v>0</v>
      </c>
      <c r="Q485" s="107">
        <v>0</v>
      </c>
      <c r="R485" s="107">
        <v>0</v>
      </c>
      <c r="S485" s="107">
        <v>0</v>
      </c>
      <c r="T485" s="107">
        <v>0</v>
      </c>
      <c r="U485" s="107">
        <v>0</v>
      </c>
      <c r="V485" s="147">
        <f t="shared" si="31"/>
        <v>0</v>
      </c>
      <c r="W485" s="147">
        <f t="shared" si="31"/>
        <v>0</v>
      </c>
      <c r="X485" s="147">
        <f t="shared" si="31"/>
        <v>0</v>
      </c>
      <c r="Y485" s="107">
        <v>0</v>
      </c>
      <c r="Z485" s="107">
        <v>0</v>
      </c>
      <c r="AA485" s="107">
        <v>0</v>
      </c>
      <c r="AB485" s="107">
        <v>0</v>
      </c>
      <c r="AC485" s="148">
        <f t="shared" si="32"/>
        <v>0</v>
      </c>
      <c r="AD485" s="149"/>
    </row>
    <row r="486" spans="1:30" s="150" customFormat="1" ht="31.5" x14ac:dyDescent="0.2">
      <c r="A486" s="146"/>
      <c r="B486" s="6" t="s">
        <v>1083</v>
      </c>
      <c r="C486" s="6" t="s">
        <v>98</v>
      </c>
      <c r="D486" s="107">
        <v>0</v>
      </c>
      <c r="E486" s="107">
        <v>0</v>
      </c>
      <c r="F486" s="107">
        <v>0</v>
      </c>
      <c r="G486" s="107">
        <v>0</v>
      </c>
      <c r="H486" s="107">
        <v>0</v>
      </c>
      <c r="I486" s="107">
        <v>12</v>
      </c>
      <c r="J486" s="107">
        <v>0</v>
      </c>
      <c r="K486" s="107">
        <v>0</v>
      </c>
      <c r="L486" s="107">
        <v>0</v>
      </c>
      <c r="M486" s="107">
        <v>0</v>
      </c>
      <c r="N486" s="107">
        <v>0</v>
      </c>
      <c r="O486" s="107">
        <v>0</v>
      </c>
      <c r="P486" s="107">
        <v>0</v>
      </c>
      <c r="Q486" s="107">
        <v>0</v>
      </c>
      <c r="R486" s="107">
        <v>0</v>
      </c>
      <c r="S486" s="107">
        <v>0</v>
      </c>
      <c r="T486" s="107">
        <v>0</v>
      </c>
      <c r="U486" s="107">
        <v>0</v>
      </c>
      <c r="V486" s="147">
        <f t="shared" si="31"/>
        <v>0</v>
      </c>
      <c r="W486" s="147">
        <f t="shared" si="31"/>
        <v>0</v>
      </c>
      <c r="X486" s="147">
        <f t="shared" si="31"/>
        <v>0</v>
      </c>
      <c r="Y486" s="107">
        <v>0</v>
      </c>
      <c r="Z486" s="107">
        <v>0</v>
      </c>
      <c r="AA486" s="107">
        <v>0</v>
      </c>
      <c r="AB486" s="107">
        <v>0</v>
      </c>
      <c r="AC486" s="148">
        <f t="shared" si="32"/>
        <v>0</v>
      </c>
      <c r="AD486" s="149"/>
    </row>
    <row r="487" spans="1:30" s="150" customFormat="1" ht="31.5" x14ac:dyDescent="0.2">
      <c r="A487" s="146"/>
      <c r="B487" s="6" t="s">
        <v>1084</v>
      </c>
      <c r="C487" s="6" t="s">
        <v>98</v>
      </c>
      <c r="D487" s="107">
        <v>0</v>
      </c>
      <c r="E487" s="107">
        <v>0</v>
      </c>
      <c r="F487" s="107">
        <v>0</v>
      </c>
      <c r="G487" s="107">
        <v>0</v>
      </c>
      <c r="H487" s="107">
        <v>0</v>
      </c>
      <c r="I487" s="107">
        <v>14.400000000000002</v>
      </c>
      <c r="J487" s="107">
        <v>0</v>
      </c>
      <c r="K487" s="107">
        <v>0</v>
      </c>
      <c r="L487" s="107">
        <v>0</v>
      </c>
      <c r="M487" s="107">
        <v>0</v>
      </c>
      <c r="N487" s="107">
        <v>0</v>
      </c>
      <c r="O487" s="107">
        <v>0</v>
      </c>
      <c r="P487" s="107">
        <v>0</v>
      </c>
      <c r="Q487" s="107">
        <v>0</v>
      </c>
      <c r="R487" s="107">
        <v>0</v>
      </c>
      <c r="S487" s="107">
        <v>0</v>
      </c>
      <c r="T487" s="107">
        <v>0</v>
      </c>
      <c r="U487" s="107">
        <v>0</v>
      </c>
      <c r="V487" s="147">
        <f t="shared" si="31"/>
        <v>0</v>
      </c>
      <c r="W487" s="147">
        <f t="shared" si="31"/>
        <v>0</v>
      </c>
      <c r="X487" s="147">
        <f t="shared" si="31"/>
        <v>0</v>
      </c>
      <c r="Y487" s="107">
        <v>0</v>
      </c>
      <c r="Z487" s="107">
        <v>0</v>
      </c>
      <c r="AA487" s="107">
        <v>0</v>
      </c>
      <c r="AB487" s="107">
        <v>0</v>
      </c>
      <c r="AC487" s="148">
        <f t="shared" si="32"/>
        <v>0</v>
      </c>
      <c r="AD487" s="149"/>
    </row>
    <row r="488" spans="1:30" s="150" customFormat="1" ht="31.5" x14ac:dyDescent="0.2">
      <c r="A488" s="146"/>
      <c r="B488" s="6" t="s">
        <v>1085</v>
      </c>
      <c r="C488" s="6" t="s">
        <v>98</v>
      </c>
      <c r="D488" s="107">
        <v>0</v>
      </c>
      <c r="E488" s="107">
        <v>0</v>
      </c>
      <c r="F488" s="107">
        <v>0</v>
      </c>
      <c r="G488" s="107">
        <v>0</v>
      </c>
      <c r="H488" s="107">
        <v>0</v>
      </c>
      <c r="I488" s="107">
        <v>10.4</v>
      </c>
      <c r="J488" s="107">
        <v>0</v>
      </c>
      <c r="K488" s="107">
        <v>0</v>
      </c>
      <c r="L488" s="107">
        <v>0</v>
      </c>
      <c r="M488" s="107">
        <v>0</v>
      </c>
      <c r="N488" s="107">
        <v>0</v>
      </c>
      <c r="O488" s="107">
        <v>0</v>
      </c>
      <c r="P488" s="107">
        <v>0</v>
      </c>
      <c r="Q488" s="107">
        <v>0</v>
      </c>
      <c r="R488" s="107">
        <v>0</v>
      </c>
      <c r="S488" s="107">
        <v>0</v>
      </c>
      <c r="T488" s="107">
        <v>0</v>
      </c>
      <c r="U488" s="107">
        <v>0</v>
      </c>
      <c r="V488" s="147">
        <f t="shared" si="31"/>
        <v>0</v>
      </c>
      <c r="W488" s="147">
        <f t="shared" si="31"/>
        <v>0</v>
      </c>
      <c r="X488" s="147">
        <f t="shared" si="31"/>
        <v>0</v>
      </c>
      <c r="Y488" s="107">
        <v>0</v>
      </c>
      <c r="Z488" s="107">
        <v>0</v>
      </c>
      <c r="AA488" s="107">
        <v>0</v>
      </c>
      <c r="AB488" s="107">
        <v>0</v>
      </c>
      <c r="AC488" s="148">
        <f t="shared" si="32"/>
        <v>0</v>
      </c>
      <c r="AD488" s="149"/>
    </row>
    <row r="489" spans="1:30" s="150" customFormat="1" ht="31.5" x14ac:dyDescent="0.2">
      <c r="A489" s="146"/>
      <c r="B489" s="6" t="s">
        <v>1086</v>
      </c>
      <c r="C489" s="6" t="s">
        <v>98</v>
      </c>
      <c r="D489" s="107">
        <v>0</v>
      </c>
      <c r="E489" s="107">
        <v>0</v>
      </c>
      <c r="F489" s="107">
        <v>0</v>
      </c>
      <c r="G489" s="107">
        <v>0</v>
      </c>
      <c r="H489" s="107">
        <v>0</v>
      </c>
      <c r="I489" s="107">
        <v>10.4</v>
      </c>
      <c r="J489" s="107">
        <v>0</v>
      </c>
      <c r="K489" s="107">
        <v>0</v>
      </c>
      <c r="L489" s="107">
        <v>0</v>
      </c>
      <c r="M489" s="107">
        <v>0</v>
      </c>
      <c r="N489" s="107">
        <v>0</v>
      </c>
      <c r="O489" s="107">
        <v>0</v>
      </c>
      <c r="P489" s="107">
        <v>0</v>
      </c>
      <c r="Q489" s="107">
        <v>0</v>
      </c>
      <c r="R489" s="107">
        <v>0</v>
      </c>
      <c r="S489" s="107">
        <v>0</v>
      </c>
      <c r="T489" s="107">
        <v>0</v>
      </c>
      <c r="U489" s="107">
        <v>0</v>
      </c>
      <c r="V489" s="147">
        <f t="shared" si="31"/>
        <v>0</v>
      </c>
      <c r="W489" s="147">
        <f t="shared" si="31"/>
        <v>0</v>
      </c>
      <c r="X489" s="147">
        <f t="shared" si="31"/>
        <v>0</v>
      </c>
      <c r="Y489" s="107">
        <v>0</v>
      </c>
      <c r="Z489" s="107">
        <v>0</v>
      </c>
      <c r="AA489" s="107">
        <v>0</v>
      </c>
      <c r="AB489" s="107">
        <v>0</v>
      </c>
      <c r="AC489" s="148">
        <f t="shared" si="32"/>
        <v>0</v>
      </c>
      <c r="AD489" s="149"/>
    </row>
    <row r="490" spans="1:30" s="150" customFormat="1" ht="94.5" x14ac:dyDescent="0.2">
      <c r="A490" s="146"/>
      <c r="B490" s="6" t="s">
        <v>1087</v>
      </c>
      <c r="C490" s="6" t="s">
        <v>98</v>
      </c>
      <c r="D490" s="107">
        <v>0</v>
      </c>
      <c r="E490" s="107">
        <v>0</v>
      </c>
      <c r="F490" s="107">
        <v>0</v>
      </c>
      <c r="G490" s="107">
        <v>0</v>
      </c>
      <c r="H490" s="107">
        <v>0</v>
      </c>
      <c r="I490" s="107">
        <v>40.19</v>
      </c>
      <c r="J490" s="107">
        <v>0</v>
      </c>
      <c r="K490" s="107">
        <v>0</v>
      </c>
      <c r="L490" s="107">
        <v>0</v>
      </c>
      <c r="M490" s="107">
        <v>0</v>
      </c>
      <c r="N490" s="107">
        <v>0</v>
      </c>
      <c r="O490" s="107">
        <v>0</v>
      </c>
      <c r="P490" s="107">
        <v>0</v>
      </c>
      <c r="Q490" s="107">
        <v>0</v>
      </c>
      <c r="R490" s="107">
        <v>0</v>
      </c>
      <c r="S490" s="107">
        <v>0</v>
      </c>
      <c r="T490" s="107">
        <v>0</v>
      </c>
      <c r="U490" s="107">
        <v>0</v>
      </c>
      <c r="V490" s="147">
        <f t="shared" si="31"/>
        <v>0</v>
      </c>
      <c r="W490" s="147">
        <f t="shared" si="31"/>
        <v>0</v>
      </c>
      <c r="X490" s="147">
        <f t="shared" si="31"/>
        <v>0</v>
      </c>
      <c r="Y490" s="107">
        <v>0</v>
      </c>
      <c r="Z490" s="107">
        <v>0</v>
      </c>
      <c r="AA490" s="107">
        <v>0</v>
      </c>
      <c r="AB490" s="107">
        <v>0</v>
      </c>
      <c r="AC490" s="148">
        <f t="shared" si="32"/>
        <v>0</v>
      </c>
      <c r="AD490" s="149"/>
    </row>
    <row r="491" spans="1:30" s="150" customFormat="1" ht="31.5" x14ac:dyDescent="0.2">
      <c r="A491" s="146"/>
      <c r="B491" s="6" t="s">
        <v>1088</v>
      </c>
      <c r="C491" s="6" t="s">
        <v>98</v>
      </c>
      <c r="D491" s="107">
        <v>0</v>
      </c>
      <c r="E491" s="107">
        <v>0</v>
      </c>
      <c r="F491" s="107">
        <v>0</v>
      </c>
      <c r="G491" s="107">
        <v>0</v>
      </c>
      <c r="H491" s="107">
        <v>0</v>
      </c>
      <c r="I491" s="107">
        <v>19.267354000000001</v>
      </c>
      <c r="J491" s="107">
        <v>0</v>
      </c>
      <c r="K491" s="107">
        <v>0</v>
      </c>
      <c r="L491" s="107">
        <v>0</v>
      </c>
      <c r="M491" s="107">
        <v>0</v>
      </c>
      <c r="N491" s="107">
        <v>0</v>
      </c>
      <c r="O491" s="107">
        <v>0</v>
      </c>
      <c r="P491" s="107">
        <v>0</v>
      </c>
      <c r="Q491" s="107">
        <v>0</v>
      </c>
      <c r="R491" s="107">
        <v>0</v>
      </c>
      <c r="S491" s="107">
        <v>0</v>
      </c>
      <c r="T491" s="107">
        <v>0</v>
      </c>
      <c r="U491" s="107">
        <v>0</v>
      </c>
      <c r="V491" s="147">
        <f t="shared" ref="V491:X513" si="33">J491+M491+P491+S491</f>
        <v>0</v>
      </c>
      <c r="W491" s="147">
        <f t="shared" si="33"/>
        <v>0</v>
      </c>
      <c r="X491" s="147">
        <f t="shared" si="33"/>
        <v>0</v>
      </c>
      <c r="Y491" s="107">
        <v>0</v>
      </c>
      <c r="Z491" s="107">
        <v>0</v>
      </c>
      <c r="AA491" s="107">
        <v>0</v>
      </c>
      <c r="AB491" s="107">
        <v>0</v>
      </c>
      <c r="AC491" s="148">
        <f t="shared" ref="AC491:AC513" si="34">Y491+Z491+AA491+AB491</f>
        <v>0</v>
      </c>
      <c r="AD491" s="149"/>
    </row>
    <row r="492" spans="1:30" s="150" customFormat="1" ht="63" x14ac:dyDescent="0.2">
      <c r="A492" s="146"/>
      <c r="B492" s="6" t="s">
        <v>1089</v>
      </c>
      <c r="C492" s="6" t="s">
        <v>98</v>
      </c>
      <c r="D492" s="107">
        <v>0</v>
      </c>
      <c r="E492" s="107">
        <v>0</v>
      </c>
      <c r="F492" s="107">
        <v>0</v>
      </c>
      <c r="G492" s="107">
        <v>0</v>
      </c>
      <c r="H492" s="107">
        <v>0</v>
      </c>
      <c r="I492" s="107">
        <v>19.010000000000002</v>
      </c>
      <c r="J492" s="107">
        <v>0</v>
      </c>
      <c r="K492" s="107">
        <v>0</v>
      </c>
      <c r="L492" s="107">
        <v>0</v>
      </c>
      <c r="M492" s="107">
        <v>0</v>
      </c>
      <c r="N492" s="107">
        <v>0</v>
      </c>
      <c r="O492" s="107">
        <v>0</v>
      </c>
      <c r="P492" s="107">
        <v>0</v>
      </c>
      <c r="Q492" s="107">
        <v>0</v>
      </c>
      <c r="R492" s="107">
        <v>0</v>
      </c>
      <c r="S492" s="107">
        <v>0</v>
      </c>
      <c r="T492" s="107">
        <v>0</v>
      </c>
      <c r="U492" s="107">
        <v>0</v>
      </c>
      <c r="V492" s="147">
        <f t="shared" si="33"/>
        <v>0</v>
      </c>
      <c r="W492" s="147">
        <f t="shared" si="33"/>
        <v>0</v>
      </c>
      <c r="X492" s="147">
        <f t="shared" si="33"/>
        <v>0</v>
      </c>
      <c r="Y492" s="107">
        <v>0</v>
      </c>
      <c r="Z492" s="107">
        <v>0</v>
      </c>
      <c r="AA492" s="107">
        <v>0</v>
      </c>
      <c r="AB492" s="107">
        <v>0</v>
      </c>
      <c r="AC492" s="148">
        <f t="shared" si="34"/>
        <v>0</v>
      </c>
      <c r="AD492" s="149"/>
    </row>
    <row r="493" spans="1:30" s="150" customFormat="1" ht="31.5" x14ac:dyDescent="0.2">
      <c r="A493" s="146"/>
      <c r="B493" s="6" t="s">
        <v>1090</v>
      </c>
      <c r="C493" s="6" t="s">
        <v>98</v>
      </c>
      <c r="D493" s="107">
        <v>0</v>
      </c>
      <c r="E493" s="107">
        <v>0</v>
      </c>
      <c r="F493" s="107">
        <v>0</v>
      </c>
      <c r="G493" s="107">
        <v>0</v>
      </c>
      <c r="H493" s="107">
        <v>0</v>
      </c>
      <c r="I493" s="107">
        <v>12.67</v>
      </c>
      <c r="J493" s="107">
        <v>0</v>
      </c>
      <c r="K493" s="107">
        <v>0</v>
      </c>
      <c r="L493" s="107">
        <v>0</v>
      </c>
      <c r="M493" s="107">
        <v>0</v>
      </c>
      <c r="N493" s="107">
        <v>0</v>
      </c>
      <c r="O493" s="107">
        <v>0</v>
      </c>
      <c r="P493" s="107">
        <v>0</v>
      </c>
      <c r="Q493" s="107">
        <v>0</v>
      </c>
      <c r="R493" s="107">
        <v>0</v>
      </c>
      <c r="S493" s="107">
        <v>0</v>
      </c>
      <c r="T493" s="107">
        <v>0</v>
      </c>
      <c r="U493" s="107">
        <v>0</v>
      </c>
      <c r="V493" s="147">
        <f t="shared" si="33"/>
        <v>0</v>
      </c>
      <c r="W493" s="147">
        <f t="shared" si="33"/>
        <v>0</v>
      </c>
      <c r="X493" s="147">
        <f t="shared" si="33"/>
        <v>0</v>
      </c>
      <c r="Y493" s="107">
        <v>0</v>
      </c>
      <c r="Z493" s="107">
        <v>0</v>
      </c>
      <c r="AA493" s="107">
        <v>0</v>
      </c>
      <c r="AB493" s="107">
        <v>0</v>
      </c>
      <c r="AC493" s="148">
        <f t="shared" si="34"/>
        <v>0</v>
      </c>
      <c r="AD493" s="149"/>
    </row>
    <row r="494" spans="1:30" s="150" customFormat="1" ht="31.5" x14ac:dyDescent="0.2">
      <c r="A494" s="146"/>
      <c r="B494" s="6" t="s">
        <v>1091</v>
      </c>
      <c r="C494" s="6" t="s">
        <v>98</v>
      </c>
      <c r="D494" s="107">
        <v>0</v>
      </c>
      <c r="E494" s="107">
        <v>0</v>
      </c>
      <c r="F494" s="107">
        <v>0</v>
      </c>
      <c r="G494" s="107">
        <v>0</v>
      </c>
      <c r="H494" s="107">
        <v>0</v>
      </c>
      <c r="I494" s="107">
        <v>6.34</v>
      </c>
      <c r="J494" s="107">
        <v>0</v>
      </c>
      <c r="K494" s="107">
        <v>0</v>
      </c>
      <c r="L494" s="107">
        <v>0</v>
      </c>
      <c r="M494" s="107">
        <v>0</v>
      </c>
      <c r="N494" s="107">
        <v>0</v>
      </c>
      <c r="O494" s="107">
        <v>0</v>
      </c>
      <c r="P494" s="107">
        <v>0</v>
      </c>
      <c r="Q494" s="107">
        <v>0</v>
      </c>
      <c r="R494" s="107">
        <v>0</v>
      </c>
      <c r="S494" s="107">
        <v>0</v>
      </c>
      <c r="T494" s="107">
        <v>0</v>
      </c>
      <c r="U494" s="107">
        <v>0</v>
      </c>
      <c r="V494" s="147">
        <f t="shared" si="33"/>
        <v>0</v>
      </c>
      <c r="W494" s="147">
        <f t="shared" si="33"/>
        <v>0</v>
      </c>
      <c r="X494" s="147">
        <f t="shared" si="33"/>
        <v>0</v>
      </c>
      <c r="Y494" s="107">
        <v>0</v>
      </c>
      <c r="Z494" s="107">
        <v>0</v>
      </c>
      <c r="AA494" s="107">
        <v>0</v>
      </c>
      <c r="AB494" s="107">
        <v>0</v>
      </c>
      <c r="AC494" s="148">
        <f t="shared" si="34"/>
        <v>0</v>
      </c>
      <c r="AD494" s="149"/>
    </row>
    <row r="495" spans="1:30" s="150" customFormat="1" ht="47.25" x14ac:dyDescent="0.2">
      <c r="A495" s="146"/>
      <c r="B495" s="6" t="s">
        <v>1092</v>
      </c>
      <c r="C495" s="6" t="s">
        <v>98</v>
      </c>
      <c r="D495" s="107">
        <v>0</v>
      </c>
      <c r="E495" s="107">
        <v>0</v>
      </c>
      <c r="F495" s="107">
        <v>0</v>
      </c>
      <c r="G495" s="107">
        <v>0</v>
      </c>
      <c r="H495" s="107">
        <v>0</v>
      </c>
      <c r="I495" s="107">
        <v>3</v>
      </c>
      <c r="J495" s="107">
        <v>0</v>
      </c>
      <c r="K495" s="107">
        <v>0</v>
      </c>
      <c r="L495" s="107">
        <v>0</v>
      </c>
      <c r="M495" s="107">
        <v>0</v>
      </c>
      <c r="N495" s="107">
        <v>0</v>
      </c>
      <c r="O495" s="107">
        <v>0</v>
      </c>
      <c r="P495" s="107">
        <v>0</v>
      </c>
      <c r="Q495" s="107">
        <v>0</v>
      </c>
      <c r="R495" s="107">
        <v>0</v>
      </c>
      <c r="S495" s="107">
        <v>0</v>
      </c>
      <c r="T495" s="107">
        <v>0</v>
      </c>
      <c r="U495" s="107">
        <v>0</v>
      </c>
      <c r="V495" s="147">
        <f t="shared" si="33"/>
        <v>0</v>
      </c>
      <c r="W495" s="147">
        <f t="shared" si="33"/>
        <v>0</v>
      </c>
      <c r="X495" s="147">
        <f t="shared" si="33"/>
        <v>0</v>
      </c>
      <c r="Y495" s="107">
        <v>0</v>
      </c>
      <c r="Z495" s="107">
        <v>0</v>
      </c>
      <c r="AA495" s="107">
        <v>0</v>
      </c>
      <c r="AB495" s="107">
        <v>0</v>
      </c>
      <c r="AC495" s="148">
        <f t="shared" si="34"/>
        <v>0</v>
      </c>
      <c r="AD495" s="149"/>
    </row>
    <row r="496" spans="1:30" s="150" customFormat="1" ht="31.5" x14ac:dyDescent="0.2">
      <c r="A496" s="146"/>
      <c r="B496" s="6" t="s">
        <v>1093</v>
      </c>
      <c r="C496" s="6" t="s">
        <v>98</v>
      </c>
      <c r="D496" s="107">
        <v>0</v>
      </c>
      <c r="E496" s="107">
        <v>0</v>
      </c>
      <c r="F496" s="107">
        <v>0</v>
      </c>
      <c r="G496" s="107">
        <v>0</v>
      </c>
      <c r="H496" s="107">
        <v>0</v>
      </c>
      <c r="I496" s="107">
        <v>2.25</v>
      </c>
      <c r="J496" s="107">
        <v>0</v>
      </c>
      <c r="K496" s="107">
        <v>0</v>
      </c>
      <c r="L496" s="107">
        <v>0</v>
      </c>
      <c r="M496" s="107">
        <v>0</v>
      </c>
      <c r="N496" s="107">
        <v>0</v>
      </c>
      <c r="O496" s="107">
        <v>0</v>
      </c>
      <c r="P496" s="107">
        <v>0</v>
      </c>
      <c r="Q496" s="107">
        <v>0</v>
      </c>
      <c r="R496" s="107">
        <v>0</v>
      </c>
      <c r="S496" s="107">
        <v>0</v>
      </c>
      <c r="T496" s="107">
        <v>0</v>
      </c>
      <c r="U496" s="107">
        <v>0</v>
      </c>
      <c r="V496" s="147">
        <f t="shared" si="33"/>
        <v>0</v>
      </c>
      <c r="W496" s="147">
        <f t="shared" si="33"/>
        <v>0</v>
      </c>
      <c r="X496" s="147">
        <f t="shared" si="33"/>
        <v>0</v>
      </c>
      <c r="Y496" s="107">
        <v>0</v>
      </c>
      <c r="Z496" s="107">
        <v>0</v>
      </c>
      <c r="AA496" s="107">
        <v>0</v>
      </c>
      <c r="AB496" s="107">
        <v>0</v>
      </c>
      <c r="AC496" s="148">
        <f t="shared" si="34"/>
        <v>0</v>
      </c>
      <c r="AD496" s="149"/>
    </row>
    <row r="497" spans="1:30" s="150" customFormat="1" ht="63" x14ac:dyDescent="0.2">
      <c r="A497" s="146"/>
      <c r="B497" s="6" t="s">
        <v>1094</v>
      </c>
      <c r="C497" s="6" t="s">
        <v>98</v>
      </c>
      <c r="D497" s="107">
        <v>0</v>
      </c>
      <c r="E497" s="107">
        <v>0</v>
      </c>
      <c r="F497" s="107">
        <v>0</v>
      </c>
      <c r="G497" s="107">
        <v>0</v>
      </c>
      <c r="H497" s="107">
        <v>0</v>
      </c>
      <c r="I497" s="107">
        <v>49.4</v>
      </c>
      <c r="J497" s="107">
        <v>0</v>
      </c>
      <c r="K497" s="107">
        <v>0</v>
      </c>
      <c r="L497" s="107">
        <v>0</v>
      </c>
      <c r="M497" s="107">
        <v>0</v>
      </c>
      <c r="N497" s="107">
        <v>0</v>
      </c>
      <c r="O497" s="107">
        <v>0</v>
      </c>
      <c r="P497" s="107">
        <v>0</v>
      </c>
      <c r="Q497" s="107">
        <v>0</v>
      </c>
      <c r="R497" s="107">
        <v>0</v>
      </c>
      <c r="S497" s="107">
        <v>0</v>
      </c>
      <c r="T497" s="107">
        <v>0</v>
      </c>
      <c r="U497" s="107">
        <v>0</v>
      </c>
      <c r="V497" s="147">
        <f t="shared" si="33"/>
        <v>0</v>
      </c>
      <c r="W497" s="147">
        <f t="shared" si="33"/>
        <v>0</v>
      </c>
      <c r="X497" s="147">
        <f t="shared" si="33"/>
        <v>0</v>
      </c>
      <c r="Y497" s="107">
        <v>0</v>
      </c>
      <c r="Z497" s="107">
        <v>0</v>
      </c>
      <c r="AA497" s="107">
        <v>0</v>
      </c>
      <c r="AB497" s="107">
        <v>0</v>
      </c>
      <c r="AC497" s="148">
        <f t="shared" si="34"/>
        <v>0</v>
      </c>
      <c r="AD497" s="149"/>
    </row>
    <row r="498" spans="1:30" s="150" customFormat="1" ht="63" x14ac:dyDescent="0.2">
      <c r="A498" s="146"/>
      <c r="B498" s="6" t="s">
        <v>1095</v>
      </c>
      <c r="C498" s="6" t="s">
        <v>98</v>
      </c>
      <c r="D498" s="107">
        <v>0</v>
      </c>
      <c r="E498" s="107">
        <v>0</v>
      </c>
      <c r="F498" s="107">
        <v>0</v>
      </c>
      <c r="G498" s="107">
        <v>0</v>
      </c>
      <c r="H498" s="107">
        <v>0</v>
      </c>
      <c r="I498" s="107">
        <v>19.72</v>
      </c>
      <c r="J498" s="107">
        <v>0</v>
      </c>
      <c r="K498" s="107">
        <v>0</v>
      </c>
      <c r="L498" s="107">
        <v>0</v>
      </c>
      <c r="M498" s="107">
        <v>0</v>
      </c>
      <c r="N498" s="107">
        <v>0</v>
      </c>
      <c r="O498" s="107">
        <v>0</v>
      </c>
      <c r="P498" s="107">
        <v>0</v>
      </c>
      <c r="Q498" s="107">
        <v>0</v>
      </c>
      <c r="R498" s="107">
        <v>0</v>
      </c>
      <c r="S498" s="107">
        <v>0</v>
      </c>
      <c r="T498" s="107">
        <v>0</v>
      </c>
      <c r="U498" s="107">
        <v>0</v>
      </c>
      <c r="V498" s="147">
        <f t="shared" si="33"/>
        <v>0</v>
      </c>
      <c r="W498" s="147">
        <f t="shared" si="33"/>
        <v>0</v>
      </c>
      <c r="X498" s="147">
        <f t="shared" si="33"/>
        <v>0</v>
      </c>
      <c r="Y498" s="107">
        <v>0</v>
      </c>
      <c r="Z498" s="107">
        <v>0</v>
      </c>
      <c r="AA498" s="107">
        <v>0</v>
      </c>
      <c r="AB498" s="107">
        <v>0</v>
      </c>
      <c r="AC498" s="148">
        <f t="shared" si="34"/>
        <v>0</v>
      </c>
      <c r="AD498" s="149"/>
    </row>
    <row r="499" spans="1:30" s="150" customFormat="1" ht="110.25" x14ac:dyDescent="0.2">
      <c r="A499" s="146"/>
      <c r="B499" s="6" t="s">
        <v>1096</v>
      </c>
      <c r="C499" s="6" t="s">
        <v>98</v>
      </c>
      <c r="D499" s="107">
        <v>0</v>
      </c>
      <c r="E499" s="107">
        <v>0</v>
      </c>
      <c r="F499" s="107">
        <v>0</v>
      </c>
      <c r="G499" s="107">
        <v>0</v>
      </c>
      <c r="H499" s="107">
        <v>0</v>
      </c>
      <c r="I499" s="107">
        <v>21.208285555555555</v>
      </c>
      <c r="J499" s="107">
        <v>0</v>
      </c>
      <c r="K499" s="107">
        <v>0</v>
      </c>
      <c r="L499" s="107">
        <v>0</v>
      </c>
      <c r="M499" s="107">
        <v>0</v>
      </c>
      <c r="N499" s="107">
        <v>0</v>
      </c>
      <c r="O499" s="107">
        <v>0</v>
      </c>
      <c r="P499" s="107">
        <v>0</v>
      </c>
      <c r="Q499" s="107">
        <v>0</v>
      </c>
      <c r="R499" s="107">
        <v>0</v>
      </c>
      <c r="S499" s="107">
        <v>0</v>
      </c>
      <c r="T499" s="107">
        <v>0</v>
      </c>
      <c r="U499" s="107">
        <v>0</v>
      </c>
      <c r="V499" s="147">
        <f t="shared" si="33"/>
        <v>0</v>
      </c>
      <c r="W499" s="147">
        <f t="shared" si="33"/>
        <v>0</v>
      </c>
      <c r="X499" s="147">
        <f t="shared" si="33"/>
        <v>0</v>
      </c>
      <c r="Y499" s="107">
        <v>0</v>
      </c>
      <c r="Z499" s="107">
        <v>0</v>
      </c>
      <c r="AA499" s="107">
        <v>0</v>
      </c>
      <c r="AB499" s="107">
        <v>0</v>
      </c>
      <c r="AC499" s="148">
        <f t="shared" si="34"/>
        <v>0</v>
      </c>
      <c r="AD499" s="149"/>
    </row>
    <row r="500" spans="1:30" s="150" customFormat="1" ht="63" x14ac:dyDescent="0.2">
      <c r="A500" s="146"/>
      <c r="B500" s="6" t="s">
        <v>1097</v>
      </c>
      <c r="C500" s="6" t="s">
        <v>98</v>
      </c>
      <c r="D500" s="107">
        <v>0</v>
      </c>
      <c r="E500" s="107">
        <v>0</v>
      </c>
      <c r="F500" s="107">
        <v>0</v>
      </c>
      <c r="G500" s="107">
        <v>0</v>
      </c>
      <c r="H500" s="107">
        <v>0</v>
      </c>
      <c r="I500" s="107">
        <v>23.411111111111111</v>
      </c>
      <c r="J500" s="107">
        <v>0</v>
      </c>
      <c r="K500" s="107">
        <v>0</v>
      </c>
      <c r="L500" s="107">
        <v>0</v>
      </c>
      <c r="M500" s="107">
        <v>0</v>
      </c>
      <c r="N500" s="107">
        <v>0</v>
      </c>
      <c r="O500" s="107">
        <v>0</v>
      </c>
      <c r="P500" s="107">
        <v>0</v>
      </c>
      <c r="Q500" s="107">
        <v>0</v>
      </c>
      <c r="R500" s="107">
        <v>0</v>
      </c>
      <c r="S500" s="107">
        <v>0</v>
      </c>
      <c r="T500" s="107">
        <v>0</v>
      </c>
      <c r="U500" s="107">
        <v>0</v>
      </c>
      <c r="V500" s="147">
        <f t="shared" si="33"/>
        <v>0</v>
      </c>
      <c r="W500" s="147">
        <f t="shared" si="33"/>
        <v>0</v>
      </c>
      <c r="X500" s="147">
        <f t="shared" si="33"/>
        <v>0</v>
      </c>
      <c r="Y500" s="107">
        <v>0</v>
      </c>
      <c r="Z500" s="107">
        <v>0</v>
      </c>
      <c r="AA500" s="107">
        <v>0</v>
      </c>
      <c r="AB500" s="107">
        <v>0</v>
      </c>
      <c r="AC500" s="148">
        <f t="shared" si="34"/>
        <v>0</v>
      </c>
      <c r="AD500" s="149"/>
    </row>
    <row r="501" spans="1:30" s="150" customFormat="1" ht="47.25" x14ac:dyDescent="0.2">
      <c r="A501" s="146"/>
      <c r="B501" s="6" t="s">
        <v>1098</v>
      </c>
      <c r="C501" s="6" t="s">
        <v>98</v>
      </c>
      <c r="D501" s="107">
        <v>0</v>
      </c>
      <c r="E501" s="107">
        <v>0</v>
      </c>
      <c r="F501" s="107">
        <v>0</v>
      </c>
      <c r="G501" s="107">
        <v>0</v>
      </c>
      <c r="H501" s="107">
        <v>0</v>
      </c>
      <c r="I501" s="107">
        <v>15</v>
      </c>
      <c r="J501" s="107">
        <v>0</v>
      </c>
      <c r="K501" s="107">
        <v>0</v>
      </c>
      <c r="L501" s="107">
        <v>0</v>
      </c>
      <c r="M501" s="107">
        <v>0</v>
      </c>
      <c r="N501" s="107">
        <v>0</v>
      </c>
      <c r="O501" s="107">
        <v>0</v>
      </c>
      <c r="P501" s="107">
        <v>0</v>
      </c>
      <c r="Q501" s="107">
        <v>0</v>
      </c>
      <c r="R501" s="107">
        <v>0</v>
      </c>
      <c r="S501" s="107">
        <v>0</v>
      </c>
      <c r="T501" s="107">
        <v>0</v>
      </c>
      <c r="U501" s="107">
        <v>0</v>
      </c>
      <c r="V501" s="147">
        <f t="shared" si="33"/>
        <v>0</v>
      </c>
      <c r="W501" s="147">
        <f t="shared" si="33"/>
        <v>0</v>
      </c>
      <c r="X501" s="147">
        <f t="shared" si="33"/>
        <v>0</v>
      </c>
      <c r="Y501" s="107">
        <v>0</v>
      </c>
      <c r="Z501" s="107">
        <v>0</v>
      </c>
      <c r="AA501" s="107">
        <v>0</v>
      </c>
      <c r="AB501" s="107">
        <v>0</v>
      </c>
      <c r="AC501" s="148">
        <f t="shared" si="34"/>
        <v>0</v>
      </c>
      <c r="AD501" s="149"/>
    </row>
    <row r="502" spans="1:30" s="150" customFormat="1" ht="78.75" x14ac:dyDescent="0.2">
      <c r="A502" s="146"/>
      <c r="B502" s="6" t="s">
        <v>1099</v>
      </c>
      <c r="C502" s="6" t="s">
        <v>98</v>
      </c>
      <c r="D502" s="107">
        <v>0</v>
      </c>
      <c r="E502" s="107">
        <v>0</v>
      </c>
      <c r="F502" s="107">
        <v>0</v>
      </c>
      <c r="G502" s="107">
        <v>0</v>
      </c>
      <c r="H502" s="107">
        <v>0</v>
      </c>
      <c r="I502" s="107">
        <v>18</v>
      </c>
      <c r="J502" s="107">
        <v>0</v>
      </c>
      <c r="K502" s="107">
        <v>0</v>
      </c>
      <c r="L502" s="107">
        <v>0</v>
      </c>
      <c r="M502" s="107">
        <v>0</v>
      </c>
      <c r="N502" s="107">
        <v>0</v>
      </c>
      <c r="O502" s="107">
        <v>0</v>
      </c>
      <c r="P502" s="107">
        <v>0</v>
      </c>
      <c r="Q502" s="107">
        <v>0</v>
      </c>
      <c r="R502" s="107">
        <v>0</v>
      </c>
      <c r="S502" s="107">
        <v>0</v>
      </c>
      <c r="T502" s="107">
        <v>0</v>
      </c>
      <c r="U502" s="107">
        <v>0</v>
      </c>
      <c r="V502" s="147">
        <f t="shared" si="33"/>
        <v>0</v>
      </c>
      <c r="W502" s="147">
        <f t="shared" si="33"/>
        <v>0</v>
      </c>
      <c r="X502" s="147">
        <f t="shared" si="33"/>
        <v>0</v>
      </c>
      <c r="Y502" s="107">
        <v>0</v>
      </c>
      <c r="Z502" s="107">
        <v>0</v>
      </c>
      <c r="AA502" s="107">
        <v>0</v>
      </c>
      <c r="AB502" s="107">
        <v>0</v>
      </c>
      <c r="AC502" s="148">
        <f t="shared" si="34"/>
        <v>0</v>
      </c>
      <c r="AD502" s="149"/>
    </row>
    <row r="503" spans="1:30" s="150" customFormat="1" ht="63" x14ac:dyDescent="0.2">
      <c r="A503" s="146"/>
      <c r="B503" s="6" t="s">
        <v>1100</v>
      </c>
      <c r="C503" s="6" t="s">
        <v>98</v>
      </c>
      <c r="D503" s="107">
        <v>0</v>
      </c>
      <c r="E503" s="107">
        <v>0</v>
      </c>
      <c r="F503" s="107">
        <v>0</v>
      </c>
      <c r="G503" s="107">
        <v>0</v>
      </c>
      <c r="H503" s="107">
        <v>0</v>
      </c>
      <c r="I503" s="107">
        <v>18.399999999999999</v>
      </c>
      <c r="J503" s="107">
        <v>0</v>
      </c>
      <c r="K503" s="107">
        <v>0</v>
      </c>
      <c r="L503" s="107">
        <v>0</v>
      </c>
      <c r="M503" s="107">
        <v>0</v>
      </c>
      <c r="N503" s="107">
        <v>0</v>
      </c>
      <c r="O503" s="107">
        <v>0</v>
      </c>
      <c r="P503" s="107">
        <v>0</v>
      </c>
      <c r="Q503" s="107">
        <v>0</v>
      </c>
      <c r="R503" s="107">
        <v>0</v>
      </c>
      <c r="S503" s="107">
        <v>0</v>
      </c>
      <c r="T503" s="107">
        <v>0</v>
      </c>
      <c r="U503" s="107">
        <v>0</v>
      </c>
      <c r="V503" s="147">
        <f t="shared" si="33"/>
        <v>0</v>
      </c>
      <c r="W503" s="147">
        <f t="shared" si="33"/>
        <v>0</v>
      </c>
      <c r="X503" s="147">
        <f t="shared" si="33"/>
        <v>0</v>
      </c>
      <c r="Y503" s="107">
        <v>0</v>
      </c>
      <c r="Z503" s="107">
        <v>0</v>
      </c>
      <c r="AA503" s="107">
        <v>0</v>
      </c>
      <c r="AB503" s="107">
        <v>0</v>
      </c>
      <c r="AC503" s="148">
        <f t="shared" si="34"/>
        <v>0</v>
      </c>
      <c r="AD503" s="149"/>
    </row>
    <row r="504" spans="1:30" s="150" customFormat="1" ht="31.5" x14ac:dyDescent="0.2">
      <c r="A504" s="146"/>
      <c r="B504" s="6" t="s">
        <v>1101</v>
      </c>
      <c r="C504" s="6" t="s">
        <v>98</v>
      </c>
      <c r="D504" s="107">
        <v>0</v>
      </c>
      <c r="E504" s="107">
        <v>0</v>
      </c>
      <c r="F504" s="107">
        <v>0</v>
      </c>
      <c r="G504" s="107">
        <v>0</v>
      </c>
      <c r="H504" s="107">
        <v>0</v>
      </c>
      <c r="I504" s="107">
        <v>2</v>
      </c>
      <c r="J504" s="107">
        <v>0</v>
      </c>
      <c r="K504" s="107">
        <v>0</v>
      </c>
      <c r="L504" s="107">
        <v>0</v>
      </c>
      <c r="M504" s="107">
        <v>0</v>
      </c>
      <c r="N504" s="107">
        <v>0</v>
      </c>
      <c r="O504" s="107">
        <v>0</v>
      </c>
      <c r="P504" s="107">
        <v>0</v>
      </c>
      <c r="Q504" s="107">
        <v>0</v>
      </c>
      <c r="R504" s="107">
        <v>0</v>
      </c>
      <c r="S504" s="107">
        <v>0</v>
      </c>
      <c r="T504" s="107">
        <v>0</v>
      </c>
      <c r="U504" s="107">
        <v>0</v>
      </c>
      <c r="V504" s="147">
        <f t="shared" si="33"/>
        <v>0</v>
      </c>
      <c r="W504" s="147">
        <f t="shared" si="33"/>
        <v>0</v>
      </c>
      <c r="X504" s="147">
        <f t="shared" si="33"/>
        <v>0</v>
      </c>
      <c r="Y504" s="107">
        <v>0</v>
      </c>
      <c r="Z504" s="107">
        <v>0</v>
      </c>
      <c r="AA504" s="107">
        <v>0</v>
      </c>
      <c r="AB504" s="107">
        <v>0</v>
      </c>
      <c r="AC504" s="148">
        <f t="shared" si="34"/>
        <v>0</v>
      </c>
      <c r="AD504" s="149"/>
    </row>
    <row r="505" spans="1:30" s="150" customFormat="1" ht="31.5" x14ac:dyDescent="0.2">
      <c r="A505" s="146"/>
      <c r="B505" s="6" t="s">
        <v>1102</v>
      </c>
      <c r="C505" s="6" t="s">
        <v>98</v>
      </c>
      <c r="D505" s="107">
        <v>0</v>
      </c>
      <c r="E505" s="107">
        <v>0</v>
      </c>
      <c r="F505" s="107">
        <v>0</v>
      </c>
      <c r="G505" s="107">
        <v>0</v>
      </c>
      <c r="H505" s="107">
        <v>0</v>
      </c>
      <c r="I505" s="107">
        <v>2</v>
      </c>
      <c r="J505" s="107">
        <v>0</v>
      </c>
      <c r="K505" s="107">
        <v>0</v>
      </c>
      <c r="L505" s="107">
        <v>0</v>
      </c>
      <c r="M505" s="107">
        <v>0</v>
      </c>
      <c r="N505" s="107">
        <v>0</v>
      </c>
      <c r="O505" s="107">
        <v>0</v>
      </c>
      <c r="P505" s="107">
        <v>0</v>
      </c>
      <c r="Q505" s="107">
        <v>0</v>
      </c>
      <c r="R505" s="107">
        <v>0</v>
      </c>
      <c r="S505" s="107">
        <v>0</v>
      </c>
      <c r="T505" s="107">
        <v>0</v>
      </c>
      <c r="U505" s="107">
        <v>0</v>
      </c>
      <c r="V505" s="147">
        <f t="shared" si="33"/>
        <v>0</v>
      </c>
      <c r="W505" s="147">
        <f t="shared" si="33"/>
        <v>0</v>
      </c>
      <c r="X505" s="147">
        <f t="shared" si="33"/>
        <v>0</v>
      </c>
      <c r="Y505" s="107">
        <v>0</v>
      </c>
      <c r="Z505" s="107">
        <v>0</v>
      </c>
      <c r="AA505" s="107">
        <v>0</v>
      </c>
      <c r="AB505" s="107">
        <v>0</v>
      </c>
      <c r="AC505" s="148">
        <f t="shared" si="34"/>
        <v>0</v>
      </c>
      <c r="AD505" s="149"/>
    </row>
    <row r="506" spans="1:30" s="150" customFormat="1" ht="31.5" x14ac:dyDescent="0.2">
      <c r="A506" s="146"/>
      <c r="B506" s="6" t="s">
        <v>1103</v>
      </c>
      <c r="C506" s="6" t="s">
        <v>98</v>
      </c>
      <c r="D506" s="107">
        <v>0</v>
      </c>
      <c r="E506" s="107">
        <v>0</v>
      </c>
      <c r="F506" s="107">
        <v>0</v>
      </c>
      <c r="G506" s="107">
        <v>0</v>
      </c>
      <c r="H506" s="107">
        <v>0</v>
      </c>
      <c r="I506" s="107">
        <v>2</v>
      </c>
      <c r="J506" s="107">
        <v>0</v>
      </c>
      <c r="K506" s="107">
        <v>0</v>
      </c>
      <c r="L506" s="107">
        <v>0</v>
      </c>
      <c r="M506" s="107">
        <v>0</v>
      </c>
      <c r="N506" s="107">
        <v>0</v>
      </c>
      <c r="O506" s="107">
        <v>0</v>
      </c>
      <c r="P506" s="107">
        <v>0</v>
      </c>
      <c r="Q506" s="107">
        <v>0</v>
      </c>
      <c r="R506" s="107">
        <v>0</v>
      </c>
      <c r="S506" s="107">
        <v>0</v>
      </c>
      <c r="T506" s="107">
        <v>0</v>
      </c>
      <c r="U506" s="107">
        <v>0</v>
      </c>
      <c r="V506" s="147">
        <f t="shared" si="33"/>
        <v>0</v>
      </c>
      <c r="W506" s="147">
        <f t="shared" si="33"/>
        <v>0</v>
      </c>
      <c r="X506" s="147">
        <f t="shared" si="33"/>
        <v>0</v>
      </c>
      <c r="Y506" s="107">
        <v>0</v>
      </c>
      <c r="Z506" s="107">
        <v>0</v>
      </c>
      <c r="AA506" s="107">
        <v>0</v>
      </c>
      <c r="AB506" s="107">
        <v>0</v>
      </c>
      <c r="AC506" s="148">
        <f t="shared" si="34"/>
        <v>0</v>
      </c>
      <c r="AD506" s="149"/>
    </row>
    <row r="507" spans="1:30" s="150" customFormat="1" ht="47.25" x14ac:dyDescent="0.2">
      <c r="A507" s="146"/>
      <c r="B507" s="6" t="s">
        <v>1104</v>
      </c>
      <c r="C507" s="6" t="s">
        <v>98</v>
      </c>
      <c r="D507" s="107">
        <v>0</v>
      </c>
      <c r="E507" s="107">
        <v>0</v>
      </c>
      <c r="F507" s="107">
        <v>0</v>
      </c>
      <c r="G507" s="107">
        <v>0</v>
      </c>
      <c r="H507" s="107">
        <v>0</v>
      </c>
      <c r="I507" s="107">
        <v>2</v>
      </c>
      <c r="J507" s="107">
        <v>0</v>
      </c>
      <c r="K507" s="107">
        <v>0</v>
      </c>
      <c r="L507" s="107">
        <v>0</v>
      </c>
      <c r="M507" s="107">
        <v>0</v>
      </c>
      <c r="N507" s="107">
        <v>0</v>
      </c>
      <c r="O507" s="107">
        <v>0</v>
      </c>
      <c r="P507" s="107">
        <v>0</v>
      </c>
      <c r="Q507" s="107">
        <v>0</v>
      </c>
      <c r="R507" s="107">
        <v>0</v>
      </c>
      <c r="S507" s="107">
        <v>0</v>
      </c>
      <c r="T507" s="107">
        <v>0</v>
      </c>
      <c r="U507" s="107">
        <v>0</v>
      </c>
      <c r="V507" s="147">
        <f t="shared" si="33"/>
        <v>0</v>
      </c>
      <c r="W507" s="147">
        <f t="shared" si="33"/>
        <v>0</v>
      </c>
      <c r="X507" s="147">
        <f t="shared" si="33"/>
        <v>0</v>
      </c>
      <c r="Y507" s="107">
        <v>0</v>
      </c>
      <c r="Z507" s="107">
        <v>0</v>
      </c>
      <c r="AA507" s="107">
        <v>0</v>
      </c>
      <c r="AB507" s="107">
        <v>0</v>
      </c>
      <c r="AC507" s="148">
        <f t="shared" si="34"/>
        <v>0</v>
      </c>
      <c r="AD507" s="149"/>
    </row>
    <row r="508" spans="1:30" s="150" customFormat="1" ht="47.25" x14ac:dyDescent="0.2">
      <c r="A508" s="146"/>
      <c r="B508" s="6" t="s">
        <v>590</v>
      </c>
      <c r="C508" s="6" t="s">
        <v>98</v>
      </c>
      <c r="D508" s="107">
        <v>0</v>
      </c>
      <c r="E508" s="107">
        <v>0</v>
      </c>
      <c r="F508" s="107">
        <v>0</v>
      </c>
      <c r="G508" s="107">
        <v>0</v>
      </c>
      <c r="H508" s="107">
        <v>0</v>
      </c>
      <c r="I508" s="107">
        <v>1.1299435555555555</v>
      </c>
      <c r="J508" s="107">
        <v>0</v>
      </c>
      <c r="K508" s="107">
        <v>0</v>
      </c>
      <c r="L508" s="107">
        <v>0</v>
      </c>
      <c r="M508" s="107">
        <v>0</v>
      </c>
      <c r="N508" s="107">
        <v>0</v>
      </c>
      <c r="O508" s="107">
        <v>0</v>
      </c>
      <c r="P508" s="107">
        <v>0</v>
      </c>
      <c r="Q508" s="107">
        <v>0</v>
      </c>
      <c r="R508" s="107">
        <v>0</v>
      </c>
      <c r="S508" s="107">
        <v>0</v>
      </c>
      <c r="T508" s="107">
        <v>0</v>
      </c>
      <c r="U508" s="107">
        <v>0</v>
      </c>
      <c r="V508" s="147">
        <f t="shared" si="33"/>
        <v>0</v>
      </c>
      <c r="W508" s="147">
        <f t="shared" si="33"/>
        <v>0</v>
      </c>
      <c r="X508" s="147">
        <f t="shared" si="33"/>
        <v>0</v>
      </c>
      <c r="Y508" s="107">
        <v>0</v>
      </c>
      <c r="Z508" s="107">
        <v>0</v>
      </c>
      <c r="AA508" s="107">
        <v>0</v>
      </c>
      <c r="AB508" s="107">
        <v>1.0169492</v>
      </c>
      <c r="AC508" s="148">
        <f t="shared" si="34"/>
        <v>1.0169492</v>
      </c>
      <c r="AD508" s="149"/>
    </row>
    <row r="509" spans="1:30" s="150" customFormat="1" ht="47.25" x14ac:dyDescent="0.2">
      <c r="A509" s="146"/>
      <c r="B509" s="6" t="s">
        <v>591</v>
      </c>
      <c r="C509" s="6" t="s">
        <v>98</v>
      </c>
      <c r="D509" s="107">
        <v>0</v>
      </c>
      <c r="E509" s="107">
        <v>0</v>
      </c>
      <c r="F509" s="107">
        <v>0</v>
      </c>
      <c r="G509" s="107">
        <v>0</v>
      </c>
      <c r="H509" s="107">
        <v>0</v>
      </c>
      <c r="I509" s="107">
        <v>2.259887</v>
      </c>
      <c r="J509" s="107">
        <v>0</v>
      </c>
      <c r="K509" s="107">
        <v>0</v>
      </c>
      <c r="L509" s="107">
        <v>0</v>
      </c>
      <c r="M509" s="107">
        <v>0</v>
      </c>
      <c r="N509" s="107">
        <v>0</v>
      </c>
      <c r="O509" s="107">
        <v>0</v>
      </c>
      <c r="P509" s="107">
        <v>0</v>
      </c>
      <c r="Q509" s="107">
        <v>0</v>
      </c>
      <c r="R509" s="107">
        <v>0</v>
      </c>
      <c r="S509" s="107">
        <v>0</v>
      </c>
      <c r="T509" s="107">
        <v>0</v>
      </c>
      <c r="U509" s="107">
        <v>0</v>
      </c>
      <c r="V509" s="147">
        <f t="shared" si="33"/>
        <v>0</v>
      </c>
      <c r="W509" s="147">
        <f t="shared" si="33"/>
        <v>0</v>
      </c>
      <c r="X509" s="147">
        <f t="shared" si="33"/>
        <v>0</v>
      </c>
      <c r="Y509" s="107">
        <v>0</v>
      </c>
      <c r="Z509" s="107">
        <v>0</v>
      </c>
      <c r="AA509" s="107">
        <v>0</v>
      </c>
      <c r="AB509" s="107">
        <v>2.0338983000000002</v>
      </c>
      <c r="AC509" s="148">
        <f t="shared" si="34"/>
        <v>2.0338983000000002</v>
      </c>
      <c r="AD509" s="149"/>
    </row>
    <row r="510" spans="1:30" s="150" customFormat="1" ht="31.5" x14ac:dyDescent="0.2">
      <c r="A510" s="146"/>
      <c r="B510" s="6" t="s">
        <v>592</v>
      </c>
      <c r="C510" s="6" t="s">
        <v>98</v>
      </c>
      <c r="D510" s="107">
        <v>0</v>
      </c>
      <c r="E510" s="107">
        <v>0</v>
      </c>
      <c r="F510" s="107">
        <v>0</v>
      </c>
      <c r="G510" s="107">
        <v>0</v>
      </c>
      <c r="H510" s="107">
        <v>0</v>
      </c>
      <c r="I510" s="107">
        <v>2.259887</v>
      </c>
      <c r="J510" s="107">
        <v>0</v>
      </c>
      <c r="K510" s="107">
        <v>0</v>
      </c>
      <c r="L510" s="107">
        <v>0</v>
      </c>
      <c r="M510" s="107">
        <v>0</v>
      </c>
      <c r="N510" s="107">
        <v>0</v>
      </c>
      <c r="O510" s="107">
        <v>0</v>
      </c>
      <c r="P510" s="107">
        <v>0</v>
      </c>
      <c r="Q510" s="107">
        <v>0</v>
      </c>
      <c r="R510" s="107">
        <v>0</v>
      </c>
      <c r="S510" s="107">
        <v>0</v>
      </c>
      <c r="T510" s="107">
        <v>0</v>
      </c>
      <c r="U510" s="107">
        <v>0</v>
      </c>
      <c r="V510" s="147">
        <f t="shared" si="33"/>
        <v>0</v>
      </c>
      <c r="W510" s="147">
        <f t="shared" si="33"/>
        <v>0</v>
      </c>
      <c r="X510" s="147">
        <f t="shared" si="33"/>
        <v>0</v>
      </c>
      <c r="Y510" s="107">
        <v>0</v>
      </c>
      <c r="Z510" s="107">
        <v>0</v>
      </c>
      <c r="AA510" s="107">
        <v>0</v>
      </c>
      <c r="AB510" s="107">
        <v>2.0338983000000002</v>
      </c>
      <c r="AC510" s="148">
        <f t="shared" si="34"/>
        <v>2.0338983000000002</v>
      </c>
      <c r="AD510" s="149"/>
    </row>
    <row r="511" spans="1:30" s="150" customFormat="1" ht="31.5" x14ac:dyDescent="0.2">
      <c r="A511" s="146"/>
      <c r="B511" s="6" t="s">
        <v>593</v>
      </c>
      <c r="C511" s="6" t="s">
        <v>98</v>
      </c>
      <c r="D511" s="107">
        <v>0</v>
      </c>
      <c r="E511" s="107">
        <v>0</v>
      </c>
      <c r="F511" s="107">
        <v>0</v>
      </c>
      <c r="G511" s="107">
        <v>0</v>
      </c>
      <c r="H511" s="107">
        <v>0</v>
      </c>
      <c r="I511" s="107">
        <v>1.1299434444444445</v>
      </c>
      <c r="J511" s="107">
        <v>0</v>
      </c>
      <c r="K511" s="107">
        <v>0</v>
      </c>
      <c r="L511" s="107">
        <v>0</v>
      </c>
      <c r="M511" s="107">
        <v>0</v>
      </c>
      <c r="N511" s="107">
        <v>0</v>
      </c>
      <c r="O511" s="107">
        <v>0</v>
      </c>
      <c r="P511" s="107">
        <v>0</v>
      </c>
      <c r="Q511" s="107">
        <v>0</v>
      </c>
      <c r="R511" s="107">
        <v>0</v>
      </c>
      <c r="S511" s="107">
        <v>0</v>
      </c>
      <c r="T511" s="107">
        <v>0</v>
      </c>
      <c r="U511" s="107">
        <v>0</v>
      </c>
      <c r="V511" s="147">
        <f t="shared" si="33"/>
        <v>0</v>
      </c>
      <c r="W511" s="147">
        <f t="shared" si="33"/>
        <v>0</v>
      </c>
      <c r="X511" s="147">
        <f t="shared" si="33"/>
        <v>0</v>
      </c>
      <c r="Y511" s="107">
        <v>0</v>
      </c>
      <c r="Z511" s="107">
        <v>0</v>
      </c>
      <c r="AA511" s="107">
        <v>0</v>
      </c>
      <c r="AB511" s="107">
        <v>1.0169492</v>
      </c>
      <c r="AC511" s="148">
        <f t="shared" si="34"/>
        <v>1.0169492</v>
      </c>
      <c r="AD511" s="149"/>
    </row>
    <row r="512" spans="1:30" s="150" customFormat="1" ht="15.75" x14ac:dyDescent="0.2">
      <c r="A512" s="146"/>
      <c r="B512" s="6" t="s">
        <v>1105</v>
      </c>
      <c r="C512" s="6" t="s">
        <v>98</v>
      </c>
      <c r="D512" s="107">
        <v>0</v>
      </c>
      <c r="E512" s="107">
        <v>0</v>
      </c>
      <c r="F512" s="107">
        <v>0</v>
      </c>
      <c r="G512" s="107">
        <v>0</v>
      </c>
      <c r="H512" s="107">
        <v>0</v>
      </c>
      <c r="I512" s="107">
        <v>155.77777777777777</v>
      </c>
      <c r="J512" s="107">
        <v>0</v>
      </c>
      <c r="K512" s="107">
        <v>0</v>
      </c>
      <c r="L512" s="107">
        <v>0</v>
      </c>
      <c r="M512" s="107">
        <v>0</v>
      </c>
      <c r="N512" s="107">
        <v>0</v>
      </c>
      <c r="O512" s="107">
        <v>0</v>
      </c>
      <c r="P512" s="107">
        <v>0</v>
      </c>
      <c r="Q512" s="107">
        <v>0</v>
      </c>
      <c r="R512" s="107">
        <v>0</v>
      </c>
      <c r="S512" s="107">
        <v>0</v>
      </c>
      <c r="T512" s="107">
        <v>0</v>
      </c>
      <c r="U512" s="107">
        <v>0</v>
      </c>
      <c r="V512" s="147">
        <f t="shared" si="33"/>
        <v>0</v>
      </c>
      <c r="W512" s="147">
        <f t="shared" si="33"/>
        <v>0</v>
      </c>
      <c r="X512" s="147">
        <f t="shared" si="33"/>
        <v>0</v>
      </c>
      <c r="Y512" s="107">
        <v>0</v>
      </c>
      <c r="Z512" s="107">
        <v>0</v>
      </c>
      <c r="AA512" s="107">
        <v>0</v>
      </c>
      <c r="AB512" s="107">
        <v>0</v>
      </c>
      <c r="AC512" s="148">
        <f t="shared" si="34"/>
        <v>0</v>
      </c>
      <c r="AD512" s="149"/>
    </row>
    <row r="513" spans="1:30" s="150" customFormat="1" ht="31.5" x14ac:dyDescent="0.2">
      <c r="A513" s="146"/>
      <c r="B513" s="6" t="s">
        <v>1106</v>
      </c>
      <c r="C513" s="6" t="s">
        <v>98</v>
      </c>
      <c r="D513" s="107">
        <v>0</v>
      </c>
      <c r="E513" s="107">
        <v>0</v>
      </c>
      <c r="F513" s="107">
        <v>0</v>
      </c>
      <c r="G513" s="107">
        <v>0</v>
      </c>
      <c r="H513" s="107">
        <v>0</v>
      </c>
      <c r="I513" s="107">
        <v>173.43522222222222</v>
      </c>
      <c r="J513" s="107">
        <v>0</v>
      </c>
      <c r="K513" s="107">
        <v>0</v>
      </c>
      <c r="L513" s="107">
        <v>0</v>
      </c>
      <c r="M513" s="107">
        <v>0</v>
      </c>
      <c r="N513" s="107">
        <v>0</v>
      </c>
      <c r="O513" s="107">
        <v>0</v>
      </c>
      <c r="P513" s="107">
        <v>0</v>
      </c>
      <c r="Q513" s="107">
        <v>0</v>
      </c>
      <c r="R513" s="107">
        <v>0</v>
      </c>
      <c r="S513" s="107">
        <v>0</v>
      </c>
      <c r="T513" s="107">
        <v>0</v>
      </c>
      <c r="U513" s="107">
        <v>0</v>
      </c>
      <c r="V513" s="147">
        <f t="shared" si="33"/>
        <v>0</v>
      </c>
      <c r="W513" s="147">
        <f t="shared" si="33"/>
        <v>0</v>
      </c>
      <c r="X513" s="147">
        <f t="shared" si="33"/>
        <v>0</v>
      </c>
      <c r="Y513" s="107">
        <v>0</v>
      </c>
      <c r="Z513" s="107">
        <v>0</v>
      </c>
      <c r="AA513" s="107">
        <v>0</v>
      </c>
      <c r="AB513" s="107">
        <v>0</v>
      </c>
      <c r="AC513" s="148">
        <f t="shared" si="34"/>
        <v>0</v>
      </c>
      <c r="AD513" s="149"/>
    </row>
    <row r="514" spans="1:30" s="150" customFormat="1" ht="15.75" x14ac:dyDescent="0.2">
      <c r="A514" s="146"/>
      <c r="B514" s="6" t="s">
        <v>97</v>
      </c>
      <c r="C514" s="6" t="s">
        <v>98</v>
      </c>
      <c r="D514" s="107">
        <v>0</v>
      </c>
      <c r="E514" s="107">
        <v>0</v>
      </c>
      <c r="F514" s="107">
        <v>0</v>
      </c>
      <c r="G514" s="107">
        <v>0</v>
      </c>
      <c r="H514" s="107">
        <v>0</v>
      </c>
      <c r="I514" s="107">
        <v>76.666666666666671</v>
      </c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47">
        <v>0</v>
      </c>
      <c r="W514" s="147">
        <v>0</v>
      </c>
      <c r="X514" s="147">
        <v>0</v>
      </c>
      <c r="Y514" s="107"/>
      <c r="Z514" s="107"/>
      <c r="AA514" s="107"/>
      <c r="AB514" s="107"/>
      <c r="AC514" s="148">
        <v>0</v>
      </c>
      <c r="AD514" s="149"/>
    </row>
    <row r="515" spans="1:30" s="150" customFormat="1" ht="31.5" x14ac:dyDescent="0.2">
      <c r="A515" s="146"/>
      <c r="B515" s="6" t="s">
        <v>108</v>
      </c>
      <c r="C515" s="6" t="s">
        <v>98</v>
      </c>
      <c r="D515" s="107">
        <v>0</v>
      </c>
      <c r="E515" s="107">
        <v>0</v>
      </c>
      <c r="F515" s="107">
        <v>0</v>
      </c>
      <c r="G515" s="107">
        <v>0</v>
      </c>
      <c r="H515" s="107">
        <v>0</v>
      </c>
      <c r="I515" s="107">
        <v>7.6577818778187767</v>
      </c>
      <c r="J515" s="107">
        <v>0</v>
      </c>
      <c r="K515" s="107">
        <v>0</v>
      </c>
      <c r="L515" s="107">
        <v>0</v>
      </c>
      <c r="M515" s="107">
        <v>0</v>
      </c>
      <c r="N515" s="107">
        <v>0</v>
      </c>
      <c r="O515" s="107">
        <v>0</v>
      </c>
      <c r="P515" s="107">
        <v>0</v>
      </c>
      <c r="Q515" s="107">
        <v>0</v>
      </c>
      <c r="R515" s="107">
        <v>0</v>
      </c>
      <c r="S515" s="107">
        <v>0</v>
      </c>
      <c r="T515" s="107">
        <v>0</v>
      </c>
      <c r="U515" s="107">
        <v>0</v>
      </c>
      <c r="V515" s="147">
        <f t="shared" ref="V515:X533" si="35">J515+M515+P515+S515</f>
        <v>0</v>
      </c>
      <c r="W515" s="147">
        <f t="shared" si="35"/>
        <v>0</v>
      </c>
      <c r="X515" s="147">
        <f t="shared" si="35"/>
        <v>0</v>
      </c>
      <c r="Y515" s="107">
        <v>0</v>
      </c>
      <c r="Z515" s="107">
        <v>0</v>
      </c>
      <c r="AA515" s="107">
        <v>0</v>
      </c>
      <c r="AB515" s="107">
        <v>0</v>
      </c>
      <c r="AC515" s="148">
        <f t="shared" ref="AC515:AC533" si="36">Y515+Z515+AA515+AB515</f>
        <v>0</v>
      </c>
      <c r="AD515" s="149"/>
    </row>
    <row r="516" spans="1:30" s="150" customFormat="1" ht="15.75" x14ac:dyDescent="0.2">
      <c r="A516" s="146"/>
      <c r="B516" s="6" t="s">
        <v>109</v>
      </c>
      <c r="C516" s="6" t="s">
        <v>98</v>
      </c>
      <c r="D516" s="107">
        <v>0</v>
      </c>
      <c r="E516" s="107">
        <v>0</v>
      </c>
      <c r="F516" s="107">
        <v>0</v>
      </c>
      <c r="G516" s="107">
        <v>0</v>
      </c>
      <c r="H516" s="107">
        <v>0</v>
      </c>
      <c r="I516" s="107">
        <v>8.2909980241748027</v>
      </c>
      <c r="J516" s="107">
        <v>0</v>
      </c>
      <c r="K516" s="107">
        <v>0</v>
      </c>
      <c r="L516" s="107">
        <v>0</v>
      </c>
      <c r="M516" s="107">
        <v>0</v>
      </c>
      <c r="N516" s="107">
        <v>0</v>
      </c>
      <c r="O516" s="107">
        <v>0</v>
      </c>
      <c r="P516" s="107">
        <v>0</v>
      </c>
      <c r="Q516" s="107">
        <v>0</v>
      </c>
      <c r="R516" s="107">
        <v>0</v>
      </c>
      <c r="S516" s="107">
        <v>0</v>
      </c>
      <c r="T516" s="107">
        <v>0</v>
      </c>
      <c r="U516" s="107">
        <v>0</v>
      </c>
      <c r="V516" s="147">
        <f t="shared" si="35"/>
        <v>0</v>
      </c>
      <c r="W516" s="147">
        <f t="shared" si="35"/>
        <v>0</v>
      </c>
      <c r="X516" s="147">
        <f t="shared" si="35"/>
        <v>0</v>
      </c>
      <c r="Y516" s="107">
        <v>0</v>
      </c>
      <c r="Z516" s="107">
        <v>0</v>
      </c>
      <c r="AA516" s="107">
        <v>0</v>
      </c>
      <c r="AB516" s="107">
        <v>1.9636574267782425</v>
      </c>
      <c r="AC516" s="148">
        <f t="shared" si="36"/>
        <v>1.9636574267782425</v>
      </c>
      <c r="AD516" s="149"/>
    </row>
    <row r="517" spans="1:30" s="150" customFormat="1" ht="31.5" x14ac:dyDescent="0.2">
      <c r="A517" s="146"/>
      <c r="B517" s="6" t="s">
        <v>110</v>
      </c>
      <c r="C517" s="6" t="s">
        <v>98</v>
      </c>
      <c r="D517" s="107">
        <v>0</v>
      </c>
      <c r="E517" s="107">
        <v>0</v>
      </c>
      <c r="F517" s="107">
        <v>0</v>
      </c>
      <c r="G517" s="107">
        <v>0</v>
      </c>
      <c r="H517" s="107">
        <v>0</v>
      </c>
      <c r="I517" s="107">
        <v>6.2395083682008359</v>
      </c>
      <c r="J517" s="107">
        <v>0</v>
      </c>
      <c r="K517" s="107">
        <v>0</v>
      </c>
      <c r="L517" s="107">
        <v>0</v>
      </c>
      <c r="M517" s="107">
        <v>0</v>
      </c>
      <c r="N517" s="107">
        <v>0</v>
      </c>
      <c r="O517" s="107">
        <v>0</v>
      </c>
      <c r="P517" s="107">
        <v>0</v>
      </c>
      <c r="Q517" s="107">
        <v>0</v>
      </c>
      <c r="R517" s="107">
        <v>0</v>
      </c>
      <c r="S517" s="107">
        <v>0</v>
      </c>
      <c r="T517" s="107">
        <v>0</v>
      </c>
      <c r="U517" s="107">
        <v>0</v>
      </c>
      <c r="V517" s="147">
        <f t="shared" si="35"/>
        <v>0</v>
      </c>
      <c r="W517" s="147">
        <f t="shared" si="35"/>
        <v>0</v>
      </c>
      <c r="X517" s="147">
        <f t="shared" si="35"/>
        <v>0</v>
      </c>
      <c r="Y517" s="107">
        <v>0</v>
      </c>
      <c r="Z517" s="107">
        <v>0</v>
      </c>
      <c r="AA517" s="107">
        <v>0</v>
      </c>
      <c r="AB517" s="107">
        <v>0</v>
      </c>
      <c r="AC517" s="148">
        <f t="shared" si="36"/>
        <v>0</v>
      </c>
      <c r="AD517" s="149"/>
    </row>
    <row r="518" spans="1:30" s="150" customFormat="1" ht="31.5" x14ac:dyDescent="0.2">
      <c r="A518" s="146"/>
      <c r="B518" s="6" t="s">
        <v>111</v>
      </c>
      <c r="C518" s="6" t="s">
        <v>98</v>
      </c>
      <c r="D518" s="107">
        <v>0</v>
      </c>
      <c r="E518" s="107">
        <v>0</v>
      </c>
      <c r="F518" s="107">
        <v>0</v>
      </c>
      <c r="G518" s="107">
        <v>0</v>
      </c>
      <c r="H518" s="107">
        <v>0</v>
      </c>
      <c r="I518" s="107">
        <v>97.455555555555563</v>
      </c>
      <c r="J518" s="107">
        <v>0</v>
      </c>
      <c r="K518" s="107">
        <v>0</v>
      </c>
      <c r="L518" s="107">
        <v>0</v>
      </c>
      <c r="M518" s="107">
        <v>0</v>
      </c>
      <c r="N518" s="107">
        <v>0</v>
      </c>
      <c r="O518" s="107">
        <v>0</v>
      </c>
      <c r="P518" s="107">
        <v>0</v>
      </c>
      <c r="Q518" s="107">
        <v>0</v>
      </c>
      <c r="R518" s="107">
        <v>0</v>
      </c>
      <c r="S518" s="107">
        <v>0</v>
      </c>
      <c r="T518" s="107">
        <v>0</v>
      </c>
      <c r="U518" s="107">
        <v>0</v>
      </c>
      <c r="V518" s="147">
        <f t="shared" si="35"/>
        <v>0</v>
      </c>
      <c r="W518" s="147">
        <f t="shared" si="35"/>
        <v>0</v>
      </c>
      <c r="X518" s="147">
        <f t="shared" si="35"/>
        <v>0</v>
      </c>
      <c r="Y518" s="107">
        <v>0</v>
      </c>
      <c r="Z518" s="107">
        <v>0</v>
      </c>
      <c r="AA518" s="107">
        <v>0</v>
      </c>
      <c r="AB518" s="107">
        <v>7.2941000000000003</v>
      </c>
      <c r="AC518" s="148">
        <f t="shared" si="36"/>
        <v>7.2941000000000003</v>
      </c>
      <c r="AD518" s="149"/>
    </row>
    <row r="519" spans="1:30" s="150" customFormat="1" ht="15.75" x14ac:dyDescent="0.2">
      <c r="A519" s="146"/>
      <c r="B519" s="6" t="s">
        <v>1107</v>
      </c>
      <c r="C519" s="6" t="s">
        <v>98</v>
      </c>
      <c r="D519" s="107">
        <v>0</v>
      </c>
      <c r="E519" s="107">
        <v>0</v>
      </c>
      <c r="F519" s="107">
        <v>0</v>
      </c>
      <c r="G519" s="107">
        <v>0</v>
      </c>
      <c r="H519" s="107">
        <v>0</v>
      </c>
      <c r="I519" s="107">
        <v>6.666666666666667</v>
      </c>
      <c r="J519" s="107">
        <v>0</v>
      </c>
      <c r="K519" s="107">
        <v>0</v>
      </c>
      <c r="L519" s="107">
        <v>0</v>
      </c>
      <c r="M519" s="107">
        <v>0</v>
      </c>
      <c r="N519" s="107">
        <v>0</v>
      </c>
      <c r="O519" s="107">
        <v>0</v>
      </c>
      <c r="P519" s="107">
        <v>0</v>
      </c>
      <c r="Q519" s="107">
        <v>0</v>
      </c>
      <c r="R519" s="107">
        <v>0</v>
      </c>
      <c r="S519" s="107">
        <v>0</v>
      </c>
      <c r="T519" s="107">
        <v>0</v>
      </c>
      <c r="U519" s="107">
        <v>0</v>
      </c>
      <c r="V519" s="147">
        <f t="shared" si="35"/>
        <v>0</v>
      </c>
      <c r="W519" s="147">
        <f t="shared" si="35"/>
        <v>0</v>
      </c>
      <c r="X519" s="147">
        <f t="shared" si="35"/>
        <v>0</v>
      </c>
      <c r="Y519" s="107">
        <v>0</v>
      </c>
      <c r="Z519" s="107">
        <v>0</v>
      </c>
      <c r="AA519" s="107">
        <v>0</v>
      </c>
      <c r="AB519" s="107">
        <v>0</v>
      </c>
      <c r="AC519" s="148">
        <f t="shared" si="36"/>
        <v>0</v>
      </c>
      <c r="AD519" s="149"/>
    </row>
    <row r="520" spans="1:30" s="150" customFormat="1" ht="15.75" x14ac:dyDescent="0.2">
      <c r="A520" s="146"/>
      <c r="B520" s="6" t="s">
        <v>1108</v>
      </c>
      <c r="C520" s="6" t="s">
        <v>98</v>
      </c>
      <c r="D520" s="107">
        <v>0</v>
      </c>
      <c r="E520" s="107">
        <v>0</v>
      </c>
      <c r="F520" s="107">
        <v>0</v>
      </c>
      <c r="G520" s="107">
        <v>0</v>
      </c>
      <c r="H520" s="107">
        <v>0</v>
      </c>
      <c r="I520" s="107">
        <v>6.666666666666667</v>
      </c>
      <c r="J520" s="107">
        <v>0</v>
      </c>
      <c r="K520" s="107">
        <v>0</v>
      </c>
      <c r="L520" s="107">
        <v>0</v>
      </c>
      <c r="M520" s="107">
        <v>0</v>
      </c>
      <c r="N520" s="107">
        <v>0</v>
      </c>
      <c r="O520" s="107">
        <v>0</v>
      </c>
      <c r="P520" s="107">
        <v>0</v>
      </c>
      <c r="Q520" s="107">
        <v>0</v>
      </c>
      <c r="R520" s="107">
        <v>0</v>
      </c>
      <c r="S520" s="107">
        <v>0</v>
      </c>
      <c r="T520" s="107">
        <v>0</v>
      </c>
      <c r="U520" s="107">
        <v>0</v>
      </c>
      <c r="V520" s="147">
        <f t="shared" si="35"/>
        <v>0</v>
      </c>
      <c r="W520" s="147">
        <f t="shared" si="35"/>
        <v>0</v>
      </c>
      <c r="X520" s="147">
        <f t="shared" si="35"/>
        <v>0</v>
      </c>
      <c r="Y520" s="107">
        <v>0</v>
      </c>
      <c r="Z520" s="107">
        <v>0</v>
      </c>
      <c r="AA520" s="107">
        <v>0</v>
      </c>
      <c r="AB520" s="107">
        <v>0</v>
      </c>
      <c r="AC520" s="148">
        <f t="shared" si="36"/>
        <v>0</v>
      </c>
      <c r="AD520" s="149"/>
    </row>
    <row r="521" spans="1:30" s="150" customFormat="1" ht="15.75" x14ac:dyDescent="0.2">
      <c r="A521" s="146"/>
      <c r="B521" s="6" t="s">
        <v>1109</v>
      </c>
      <c r="C521" s="6" t="s">
        <v>98</v>
      </c>
      <c r="D521" s="107">
        <v>0</v>
      </c>
      <c r="E521" s="107">
        <v>0</v>
      </c>
      <c r="F521" s="107">
        <v>0</v>
      </c>
      <c r="G521" s="107">
        <v>0</v>
      </c>
      <c r="H521" s="107">
        <v>0</v>
      </c>
      <c r="I521" s="107">
        <v>48</v>
      </c>
      <c r="J521" s="107">
        <v>0</v>
      </c>
      <c r="K521" s="107">
        <v>0</v>
      </c>
      <c r="L521" s="107">
        <v>0</v>
      </c>
      <c r="M521" s="107">
        <v>0</v>
      </c>
      <c r="N521" s="107">
        <v>0</v>
      </c>
      <c r="O521" s="107">
        <v>0</v>
      </c>
      <c r="P521" s="107">
        <v>0</v>
      </c>
      <c r="Q521" s="107">
        <v>0</v>
      </c>
      <c r="R521" s="107">
        <v>0</v>
      </c>
      <c r="S521" s="107">
        <v>0</v>
      </c>
      <c r="T521" s="107">
        <v>0</v>
      </c>
      <c r="U521" s="107">
        <v>0</v>
      </c>
      <c r="V521" s="147">
        <f t="shared" si="35"/>
        <v>0</v>
      </c>
      <c r="W521" s="147">
        <f t="shared" si="35"/>
        <v>0</v>
      </c>
      <c r="X521" s="147">
        <f t="shared" si="35"/>
        <v>0</v>
      </c>
      <c r="Y521" s="107">
        <v>0</v>
      </c>
      <c r="Z521" s="107">
        <v>0</v>
      </c>
      <c r="AA521" s="107">
        <v>0</v>
      </c>
      <c r="AB521" s="107">
        <v>0</v>
      </c>
      <c r="AC521" s="148">
        <f t="shared" si="36"/>
        <v>0</v>
      </c>
      <c r="AD521" s="149"/>
    </row>
    <row r="522" spans="1:30" s="150" customFormat="1" ht="15.75" x14ac:dyDescent="0.2">
      <c r="A522" s="146"/>
      <c r="B522" s="6" t="s">
        <v>118</v>
      </c>
      <c r="C522" s="6" t="s">
        <v>98</v>
      </c>
      <c r="D522" s="107">
        <v>0</v>
      </c>
      <c r="E522" s="107">
        <v>0</v>
      </c>
      <c r="F522" s="107">
        <v>0</v>
      </c>
      <c r="G522" s="107">
        <v>0</v>
      </c>
      <c r="H522" s="107">
        <v>0</v>
      </c>
      <c r="I522" s="107">
        <v>16.666666666666664</v>
      </c>
      <c r="J522" s="107">
        <v>0</v>
      </c>
      <c r="K522" s="107">
        <v>0</v>
      </c>
      <c r="L522" s="107">
        <v>0</v>
      </c>
      <c r="M522" s="107">
        <v>0</v>
      </c>
      <c r="N522" s="107">
        <v>0</v>
      </c>
      <c r="O522" s="107">
        <v>0</v>
      </c>
      <c r="P522" s="107">
        <v>0</v>
      </c>
      <c r="Q522" s="107">
        <v>0</v>
      </c>
      <c r="R522" s="107">
        <v>0</v>
      </c>
      <c r="S522" s="107">
        <v>0</v>
      </c>
      <c r="T522" s="107">
        <v>0</v>
      </c>
      <c r="U522" s="107">
        <v>0</v>
      </c>
      <c r="V522" s="147">
        <f t="shared" si="35"/>
        <v>0</v>
      </c>
      <c r="W522" s="147">
        <f t="shared" si="35"/>
        <v>0</v>
      </c>
      <c r="X522" s="147">
        <f t="shared" si="35"/>
        <v>0</v>
      </c>
      <c r="Y522" s="107">
        <v>0</v>
      </c>
      <c r="Z522" s="107">
        <v>0</v>
      </c>
      <c r="AA522" s="107">
        <v>0</v>
      </c>
      <c r="AB522" s="107">
        <v>0</v>
      </c>
      <c r="AC522" s="148">
        <f t="shared" si="36"/>
        <v>0</v>
      </c>
      <c r="AD522" s="149"/>
    </row>
    <row r="523" spans="1:30" s="150" customFormat="1" ht="31.5" x14ac:dyDescent="0.2">
      <c r="A523" s="146"/>
      <c r="B523" s="6" t="s">
        <v>519</v>
      </c>
      <c r="C523" s="6" t="s">
        <v>98</v>
      </c>
      <c r="D523" s="107">
        <v>0</v>
      </c>
      <c r="E523" s="107">
        <v>0</v>
      </c>
      <c r="F523" s="107">
        <v>0</v>
      </c>
      <c r="G523" s="107">
        <v>0</v>
      </c>
      <c r="H523" s="107">
        <v>0</v>
      </c>
      <c r="I523" s="107">
        <v>27.499999999999996</v>
      </c>
      <c r="J523" s="107">
        <v>0</v>
      </c>
      <c r="K523" s="107">
        <v>0</v>
      </c>
      <c r="L523" s="107">
        <v>0</v>
      </c>
      <c r="M523" s="107">
        <v>0</v>
      </c>
      <c r="N523" s="107">
        <v>0</v>
      </c>
      <c r="O523" s="107">
        <v>0</v>
      </c>
      <c r="P523" s="107">
        <v>0</v>
      </c>
      <c r="Q523" s="107">
        <v>0</v>
      </c>
      <c r="R523" s="107">
        <v>0</v>
      </c>
      <c r="S523" s="107">
        <v>0</v>
      </c>
      <c r="T523" s="107">
        <v>0</v>
      </c>
      <c r="U523" s="107">
        <v>0</v>
      </c>
      <c r="V523" s="147">
        <f t="shared" si="35"/>
        <v>0</v>
      </c>
      <c r="W523" s="147">
        <f t="shared" si="35"/>
        <v>0</v>
      </c>
      <c r="X523" s="147">
        <f t="shared" si="35"/>
        <v>0</v>
      </c>
      <c r="Y523" s="107">
        <v>0</v>
      </c>
      <c r="Z523" s="107">
        <v>0</v>
      </c>
      <c r="AA523" s="107">
        <v>0</v>
      </c>
      <c r="AB523" s="107">
        <v>0</v>
      </c>
      <c r="AC523" s="148">
        <f t="shared" si="36"/>
        <v>0</v>
      </c>
      <c r="AD523" s="149"/>
    </row>
    <row r="524" spans="1:30" s="150" customFormat="1" ht="31.5" x14ac:dyDescent="0.2">
      <c r="A524" s="146"/>
      <c r="B524" s="6" t="s">
        <v>119</v>
      </c>
      <c r="C524" s="6" t="s">
        <v>98</v>
      </c>
      <c r="D524" s="107">
        <v>0</v>
      </c>
      <c r="E524" s="107">
        <v>0</v>
      </c>
      <c r="F524" s="107">
        <v>0</v>
      </c>
      <c r="G524" s="107">
        <v>0</v>
      </c>
      <c r="H524" s="107">
        <v>0</v>
      </c>
      <c r="I524" s="107">
        <v>1.4934913993491399</v>
      </c>
      <c r="J524" s="107">
        <v>0</v>
      </c>
      <c r="K524" s="107">
        <v>0</v>
      </c>
      <c r="L524" s="107">
        <v>0</v>
      </c>
      <c r="M524" s="107">
        <v>0</v>
      </c>
      <c r="N524" s="107">
        <v>0</v>
      </c>
      <c r="O524" s="107">
        <v>0</v>
      </c>
      <c r="P524" s="107">
        <v>0</v>
      </c>
      <c r="Q524" s="107">
        <v>0</v>
      </c>
      <c r="R524" s="107">
        <v>0</v>
      </c>
      <c r="S524" s="107">
        <v>0</v>
      </c>
      <c r="T524" s="107">
        <v>0</v>
      </c>
      <c r="U524" s="107">
        <v>0</v>
      </c>
      <c r="V524" s="147">
        <f t="shared" si="35"/>
        <v>0</v>
      </c>
      <c r="W524" s="147">
        <f t="shared" si="35"/>
        <v>0</v>
      </c>
      <c r="X524" s="147">
        <f t="shared" si="35"/>
        <v>0</v>
      </c>
      <c r="Y524" s="107">
        <v>0</v>
      </c>
      <c r="Z524" s="107">
        <v>0</v>
      </c>
      <c r="AA524" s="107">
        <v>0</v>
      </c>
      <c r="AB524" s="107">
        <v>1.3441422594142258</v>
      </c>
      <c r="AC524" s="148">
        <f t="shared" si="36"/>
        <v>1.3441422594142258</v>
      </c>
      <c r="AD524" s="149"/>
    </row>
    <row r="525" spans="1:30" s="150" customFormat="1" ht="31.5" x14ac:dyDescent="0.2">
      <c r="A525" s="146"/>
      <c r="B525" s="6" t="s">
        <v>120</v>
      </c>
      <c r="C525" s="6" t="s">
        <v>98</v>
      </c>
      <c r="D525" s="107">
        <v>0</v>
      </c>
      <c r="E525" s="107">
        <v>0</v>
      </c>
      <c r="F525" s="107">
        <v>0</v>
      </c>
      <c r="G525" s="107">
        <v>0</v>
      </c>
      <c r="H525" s="107">
        <v>0</v>
      </c>
      <c r="I525" s="107">
        <v>4.4804741980474203</v>
      </c>
      <c r="J525" s="107">
        <v>0</v>
      </c>
      <c r="K525" s="107">
        <v>0</v>
      </c>
      <c r="L525" s="107">
        <v>0</v>
      </c>
      <c r="M525" s="107">
        <v>0</v>
      </c>
      <c r="N525" s="107">
        <v>0</v>
      </c>
      <c r="O525" s="107">
        <v>0</v>
      </c>
      <c r="P525" s="107">
        <v>0</v>
      </c>
      <c r="Q525" s="107">
        <v>0</v>
      </c>
      <c r="R525" s="107">
        <v>0</v>
      </c>
      <c r="S525" s="107">
        <v>0</v>
      </c>
      <c r="T525" s="107">
        <v>0</v>
      </c>
      <c r="U525" s="107">
        <v>0</v>
      </c>
      <c r="V525" s="147">
        <f t="shared" si="35"/>
        <v>0</v>
      </c>
      <c r="W525" s="147">
        <f t="shared" si="35"/>
        <v>0</v>
      </c>
      <c r="X525" s="147">
        <f t="shared" si="35"/>
        <v>0</v>
      </c>
      <c r="Y525" s="107">
        <v>0</v>
      </c>
      <c r="Z525" s="107">
        <v>0</v>
      </c>
      <c r="AA525" s="107">
        <v>0</v>
      </c>
      <c r="AB525" s="107">
        <v>4.0324267782426784</v>
      </c>
      <c r="AC525" s="148">
        <f t="shared" si="36"/>
        <v>4.0324267782426784</v>
      </c>
      <c r="AD525" s="149"/>
    </row>
    <row r="526" spans="1:30" s="150" customFormat="1" ht="47.25" x14ac:dyDescent="0.2">
      <c r="A526" s="146"/>
      <c r="B526" s="6" t="s">
        <v>121</v>
      </c>
      <c r="C526" s="6" t="s">
        <v>98</v>
      </c>
      <c r="D526" s="107">
        <v>0</v>
      </c>
      <c r="E526" s="107">
        <v>0</v>
      </c>
      <c r="F526" s="107">
        <v>0</v>
      </c>
      <c r="G526" s="107">
        <v>0</v>
      </c>
      <c r="H526" s="107">
        <v>0</v>
      </c>
      <c r="I526" s="107">
        <v>8.6622501162250103</v>
      </c>
      <c r="J526" s="107">
        <v>0</v>
      </c>
      <c r="K526" s="107">
        <v>0</v>
      </c>
      <c r="L526" s="107">
        <v>0</v>
      </c>
      <c r="M526" s="107">
        <v>0</v>
      </c>
      <c r="N526" s="107">
        <v>0</v>
      </c>
      <c r="O526" s="107">
        <v>0</v>
      </c>
      <c r="P526" s="107">
        <v>0</v>
      </c>
      <c r="Q526" s="107">
        <v>0</v>
      </c>
      <c r="R526" s="107">
        <v>0</v>
      </c>
      <c r="S526" s="107">
        <v>0</v>
      </c>
      <c r="T526" s="107">
        <v>0</v>
      </c>
      <c r="U526" s="107">
        <v>0</v>
      </c>
      <c r="V526" s="147">
        <f t="shared" si="35"/>
        <v>0</v>
      </c>
      <c r="W526" s="147">
        <f t="shared" si="35"/>
        <v>0</v>
      </c>
      <c r="X526" s="147">
        <f t="shared" si="35"/>
        <v>0</v>
      </c>
      <c r="Y526" s="107">
        <v>0</v>
      </c>
      <c r="Z526" s="107">
        <v>0</v>
      </c>
      <c r="AA526" s="107">
        <v>0</v>
      </c>
      <c r="AB526" s="107">
        <v>2.6882845188284517</v>
      </c>
      <c r="AC526" s="148">
        <f t="shared" si="36"/>
        <v>2.6882845188284517</v>
      </c>
      <c r="AD526" s="149"/>
    </row>
    <row r="527" spans="1:30" s="150" customFormat="1" ht="15.75" x14ac:dyDescent="0.2">
      <c r="A527" s="146"/>
      <c r="B527" s="6" t="s">
        <v>1110</v>
      </c>
      <c r="C527" s="6" t="s">
        <v>98</v>
      </c>
      <c r="D527" s="107">
        <v>0</v>
      </c>
      <c r="E527" s="107">
        <v>0</v>
      </c>
      <c r="F527" s="107">
        <v>0</v>
      </c>
      <c r="G527" s="107">
        <v>0</v>
      </c>
      <c r="H527" s="107">
        <v>0</v>
      </c>
      <c r="I527" s="107">
        <v>0</v>
      </c>
      <c r="J527" s="107">
        <v>0</v>
      </c>
      <c r="K527" s="107">
        <v>0</v>
      </c>
      <c r="L527" s="107">
        <v>0</v>
      </c>
      <c r="M527" s="107">
        <v>0</v>
      </c>
      <c r="N527" s="107">
        <v>0</v>
      </c>
      <c r="O527" s="107">
        <v>0</v>
      </c>
      <c r="P527" s="107">
        <v>0</v>
      </c>
      <c r="Q527" s="107">
        <v>0</v>
      </c>
      <c r="R527" s="107">
        <v>0</v>
      </c>
      <c r="S527" s="107">
        <v>0</v>
      </c>
      <c r="T527" s="107">
        <v>0</v>
      </c>
      <c r="U527" s="107">
        <v>0</v>
      </c>
      <c r="V527" s="147">
        <f t="shared" si="35"/>
        <v>0</v>
      </c>
      <c r="W527" s="147">
        <f t="shared" si="35"/>
        <v>0</v>
      </c>
      <c r="X527" s="147">
        <f t="shared" si="35"/>
        <v>0</v>
      </c>
      <c r="Y527" s="107">
        <v>0</v>
      </c>
      <c r="Z527" s="107">
        <v>0</v>
      </c>
      <c r="AA527" s="107">
        <v>7.8609999999999998</v>
      </c>
      <c r="AB527" s="107">
        <v>6.0368700000000004</v>
      </c>
      <c r="AC527" s="148">
        <f t="shared" si="36"/>
        <v>13.897870000000001</v>
      </c>
      <c r="AD527" s="149"/>
    </row>
    <row r="528" spans="1:30" s="150" customFormat="1" ht="15.75" x14ac:dyDescent="0.2">
      <c r="A528" s="146"/>
      <c r="B528" s="6" t="s">
        <v>697</v>
      </c>
      <c r="C528" s="6" t="s">
        <v>98</v>
      </c>
      <c r="D528" s="107">
        <v>0</v>
      </c>
      <c r="E528" s="107">
        <v>0</v>
      </c>
      <c r="F528" s="107">
        <v>0</v>
      </c>
      <c r="G528" s="107">
        <v>0</v>
      </c>
      <c r="H528" s="107">
        <v>0</v>
      </c>
      <c r="I528" s="107">
        <v>0</v>
      </c>
      <c r="J528" s="107">
        <v>0</v>
      </c>
      <c r="K528" s="107">
        <v>0</v>
      </c>
      <c r="L528" s="107">
        <v>0</v>
      </c>
      <c r="M528" s="107">
        <v>0</v>
      </c>
      <c r="N528" s="107">
        <v>0</v>
      </c>
      <c r="O528" s="107">
        <v>0</v>
      </c>
      <c r="P528" s="107">
        <v>0</v>
      </c>
      <c r="Q528" s="107">
        <v>0</v>
      </c>
      <c r="R528" s="107">
        <v>0</v>
      </c>
      <c r="S528" s="107">
        <v>0</v>
      </c>
      <c r="T528" s="107">
        <v>0</v>
      </c>
      <c r="U528" s="107">
        <v>0</v>
      </c>
      <c r="V528" s="147">
        <f t="shared" si="35"/>
        <v>0</v>
      </c>
      <c r="W528" s="147">
        <f t="shared" si="35"/>
        <v>0</v>
      </c>
      <c r="X528" s="147">
        <f t="shared" si="35"/>
        <v>0</v>
      </c>
      <c r="Y528" s="107">
        <v>0</v>
      </c>
      <c r="Z528" s="107">
        <v>0</v>
      </c>
      <c r="AA528" s="107">
        <v>0</v>
      </c>
      <c r="AB528" s="107">
        <v>0</v>
      </c>
      <c r="AC528" s="148">
        <f t="shared" si="36"/>
        <v>0</v>
      </c>
      <c r="AD528" s="149"/>
    </row>
    <row r="529" spans="1:30" s="150" customFormat="1" ht="47.25" x14ac:dyDescent="0.2">
      <c r="A529" s="146"/>
      <c r="B529" s="6" t="s">
        <v>699</v>
      </c>
      <c r="C529" s="6" t="s">
        <v>100</v>
      </c>
      <c r="D529" s="107">
        <v>0</v>
      </c>
      <c r="E529" s="107">
        <v>0</v>
      </c>
      <c r="F529" s="107">
        <v>0</v>
      </c>
      <c r="G529" s="107">
        <v>0</v>
      </c>
      <c r="H529" s="107">
        <v>0</v>
      </c>
      <c r="I529" s="107">
        <v>395.00000000000006</v>
      </c>
      <c r="J529" s="107">
        <v>0</v>
      </c>
      <c r="K529" s="107">
        <v>0</v>
      </c>
      <c r="L529" s="107">
        <v>0</v>
      </c>
      <c r="M529" s="107">
        <v>0</v>
      </c>
      <c r="N529" s="107">
        <v>0</v>
      </c>
      <c r="O529" s="107">
        <v>0</v>
      </c>
      <c r="P529" s="107">
        <v>0</v>
      </c>
      <c r="Q529" s="107">
        <v>0</v>
      </c>
      <c r="R529" s="107">
        <v>0</v>
      </c>
      <c r="S529" s="107">
        <v>0</v>
      </c>
      <c r="T529" s="107">
        <v>0</v>
      </c>
      <c r="U529" s="107">
        <v>0</v>
      </c>
      <c r="V529" s="147">
        <f t="shared" si="35"/>
        <v>0</v>
      </c>
      <c r="W529" s="147">
        <f t="shared" si="35"/>
        <v>0</v>
      </c>
      <c r="X529" s="147">
        <f t="shared" si="35"/>
        <v>0</v>
      </c>
      <c r="Y529" s="107">
        <v>0</v>
      </c>
      <c r="Z529" s="107">
        <v>0</v>
      </c>
      <c r="AA529" s="107">
        <v>0</v>
      </c>
      <c r="AB529" s="107">
        <v>282.86200000000002</v>
      </c>
      <c r="AC529" s="148">
        <f t="shared" si="36"/>
        <v>282.86200000000002</v>
      </c>
      <c r="AD529" s="149"/>
    </row>
    <row r="530" spans="1:30" s="150" customFormat="1" ht="94.5" x14ac:dyDescent="0.2">
      <c r="A530" s="146"/>
      <c r="B530" s="6" t="s">
        <v>701</v>
      </c>
      <c r="C530" s="6" t="s">
        <v>100</v>
      </c>
      <c r="D530" s="107">
        <v>0</v>
      </c>
      <c r="E530" s="107">
        <v>10</v>
      </c>
      <c r="F530" s="107">
        <v>0</v>
      </c>
      <c r="G530" s="107">
        <v>0</v>
      </c>
      <c r="H530" s="107">
        <v>10</v>
      </c>
      <c r="I530" s="107">
        <v>29.455100000000005</v>
      </c>
      <c r="J530" s="107">
        <v>0</v>
      </c>
      <c r="K530" s="107">
        <v>0</v>
      </c>
      <c r="L530" s="107">
        <v>0</v>
      </c>
      <c r="M530" s="107">
        <v>0</v>
      </c>
      <c r="N530" s="107">
        <v>10</v>
      </c>
      <c r="O530" s="107">
        <v>0</v>
      </c>
      <c r="P530" s="107">
        <v>0</v>
      </c>
      <c r="Q530" s="107">
        <v>0</v>
      </c>
      <c r="R530" s="107">
        <v>0</v>
      </c>
      <c r="S530" s="107">
        <v>0</v>
      </c>
      <c r="T530" s="107">
        <v>0</v>
      </c>
      <c r="U530" s="107">
        <v>0</v>
      </c>
      <c r="V530" s="147">
        <f t="shared" si="35"/>
        <v>0</v>
      </c>
      <c r="W530" s="147">
        <f t="shared" si="35"/>
        <v>10</v>
      </c>
      <c r="X530" s="147">
        <f t="shared" si="35"/>
        <v>0</v>
      </c>
      <c r="Y530" s="107">
        <v>0</v>
      </c>
      <c r="Z530" s="107">
        <v>24.158801</v>
      </c>
      <c r="AA530" s="107">
        <v>0</v>
      </c>
      <c r="AB530" s="107">
        <v>0</v>
      </c>
      <c r="AC530" s="148">
        <f t="shared" si="36"/>
        <v>24.158801</v>
      </c>
      <c r="AD530" s="149"/>
    </row>
    <row r="531" spans="1:30" s="150" customFormat="1" ht="47.25" x14ac:dyDescent="0.2">
      <c r="A531" s="146"/>
      <c r="B531" s="6" t="s">
        <v>702</v>
      </c>
      <c r="C531" s="6" t="s">
        <v>100</v>
      </c>
      <c r="D531" s="107">
        <v>0</v>
      </c>
      <c r="E531" s="107">
        <v>25</v>
      </c>
      <c r="F531" s="107">
        <v>0</v>
      </c>
      <c r="G531" s="107">
        <v>0</v>
      </c>
      <c r="H531" s="107">
        <v>25</v>
      </c>
      <c r="I531" s="107">
        <v>0</v>
      </c>
      <c r="J531" s="107">
        <v>0</v>
      </c>
      <c r="K531" s="107">
        <v>0</v>
      </c>
      <c r="L531" s="107">
        <v>0</v>
      </c>
      <c r="M531" s="107">
        <v>0</v>
      </c>
      <c r="N531" s="107">
        <v>0</v>
      </c>
      <c r="O531" s="107">
        <v>0</v>
      </c>
      <c r="P531" s="107">
        <v>0</v>
      </c>
      <c r="Q531" s="107">
        <v>0</v>
      </c>
      <c r="R531" s="107">
        <v>0</v>
      </c>
      <c r="S531" s="107">
        <v>0</v>
      </c>
      <c r="T531" s="107">
        <v>25</v>
      </c>
      <c r="U531" s="107">
        <v>0</v>
      </c>
      <c r="V531" s="147">
        <f t="shared" si="35"/>
        <v>0</v>
      </c>
      <c r="W531" s="147">
        <f t="shared" si="35"/>
        <v>25</v>
      </c>
      <c r="X531" s="147">
        <f t="shared" si="35"/>
        <v>0</v>
      </c>
      <c r="Y531" s="107">
        <v>0</v>
      </c>
      <c r="Z531" s="107">
        <v>0</v>
      </c>
      <c r="AA531" s="107">
        <v>0</v>
      </c>
      <c r="AB531" s="107">
        <v>18.948</v>
      </c>
      <c r="AC531" s="148">
        <f t="shared" si="36"/>
        <v>18.948</v>
      </c>
      <c r="AD531" s="149"/>
    </row>
    <row r="532" spans="1:30" s="150" customFormat="1" ht="31.5" x14ac:dyDescent="0.2">
      <c r="A532" s="146"/>
      <c r="B532" s="6" t="s">
        <v>700</v>
      </c>
      <c r="C532" s="6" t="s">
        <v>100</v>
      </c>
      <c r="D532" s="107">
        <v>0</v>
      </c>
      <c r="E532" s="107">
        <v>0</v>
      </c>
      <c r="F532" s="107">
        <v>0</v>
      </c>
      <c r="G532" s="107">
        <v>0</v>
      </c>
      <c r="H532" s="107">
        <v>0</v>
      </c>
      <c r="I532" s="107">
        <v>5.6161016949152547</v>
      </c>
      <c r="J532" s="107">
        <v>0</v>
      </c>
      <c r="K532" s="107">
        <v>0</v>
      </c>
      <c r="L532" s="107">
        <v>0</v>
      </c>
      <c r="M532" s="107">
        <v>0</v>
      </c>
      <c r="N532" s="107">
        <v>0</v>
      </c>
      <c r="O532" s="107">
        <v>0</v>
      </c>
      <c r="P532" s="107">
        <v>0</v>
      </c>
      <c r="Q532" s="107">
        <v>0</v>
      </c>
      <c r="R532" s="107">
        <v>0</v>
      </c>
      <c r="S532" s="107">
        <v>0</v>
      </c>
      <c r="T532" s="107">
        <v>0</v>
      </c>
      <c r="U532" s="107">
        <v>0</v>
      </c>
      <c r="V532" s="147">
        <f t="shared" si="35"/>
        <v>0</v>
      </c>
      <c r="W532" s="147">
        <f t="shared" si="35"/>
        <v>0</v>
      </c>
      <c r="X532" s="147">
        <f t="shared" si="35"/>
        <v>0</v>
      </c>
      <c r="Y532" s="107">
        <v>0</v>
      </c>
      <c r="Z532" s="107">
        <v>0</v>
      </c>
      <c r="AA532" s="107">
        <v>0</v>
      </c>
      <c r="AB532" s="107">
        <v>5.1332500000000003</v>
      </c>
      <c r="AC532" s="148">
        <f t="shared" si="36"/>
        <v>5.1332500000000003</v>
      </c>
      <c r="AD532" s="149"/>
    </row>
    <row r="533" spans="1:30" s="150" customFormat="1" ht="15.75" x14ac:dyDescent="0.2">
      <c r="A533" s="146"/>
      <c r="B533" s="6" t="s">
        <v>1111</v>
      </c>
      <c r="C533" s="6" t="s">
        <v>100</v>
      </c>
      <c r="D533" s="107">
        <v>0</v>
      </c>
      <c r="E533" s="107">
        <v>0</v>
      </c>
      <c r="F533" s="107">
        <v>0</v>
      </c>
      <c r="G533" s="107">
        <v>0</v>
      </c>
      <c r="H533" s="107">
        <v>0</v>
      </c>
      <c r="I533" s="107">
        <v>0</v>
      </c>
      <c r="J533" s="107">
        <v>0</v>
      </c>
      <c r="K533" s="107">
        <v>0</v>
      </c>
      <c r="L533" s="107">
        <v>0</v>
      </c>
      <c r="M533" s="107">
        <v>0</v>
      </c>
      <c r="N533" s="107">
        <v>0</v>
      </c>
      <c r="O533" s="107">
        <v>0</v>
      </c>
      <c r="P533" s="107">
        <v>0</v>
      </c>
      <c r="Q533" s="107">
        <v>0</v>
      </c>
      <c r="R533" s="107">
        <v>0</v>
      </c>
      <c r="S533" s="107">
        <v>0</v>
      </c>
      <c r="T533" s="107">
        <v>0</v>
      </c>
      <c r="U533" s="107">
        <v>0</v>
      </c>
      <c r="V533" s="147">
        <f t="shared" si="35"/>
        <v>0</v>
      </c>
      <c r="W533" s="147">
        <f t="shared" si="35"/>
        <v>0</v>
      </c>
      <c r="X533" s="147">
        <f t="shared" si="35"/>
        <v>0</v>
      </c>
      <c r="Y533" s="107">
        <v>0</v>
      </c>
      <c r="Z533" s="107">
        <v>0</v>
      </c>
      <c r="AA533" s="107">
        <v>0</v>
      </c>
      <c r="AB533" s="107">
        <v>0</v>
      </c>
      <c r="AC533" s="148">
        <f t="shared" si="36"/>
        <v>0</v>
      </c>
      <c r="AD533" s="149"/>
    </row>
    <row r="534" spans="1:30" s="150" customFormat="1" ht="63" x14ac:dyDescent="0.2">
      <c r="A534" s="146"/>
      <c r="B534" s="6" t="s">
        <v>99</v>
      </c>
      <c r="C534" s="6" t="s">
        <v>100</v>
      </c>
      <c r="D534" s="107">
        <v>0</v>
      </c>
      <c r="E534" s="107">
        <v>0</v>
      </c>
      <c r="F534" s="107">
        <v>0</v>
      </c>
      <c r="G534" s="107">
        <v>0</v>
      </c>
      <c r="H534" s="107">
        <v>0</v>
      </c>
      <c r="I534" s="107">
        <v>1</v>
      </c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47">
        <v>0</v>
      </c>
      <c r="W534" s="147">
        <v>0</v>
      </c>
      <c r="X534" s="147">
        <v>0</v>
      </c>
      <c r="Y534" s="107"/>
      <c r="Z534" s="107"/>
      <c r="AA534" s="107"/>
      <c r="AB534" s="107"/>
      <c r="AC534" s="148">
        <v>0</v>
      </c>
      <c r="AD534" s="149"/>
    </row>
    <row r="535" spans="1:30" s="150" customFormat="1" ht="15.75" x14ac:dyDescent="0.2">
      <c r="A535" s="146"/>
      <c r="B535" s="6" t="s">
        <v>776</v>
      </c>
      <c r="C535" s="6" t="s">
        <v>100</v>
      </c>
      <c r="D535" s="107">
        <v>0</v>
      </c>
      <c r="E535" s="107">
        <v>0</v>
      </c>
      <c r="F535" s="107">
        <v>0</v>
      </c>
      <c r="G535" s="107">
        <v>0</v>
      </c>
      <c r="H535" s="107">
        <v>0</v>
      </c>
      <c r="I535" s="107">
        <v>21.58699</v>
      </c>
      <c r="J535" s="107">
        <v>0</v>
      </c>
      <c r="K535" s="107">
        <v>0</v>
      </c>
      <c r="L535" s="107">
        <v>0</v>
      </c>
      <c r="M535" s="107">
        <v>0</v>
      </c>
      <c r="N535" s="107">
        <v>0</v>
      </c>
      <c r="O535" s="107">
        <v>0</v>
      </c>
      <c r="P535" s="107">
        <v>0</v>
      </c>
      <c r="Q535" s="107">
        <v>0</v>
      </c>
      <c r="R535" s="107">
        <v>0</v>
      </c>
      <c r="S535" s="107">
        <v>0</v>
      </c>
      <c r="T535" s="107">
        <v>0</v>
      </c>
      <c r="U535" s="107">
        <v>0</v>
      </c>
      <c r="V535" s="147">
        <f t="shared" ref="V535:X566" si="37">J535+M535+P535+S535</f>
        <v>0</v>
      </c>
      <c r="W535" s="147">
        <f t="shared" si="37"/>
        <v>0</v>
      </c>
      <c r="X535" s="147">
        <f t="shared" si="37"/>
        <v>0</v>
      </c>
      <c r="Y535" s="107">
        <v>0</v>
      </c>
      <c r="Z535" s="107">
        <v>0</v>
      </c>
      <c r="AA535" s="107">
        <v>0</v>
      </c>
      <c r="AB535" s="107">
        <v>0</v>
      </c>
      <c r="AC535" s="148">
        <f t="shared" ref="AC535:AC598" si="38">Y535+Z535+AA535+AB535</f>
        <v>0</v>
      </c>
      <c r="AD535" s="149"/>
    </row>
    <row r="536" spans="1:30" s="150" customFormat="1" ht="47.25" x14ac:dyDescent="0.2">
      <c r="A536" s="146"/>
      <c r="B536" s="6" t="s">
        <v>703</v>
      </c>
      <c r="C536" s="6" t="s">
        <v>100</v>
      </c>
      <c r="D536" s="107">
        <v>0</v>
      </c>
      <c r="E536" s="107">
        <v>0</v>
      </c>
      <c r="F536" s="107">
        <v>0</v>
      </c>
      <c r="G536" s="107">
        <v>0</v>
      </c>
      <c r="H536" s="107">
        <v>0</v>
      </c>
      <c r="I536" s="107">
        <v>8.7749444444444453</v>
      </c>
      <c r="J536" s="107">
        <v>0</v>
      </c>
      <c r="K536" s="107">
        <v>0</v>
      </c>
      <c r="L536" s="107">
        <v>0</v>
      </c>
      <c r="M536" s="107">
        <v>0</v>
      </c>
      <c r="N536" s="107">
        <v>0</v>
      </c>
      <c r="O536" s="107">
        <v>0</v>
      </c>
      <c r="P536" s="107">
        <v>0</v>
      </c>
      <c r="Q536" s="107">
        <v>0</v>
      </c>
      <c r="R536" s="107">
        <v>0</v>
      </c>
      <c r="S536" s="107">
        <v>0</v>
      </c>
      <c r="T536" s="107">
        <v>0</v>
      </c>
      <c r="U536" s="107">
        <v>0</v>
      </c>
      <c r="V536" s="147">
        <f t="shared" si="37"/>
        <v>0</v>
      </c>
      <c r="W536" s="147">
        <f t="shared" si="37"/>
        <v>0</v>
      </c>
      <c r="X536" s="147">
        <f t="shared" si="37"/>
        <v>0</v>
      </c>
      <c r="Y536" s="107">
        <v>0</v>
      </c>
      <c r="Z536" s="107">
        <v>0</v>
      </c>
      <c r="AA536" s="107">
        <v>0</v>
      </c>
      <c r="AB536" s="107">
        <v>7.8974500000000001</v>
      </c>
      <c r="AC536" s="148">
        <f t="shared" si="38"/>
        <v>7.8974500000000001</v>
      </c>
      <c r="AD536" s="149"/>
    </row>
    <row r="537" spans="1:30" s="150" customFormat="1" ht="47.25" x14ac:dyDescent="0.2">
      <c r="A537" s="146"/>
      <c r="B537" s="6" t="s">
        <v>704</v>
      </c>
      <c r="C537" s="6" t="s">
        <v>100</v>
      </c>
      <c r="D537" s="107">
        <v>0</v>
      </c>
      <c r="E537" s="107">
        <v>0</v>
      </c>
      <c r="F537" s="107">
        <v>0</v>
      </c>
      <c r="G537" s="107">
        <v>0</v>
      </c>
      <c r="H537" s="107">
        <v>0</v>
      </c>
      <c r="I537" s="107">
        <v>1.9421666666666664</v>
      </c>
      <c r="J537" s="107">
        <v>0</v>
      </c>
      <c r="K537" s="107">
        <v>0</v>
      </c>
      <c r="L537" s="107">
        <v>0</v>
      </c>
      <c r="M537" s="107">
        <v>0</v>
      </c>
      <c r="N537" s="107">
        <v>0</v>
      </c>
      <c r="O537" s="107">
        <v>0</v>
      </c>
      <c r="P537" s="107">
        <v>0</v>
      </c>
      <c r="Q537" s="107">
        <v>0</v>
      </c>
      <c r="R537" s="107">
        <v>0</v>
      </c>
      <c r="S537" s="107">
        <v>0</v>
      </c>
      <c r="T537" s="107">
        <v>0</v>
      </c>
      <c r="U537" s="107">
        <v>0</v>
      </c>
      <c r="V537" s="147">
        <f t="shared" si="37"/>
        <v>0</v>
      </c>
      <c r="W537" s="147">
        <f t="shared" si="37"/>
        <v>0</v>
      </c>
      <c r="X537" s="147">
        <f t="shared" si="37"/>
        <v>0</v>
      </c>
      <c r="Y537" s="107">
        <v>0</v>
      </c>
      <c r="Z537" s="107">
        <v>0</v>
      </c>
      <c r="AA537" s="107">
        <v>0</v>
      </c>
      <c r="AB537" s="107">
        <v>1.7479499999999999</v>
      </c>
      <c r="AC537" s="148">
        <f t="shared" si="38"/>
        <v>1.7479499999999999</v>
      </c>
      <c r="AD537" s="149"/>
    </row>
    <row r="538" spans="1:30" s="150" customFormat="1" ht="94.5" x14ac:dyDescent="0.2">
      <c r="A538" s="146"/>
      <c r="B538" s="6" t="s">
        <v>1112</v>
      </c>
      <c r="C538" s="6" t="s">
        <v>100</v>
      </c>
      <c r="D538" s="107">
        <v>0</v>
      </c>
      <c r="E538" s="107">
        <v>0</v>
      </c>
      <c r="F538" s="107">
        <v>0</v>
      </c>
      <c r="G538" s="107">
        <v>0</v>
      </c>
      <c r="H538" s="107">
        <v>0</v>
      </c>
      <c r="I538" s="107">
        <v>9.7241444444444447</v>
      </c>
      <c r="J538" s="107">
        <v>0</v>
      </c>
      <c r="K538" s="107">
        <v>0</v>
      </c>
      <c r="L538" s="107">
        <v>0</v>
      </c>
      <c r="M538" s="107">
        <v>0</v>
      </c>
      <c r="N538" s="107">
        <v>0</v>
      </c>
      <c r="O538" s="107">
        <v>0</v>
      </c>
      <c r="P538" s="107">
        <v>0</v>
      </c>
      <c r="Q538" s="107">
        <v>0</v>
      </c>
      <c r="R538" s="107">
        <v>0</v>
      </c>
      <c r="S538" s="107">
        <v>0</v>
      </c>
      <c r="T538" s="107">
        <v>0</v>
      </c>
      <c r="U538" s="107">
        <v>0</v>
      </c>
      <c r="V538" s="147">
        <f t="shared" si="37"/>
        <v>0</v>
      </c>
      <c r="W538" s="147">
        <f t="shared" si="37"/>
        <v>0</v>
      </c>
      <c r="X538" s="147">
        <f t="shared" si="37"/>
        <v>0</v>
      </c>
      <c r="Y538" s="107">
        <v>0</v>
      </c>
      <c r="Z538" s="107">
        <v>0</v>
      </c>
      <c r="AA538" s="107">
        <v>0</v>
      </c>
      <c r="AB538" s="107">
        <v>0</v>
      </c>
      <c r="AC538" s="148">
        <f t="shared" si="38"/>
        <v>0</v>
      </c>
      <c r="AD538" s="149"/>
    </row>
    <row r="539" spans="1:30" s="150" customFormat="1" ht="63" x14ac:dyDescent="0.2">
      <c r="A539" s="146"/>
      <c r="B539" s="6" t="s">
        <v>1113</v>
      </c>
      <c r="C539" s="6" t="s">
        <v>100</v>
      </c>
      <c r="D539" s="107">
        <v>0</v>
      </c>
      <c r="E539" s="107">
        <v>0</v>
      </c>
      <c r="F539" s="107">
        <v>0</v>
      </c>
      <c r="G539" s="107">
        <v>0</v>
      </c>
      <c r="H539" s="107">
        <v>0</v>
      </c>
      <c r="I539" s="107">
        <v>5.9205800000000002</v>
      </c>
      <c r="J539" s="107">
        <v>0</v>
      </c>
      <c r="K539" s="107">
        <v>0</v>
      </c>
      <c r="L539" s="107">
        <v>0</v>
      </c>
      <c r="M539" s="107">
        <v>0</v>
      </c>
      <c r="N539" s="107">
        <v>0</v>
      </c>
      <c r="O539" s="107">
        <v>0</v>
      </c>
      <c r="P539" s="107">
        <v>0</v>
      </c>
      <c r="Q539" s="107">
        <v>0</v>
      </c>
      <c r="R539" s="107">
        <v>0</v>
      </c>
      <c r="S539" s="107">
        <v>0</v>
      </c>
      <c r="T539" s="107">
        <v>0</v>
      </c>
      <c r="U539" s="107">
        <v>0</v>
      </c>
      <c r="V539" s="147">
        <f t="shared" si="37"/>
        <v>0</v>
      </c>
      <c r="W539" s="147">
        <f t="shared" si="37"/>
        <v>0</v>
      </c>
      <c r="X539" s="147">
        <f t="shared" si="37"/>
        <v>0</v>
      </c>
      <c r="Y539" s="107">
        <v>0</v>
      </c>
      <c r="Z539" s="107">
        <v>0</v>
      </c>
      <c r="AA539" s="107">
        <v>0</v>
      </c>
      <c r="AB539" s="107">
        <v>0</v>
      </c>
      <c r="AC539" s="148">
        <f t="shared" si="38"/>
        <v>0</v>
      </c>
      <c r="AD539" s="149"/>
    </row>
    <row r="540" spans="1:30" s="150" customFormat="1" ht="63" x14ac:dyDescent="0.2">
      <c r="A540" s="146"/>
      <c r="B540" s="6" t="s">
        <v>1114</v>
      </c>
      <c r="C540" s="6" t="s">
        <v>100</v>
      </c>
      <c r="D540" s="107">
        <v>0</v>
      </c>
      <c r="E540" s="107">
        <v>0</v>
      </c>
      <c r="F540" s="107">
        <v>0</v>
      </c>
      <c r="G540" s="107">
        <v>0</v>
      </c>
      <c r="H540" s="107">
        <v>0</v>
      </c>
      <c r="I540" s="107">
        <v>1.6956500000000001</v>
      </c>
      <c r="J540" s="107">
        <v>0</v>
      </c>
      <c r="K540" s="107">
        <v>0</v>
      </c>
      <c r="L540" s="107">
        <v>0</v>
      </c>
      <c r="M540" s="107">
        <v>0</v>
      </c>
      <c r="N540" s="107">
        <v>0</v>
      </c>
      <c r="O540" s="107">
        <v>0</v>
      </c>
      <c r="P540" s="107">
        <v>0</v>
      </c>
      <c r="Q540" s="107">
        <v>0</v>
      </c>
      <c r="R540" s="107">
        <v>0</v>
      </c>
      <c r="S540" s="107">
        <v>0</v>
      </c>
      <c r="T540" s="107">
        <v>0</v>
      </c>
      <c r="U540" s="107">
        <v>0</v>
      </c>
      <c r="V540" s="147">
        <f t="shared" si="37"/>
        <v>0</v>
      </c>
      <c r="W540" s="147">
        <f t="shared" si="37"/>
        <v>0</v>
      </c>
      <c r="X540" s="147">
        <f t="shared" si="37"/>
        <v>0</v>
      </c>
      <c r="Y540" s="107">
        <v>0</v>
      </c>
      <c r="Z540" s="107">
        <v>0</v>
      </c>
      <c r="AA540" s="107">
        <v>0</v>
      </c>
      <c r="AB540" s="107">
        <v>0</v>
      </c>
      <c r="AC540" s="148">
        <f t="shared" si="38"/>
        <v>0</v>
      </c>
      <c r="AD540" s="149"/>
    </row>
    <row r="541" spans="1:30" s="150" customFormat="1" ht="63" x14ac:dyDescent="0.2">
      <c r="A541" s="146"/>
      <c r="B541" s="6" t="s">
        <v>1115</v>
      </c>
      <c r="C541" s="6" t="s">
        <v>100</v>
      </c>
      <c r="D541" s="107">
        <v>0</v>
      </c>
      <c r="E541" s="107">
        <v>0</v>
      </c>
      <c r="F541" s="107">
        <v>0</v>
      </c>
      <c r="G541" s="107">
        <v>0</v>
      </c>
      <c r="H541" s="107">
        <v>0</v>
      </c>
      <c r="I541" s="107">
        <v>1.6956500000000001</v>
      </c>
      <c r="J541" s="107">
        <v>0</v>
      </c>
      <c r="K541" s="107">
        <v>0</v>
      </c>
      <c r="L541" s="107">
        <v>0</v>
      </c>
      <c r="M541" s="107">
        <v>0</v>
      </c>
      <c r="N541" s="107">
        <v>0</v>
      </c>
      <c r="O541" s="107">
        <v>0</v>
      </c>
      <c r="P541" s="107">
        <v>0</v>
      </c>
      <c r="Q541" s="107">
        <v>0</v>
      </c>
      <c r="R541" s="107">
        <v>0</v>
      </c>
      <c r="S541" s="107">
        <v>0</v>
      </c>
      <c r="T541" s="107">
        <v>0</v>
      </c>
      <c r="U541" s="107">
        <v>0</v>
      </c>
      <c r="V541" s="147">
        <f t="shared" si="37"/>
        <v>0</v>
      </c>
      <c r="W541" s="147">
        <f t="shared" si="37"/>
        <v>0</v>
      </c>
      <c r="X541" s="147">
        <f t="shared" si="37"/>
        <v>0</v>
      </c>
      <c r="Y541" s="107">
        <v>0</v>
      </c>
      <c r="Z541" s="107">
        <v>0</v>
      </c>
      <c r="AA541" s="107">
        <v>0</v>
      </c>
      <c r="AB541" s="107">
        <v>0</v>
      </c>
      <c r="AC541" s="148">
        <f t="shared" si="38"/>
        <v>0</v>
      </c>
      <c r="AD541" s="149"/>
    </row>
    <row r="542" spans="1:30" s="150" customFormat="1" ht="63" x14ac:dyDescent="0.2">
      <c r="A542" s="146"/>
      <c r="B542" s="6" t="s">
        <v>1116</v>
      </c>
      <c r="C542" s="6" t="s">
        <v>100</v>
      </c>
      <c r="D542" s="107">
        <v>0</v>
      </c>
      <c r="E542" s="107">
        <v>0</v>
      </c>
      <c r="F542" s="107">
        <v>0</v>
      </c>
      <c r="G542" s="107">
        <v>0</v>
      </c>
      <c r="H542" s="107">
        <v>0</v>
      </c>
      <c r="I542" s="107">
        <v>14.838000000000001</v>
      </c>
      <c r="J542" s="107">
        <v>0</v>
      </c>
      <c r="K542" s="107">
        <v>0</v>
      </c>
      <c r="L542" s="107">
        <v>0</v>
      </c>
      <c r="M542" s="107">
        <v>0</v>
      </c>
      <c r="N542" s="107">
        <v>0</v>
      </c>
      <c r="O542" s="107">
        <v>0</v>
      </c>
      <c r="P542" s="107">
        <v>0</v>
      </c>
      <c r="Q542" s="107">
        <v>0</v>
      </c>
      <c r="R542" s="107">
        <v>0</v>
      </c>
      <c r="S542" s="107">
        <v>0</v>
      </c>
      <c r="T542" s="107">
        <v>0</v>
      </c>
      <c r="U542" s="107">
        <v>0</v>
      </c>
      <c r="V542" s="147">
        <f t="shared" si="37"/>
        <v>0</v>
      </c>
      <c r="W542" s="147">
        <f t="shared" si="37"/>
        <v>0</v>
      </c>
      <c r="X542" s="147">
        <f t="shared" si="37"/>
        <v>0</v>
      </c>
      <c r="Y542" s="107">
        <v>0</v>
      </c>
      <c r="Z542" s="107">
        <v>0</v>
      </c>
      <c r="AA542" s="107">
        <v>0</v>
      </c>
      <c r="AB542" s="107">
        <v>0</v>
      </c>
      <c r="AC542" s="148">
        <f t="shared" si="38"/>
        <v>0</v>
      </c>
      <c r="AD542" s="149"/>
    </row>
    <row r="543" spans="1:30" s="150" customFormat="1" ht="63" x14ac:dyDescent="0.2">
      <c r="A543" s="146"/>
      <c r="B543" s="6" t="s">
        <v>1117</v>
      </c>
      <c r="C543" s="6" t="s">
        <v>100</v>
      </c>
      <c r="D543" s="107">
        <v>0</v>
      </c>
      <c r="E543" s="107">
        <v>0</v>
      </c>
      <c r="F543" s="107">
        <v>0</v>
      </c>
      <c r="G543" s="107">
        <v>0</v>
      </c>
      <c r="H543" s="107">
        <v>0</v>
      </c>
      <c r="I543" s="107">
        <v>6.9098299999999995</v>
      </c>
      <c r="J543" s="107">
        <v>0</v>
      </c>
      <c r="K543" s="107">
        <v>0</v>
      </c>
      <c r="L543" s="107">
        <v>0</v>
      </c>
      <c r="M543" s="107">
        <v>0</v>
      </c>
      <c r="N543" s="107">
        <v>0</v>
      </c>
      <c r="O543" s="107">
        <v>0</v>
      </c>
      <c r="P543" s="107">
        <v>0</v>
      </c>
      <c r="Q543" s="107">
        <v>0</v>
      </c>
      <c r="R543" s="107">
        <v>0</v>
      </c>
      <c r="S543" s="107">
        <v>0</v>
      </c>
      <c r="T543" s="107">
        <v>0</v>
      </c>
      <c r="U543" s="107">
        <v>0</v>
      </c>
      <c r="V543" s="147">
        <f t="shared" si="37"/>
        <v>0</v>
      </c>
      <c r="W543" s="147">
        <f t="shared" si="37"/>
        <v>0</v>
      </c>
      <c r="X543" s="147">
        <f t="shared" si="37"/>
        <v>0</v>
      </c>
      <c r="Y543" s="107">
        <v>0</v>
      </c>
      <c r="Z543" s="107">
        <v>0</v>
      </c>
      <c r="AA543" s="107">
        <v>0</v>
      </c>
      <c r="AB543" s="107">
        <v>0</v>
      </c>
      <c r="AC543" s="148">
        <f t="shared" si="38"/>
        <v>0</v>
      </c>
      <c r="AD543" s="149"/>
    </row>
    <row r="544" spans="1:30" s="150" customFormat="1" ht="47.25" x14ac:dyDescent="0.2">
      <c r="A544" s="146"/>
      <c r="B544" s="6" t="s">
        <v>705</v>
      </c>
      <c r="C544" s="6" t="s">
        <v>100</v>
      </c>
      <c r="D544" s="107">
        <v>0</v>
      </c>
      <c r="E544" s="107">
        <v>0</v>
      </c>
      <c r="F544" s="107">
        <v>0</v>
      </c>
      <c r="G544" s="107">
        <v>0</v>
      </c>
      <c r="H544" s="107">
        <v>0</v>
      </c>
      <c r="I544" s="107">
        <v>0.51854444444444436</v>
      </c>
      <c r="J544" s="107">
        <v>0</v>
      </c>
      <c r="K544" s="107">
        <v>0</v>
      </c>
      <c r="L544" s="107">
        <v>0</v>
      </c>
      <c r="M544" s="107">
        <v>0</v>
      </c>
      <c r="N544" s="107">
        <v>0</v>
      </c>
      <c r="O544" s="107">
        <v>0</v>
      </c>
      <c r="P544" s="107">
        <v>0</v>
      </c>
      <c r="Q544" s="107">
        <v>0</v>
      </c>
      <c r="R544" s="107">
        <v>0</v>
      </c>
      <c r="S544" s="107">
        <v>0</v>
      </c>
      <c r="T544" s="107">
        <v>0</v>
      </c>
      <c r="U544" s="107">
        <v>0</v>
      </c>
      <c r="V544" s="147">
        <f t="shared" si="37"/>
        <v>0</v>
      </c>
      <c r="W544" s="147">
        <f t="shared" si="37"/>
        <v>0</v>
      </c>
      <c r="X544" s="147">
        <f t="shared" si="37"/>
        <v>0</v>
      </c>
      <c r="Y544" s="107">
        <v>0</v>
      </c>
      <c r="Z544" s="107">
        <v>0</v>
      </c>
      <c r="AA544" s="107">
        <v>0</v>
      </c>
      <c r="AB544" s="107">
        <v>0.46668999999999999</v>
      </c>
      <c r="AC544" s="148">
        <f t="shared" si="38"/>
        <v>0.46668999999999999</v>
      </c>
      <c r="AD544" s="149"/>
    </row>
    <row r="545" spans="1:30" s="150" customFormat="1" ht="47.25" x14ac:dyDescent="0.2">
      <c r="A545" s="146"/>
      <c r="B545" s="6" t="s">
        <v>706</v>
      </c>
      <c r="C545" s="6" t="s">
        <v>100</v>
      </c>
      <c r="D545" s="107">
        <v>0</v>
      </c>
      <c r="E545" s="107">
        <v>0</v>
      </c>
      <c r="F545" s="107">
        <v>0</v>
      </c>
      <c r="G545" s="107">
        <v>0</v>
      </c>
      <c r="H545" s="107">
        <v>0</v>
      </c>
      <c r="I545" s="107">
        <v>0.29943333333333333</v>
      </c>
      <c r="J545" s="107">
        <v>0</v>
      </c>
      <c r="K545" s="107">
        <v>0</v>
      </c>
      <c r="L545" s="107">
        <v>0</v>
      </c>
      <c r="M545" s="107">
        <v>0</v>
      </c>
      <c r="N545" s="107">
        <v>0</v>
      </c>
      <c r="O545" s="107">
        <v>0</v>
      </c>
      <c r="P545" s="107">
        <v>0</v>
      </c>
      <c r="Q545" s="107">
        <v>0</v>
      </c>
      <c r="R545" s="107">
        <v>0</v>
      </c>
      <c r="S545" s="107">
        <v>0</v>
      </c>
      <c r="T545" s="107">
        <v>0</v>
      </c>
      <c r="U545" s="107">
        <v>0</v>
      </c>
      <c r="V545" s="147">
        <f t="shared" si="37"/>
        <v>0</v>
      </c>
      <c r="W545" s="147">
        <f t="shared" si="37"/>
        <v>0</v>
      </c>
      <c r="X545" s="147">
        <f t="shared" si="37"/>
        <v>0</v>
      </c>
      <c r="Y545" s="107">
        <v>0</v>
      </c>
      <c r="Z545" s="107">
        <v>0</v>
      </c>
      <c r="AA545" s="107">
        <v>0</v>
      </c>
      <c r="AB545" s="107">
        <v>0.26949000000000001</v>
      </c>
      <c r="AC545" s="148">
        <f t="shared" si="38"/>
        <v>0.26949000000000001</v>
      </c>
      <c r="AD545" s="149"/>
    </row>
    <row r="546" spans="1:30" s="150" customFormat="1" ht="47.25" x14ac:dyDescent="0.2">
      <c r="A546" s="146"/>
      <c r="B546" s="6" t="s">
        <v>707</v>
      </c>
      <c r="C546" s="6" t="s">
        <v>100</v>
      </c>
      <c r="D546" s="107">
        <v>0</v>
      </c>
      <c r="E546" s="107">
        <v>0</v>
      </c>
      <c r="F546" s="107">
        <v>0</v>
      </c>
      <c r="G546" s="107">
        <v>0</v>
      </c>
      <c r="H546" s="107">
        <v>0</v>
      </c>
      <c r="I546" s="107">
        <v>0.12804444444444446</v>
      </c>
      <c r="J546" s="107">
        <v>0</v>
      </c>
      <c r="K546" s="107">
        <v>0</v>
      </c>
      <c r="L546" s="107">
        <v>0</v>
      </c>
      <c r="M546" s="107">
        <v>0</v>
      </c>
      <c r="N546" s="107">
        <v>0</v>
      </c>
      <c r="O546" s="107">
        <v>0</v>
      </c>
      <c r="P546" s="107">
        <v>0</v>
      </c>
      <c r="Q546" s="107">
        <v>0</v>
      </c>
      <c r="R546" s="107">
        <v>0</v>
      </c>
      <c r="S546" s="107">
        <v>0</v>
      </c>
      <c r="T546" s="107">
        <v>0</v>
      </c>
      <c r="U546" s="107">
        <v>0</v>
      </c>
      <c r="V546" s="147">
        <f t="shared" si="37"/>
        <v>0</v>
      </c>
      <c r="W546" s="147">
        <f t="shared" si="37"/>
        <v>0</v>
      </c>
      <c r="X546" s="147">
        <f t="shared" si="37"/>
        <v>0</v>
      </c>
      <c r="Y546" s="107">
        <v>0</v>
      </c>
      <c r="Z546" s="107">
        <v>0</v>
      </c>
      <c r="AA546" s="107">
        <v>0</v>
      </c>
      <c r="AB546" s="107">
        <v>0.11524</v>
      </c>
      <c r="AC546" s="148">
        <f t="shared" si="38"/>
        <v>0.11524</v>
      </c>
      <c r="AD546" s="149"/>
    </row>
    <row r="547" spans="1:30" s="150" customFormat="1" ht="63" x14ac:dyDescent="0.2">
      <c r="A547" s="146"/>
      <c r="B547" s="6" t="s">
        <v>708</v>
      </c>
      <c r="C547" s="6" t="s">
        <v>100</v>
      </c>
      <c r="D547" s="107">
        <v>0</v>
      </c>
      <c r="E547" s="107">
        <v>0</v>
      </c>
      <c r="F547" s="107">
        <v>0</v>
      </c>
      <c r="G547" s="107">
        <v>0</v>
      </c>
      <c r="H547" s="107">
        <v>0</v>
      </c>
      <c r="I547" s="107">
        <v>0.27378888888888886</v>
      </c>
      <c r="J547" s="107">
        <v>0</v>
      </c>
      <c r="K547" s="107">
        <v>0</v>
      </c>
      <c r="L547" s="107">
        <v>0</v>
      </c>
      <c r="M547" s="107">
        <v>0</v>
      </c>
      <c r="N547" s="107">
        <v>0</v>
      </c>
      <c r="O547" s="107">
        <v>0</v>
      </c>
      <c r="P547" s="107">
        <v>0</v>
      </c>
      <c r="Q547" s="107">
        <v>0</v>
      </c>
      <c r="R547" s="107">
        <v>0</v>
      </c>
      <c r="S547" s="107">
        <v>0</v>
      </c>
      <c r="T547" s="107">
        <v>0</v>
      </c>
      <c r="U547" s="107">
        <v>0</v>
      </c>
      <c r="V547" s="147">
        <f t="shared" si="37"/>
        <v>0</v>
      </c>
      <c r="W547" s="147">
        <f t="shared" si="37"/>
        <v>0</v>
      </c>
      <c r="X547" s="147">
        <f t="shared" si="37"/>
        <v>0</v>
      </c>
      <c r="Y547" s="107">
        <v>0</v>
      </c>
      <c r="Z547" s="107">
        <v>0</v>
      </c>
      <c r="AA547" s="107">
        <v>0</v>
      </c>
      <c r="AB547" s="107">
        <v>0.24640999999999999</v>
      </c>
      <c r="AC547" s="148">
        <f t="shared" si="38"/>
        <v>0.24640999999999999</v>
      </c>
      <c r="AD547" s="149"/>
    </row>
    <row r="548" spans="1:30" s="150" customFormat="1" ht="47.25" x14ac:dyDescent="0.2">
      <c r="A548" s="146"/>
      <c r="B548" s="6" t="s">
        <v>709</v>
      </c>
      <c r="C548" s="6" t="s">
        <v>100</v>
      </c>
      <c r="D548" s="107">
        <v>0</v>
      </c>
      <c r="E548" s="107">
        <v>0</v>
      </c>
      <c r="F548" s="107">
        <v>0</v>
      </c>
      <c r="G548" s="107">
        <v>0</v>
      </c>
      <c r="H548" s="107">
        <v>0</v>
      </c>
      <c r="I548" s="107">
        <v>0.60507777777777771</v>
      </c>
      <c r="J548" s="107">
        <v>0</v>
      </c>
      <c r="K548" s="107">
        <v>0</v>
      </c>
      <c r="L548" s="107">
        <v>0</v>
      </c>
      <c r="M548" s="107">
        <v>0</v>
      </c>
      <c r="N548" s="107">
        <v>0</v>
      </c>
      <c r="O548" s="107">
        <v>0</v>
      </c>
      <c r="P548" s="107">
        <v>0</v>
      </c>
      <c r="Q548" s="107">
        <v>0</v>
      </c>
      <c r="R548" s="107">
        <v>0</v>
      </c>
      <c r="S548" s="107">
        <v>0</v>
      </c>
      <c r="T548" s="107">
        <v>0</v>
      </c>
      <c r="U548" s="107">
        <v>0</v>
      </c>
      <c r="V548" s="147">
        <f t="shared" si="37"/>
        <v>0</v>
      </c>
      <c r="W548" s="147">
        <f t="shared" si="37"/>
        <v>0</v>
      </c>
      <c r="X548" s="147">
        <f t="shared" si="37"/>
        <v>0</v>
      </c>
      <c r="Y548" s="107">
        <v>0</v>
      </c>
      <c r="Z548" s="107">
        <v>0</v>
      </c>
      <c r="AA548" s="107">
        <v>0</v>
      </c>
      <c r="AB548" s="107">
        <v>0.54457</v>
      </c>
      <c r="AC548" s="148">
        <f t="shared" si="38"/>
        <v>0.54457</v>
      </c>
      <c r="AD548" s="149"/>
    </row>
    <row r="549" spans="1:30" s="150" customFormat="1" ht="47.25" x14ac:dyDescent="0.2">
      <c r="A549" s="146"/>
      <c r="B549" s="6" t="s">
        <v>710</v>
      </c>
      <c r="C549" s="6" t="s">
        <v>100</v>
      </c>
      <c r="D549" s="107">
        <v>0</v>
      </c>
      <c r="E549" s="107">
        <v>0</v>
      </c>
      <c r="F549" s="107">
        <v>0</v>
      </c>
      <c r="G549" s="107">
        <v>0</v>
      </c>
      <c r="H549" s="107">
        <v>0</v>
      </c>
      <c r="I549" s="107">
        <v>1.7909444444444444</v>
      </c>
      <c r="J549" s="107">
        <v>0</v>
      </c>
      <c r="K549" s="107">
        <v>0</v>
      </c>
      <c r="L549" s="107">
        <v>0</v>
      </c>
      <c r="M549" s="107">
        <v>0</v>
      </c>
      <c r="N549" s="107">
        <v>0</v>
      </c>
      <c r="O549" s="107">
        <v>0</v>
      </c>
      <c r="P549" s="107">
        <v>0</v>
      </c>
      <c r="Q549" s="107">
        <v>0</v>
      </c>
      <c r="R549" s="107">
        <v>0</v>
      </c>
      <c r="S549" s="107">
        <v>0</v>
      </c>
      <c r="T549" s="107">
        <v>0</v>
      </c>
      <c r="U549" s="107">
        <v>0</v>
      </c>
      <c r="V549" s="147">
        <f t="shared" si="37"/>
        <v>0</v>
      </c>
      <c r="W549" s="147">
        <f t="shared" si="37"/>
        <v>0</v>
      </c>
      <c r="X549" s="147">
        <f t="shared" si="37"/>
        <v>0</v>
      </c>
      <c r="Y549" s="107">
        <v>0</v>
      </c>
      <c r="Z549" s="107">
        <v>0</v>
      </c>
      <c r="AA549" s="107">
        <v>0</v>
      </c>
      <c r="AB549" s="107">
        <v>1.61185</v>
      </c>
      <c r="AC549" s="148">
        <f t="shared" si="38"/>
        <v>1.61185</v>
      </c>
      <c r="AD549" s="149"/>
    </row>
    <row r="550" spans="1:30" s="150" customFormat="1" ht="63" x14ac:dyDescent="0.2">
      <c r="A550" s="146"/>
      <c r="B550" s="6" t="s">
        <v>711</v>
      </c>
      <c r="C550" s="6" t="s">
        <v>100</v>
      </c>
      <c r="D550" s="107">
        <v>0</v>
      </c>
      <c r="E550" s="107">
        <v>0</v>
      </c>
      <c r="F550" s="107">
        <v>0</v>
      </c>
      <c r="G550" s="107">
        <v>0</v>
      </c>
      <c r="H550" s="107">
        <v>0</v>
      </c>
      <c r="I550" s="107">
        <v>0.54464444444444438</v>
      </c>
      <c r="J550" s="107">
        <v>0</v>
      </c>
      <c r="K550" s="107">
        <v>0</v>
      </c>
      <c r="L550" s="107">
        <v>0</v>
      </c>
      <c r="M550" s="107">
        <v>0</v>
      </c>
      <c r="N550" s="107">
        <v>0</v>
      </c>
      <c r="O550" s="107">
        <v>0</v>
      </c>
      <c r="P550" s="107">
        <v>0</v>
      </c>
      <c r="Q550" s="107">
        <v>0</v>
      </c>
      <c r="R550" s="107">
        <v>0</v>
      </c>
      <c r="S550" s="107">
        <v>0</v>
      </c>
      <c r="T550" s="107">
        <v>0</v>
      </c>
      <c r="U550" s="107">
        <v>0</v>
      </c>
      <c r="V550" s="147">
        <f t="shared" si="37"/>
        <v>0</v>
      </c>
      <c r="W550" s="147">
        <f t="shared" si="37"/>
        <v>0</v>
      </c>
      <c r="X550" s="147">
        <f t="shared" si="37"/>
        <v>0</v>
      </c>
      <c r="Y550" s="107">
        <v>0</v>
      </c>
      <c r="Z550" s="107">
        <v>0</v>
      </c>
      <c r="AA550" s="107">
        <v>0</v>
      </c>
      <c r="AB550" s="107">
        <v>0.49018</v>
      </c>
      <c r="AC550" s="148">
        <f t="shared" si="38"/>
        <v>0.49018</v>
      </c>
      <c r="AD550" s="149"/>
    </row>
    <row r="551" spans="1:30" s="150" customFormat="1" ht="47.25" x14ac:dyDescent="0.2">
      <c r="A551" s="146"/>
      <c r="B551" s="6" t="s">
        <v>712</v>
      </c>
      <c r="C551" s="6" t="s">
        <v>100</v>
      </c>
      <c r="D551" s="107">
        <v>0</v>
      </c>
      <c r="E551" s="107">
        <v>0</v>
      </c>
      <c r="F551" s="107">
        <v>0</v>
      </c>
      <c r="G551" s="107">
        <v>0</v>
      </c>
      <c r="H551" s="107">
        <v>0</v>
      </c>
      <c r="I551" s="107">
        <v>2.3310555555555554</v>
      </c>
      <c r="J551" s="107">
        <v>0</v>
      </c>
      <c r="K551" s="107">
        <v>0</v>
      </c>
      <c r="L551" s="107">
        <v>0</v>
      </c>
      <c r="M551" s="107">
        <v>0</v>
      </c>
      <c r="N551" s="107">
        <v>0</v>
      </c>
      <c r="O551" s="107">
        <v>0</v>
      </c>
      <c r="P551" s="107">
        <v>0</v>
      </c>
      <c r="Q551" s="107">
        <v>0</v>
      </c>
      <c r="R551" s="107">
        <v>0</v>
      </c>
      <c r="S551" s="107">
        <v>0</v>
      </c>
      <c r="T551" s="107">
        <v>0</v>
      </c>
      <c r="U551" s="107">
        <v>0</v>
      </c>
      <c r="V551" s="147">
        <f t="shared" si="37"/>
        <v>0</v>
      </c>
      <c r="W551" s="147">
        <f t="shared" si="37"/>
        <v>0</v>
      </c>
      <c r="X551" s="147">
        <f t="shared" si="37"/>
        <v>0</v>
      </c>
      <c r="Y551" s="107">
        <v>0</v>
      </c>
      <c r="Z551" s="107">
        <v>0</v>
      </c>
      <c r="AA551" s="107">
        <v>0</v>
      </c>
      <c r="AB551" s="107">
        <v>2.09795</v>
      </c>
      <c r="AC551" s="148">
        <f t="shared" si="38"/>
        <v>2.09795</v>
      </c>
      <c r="AD551" s="149"/>
    </row>
    <row r="552" spans="1:30" s="150" customFormat="1" ht="31.5" x14ac:dyDescent="0.2">
      <c r="A552" s="146"/>
      <c r="B552" s="6" t="s">
        <v>713</v>
      </c>
      <c r="C552" s="6" t="s">
        <v>100</v>
      </c>
      <c r="D552" s="107">
        <v>0</v>
      </c>
      <c r="E552" s="107">
        <v>0</v>
      </c>
      <c r="F552" s="107">
        <v>0</v>
      </c>
      <c r="G552" s="107">
        <v>0</v>
      </c>
      <c r="H552" s="107">
        <v>0</v>
      </c>
      <c r="I552" s="107">
        <v>2.0492111111111111</v>
      </c>
      <c r="J552" s="107">
        <v>0</v>
      </c>
      <c r="K552" s="107">
        <v>0</v>
      </c>
      <c r="L552" s="107">
        <v>0</v>
      </c>
      <c r="M552" s="107">
        <v>0</v>
      </c>
      <c r="N552" s="107">
        <v>0</v>
      </c>
      <c r="O552" s="107">
        <v>0</v>
      </c>
      <c r="P552" s="107">
        <v>0</v>
      </c>
      <c r="Q552" s="107">
        <v>0</v>
      </c>
      <c r="R552" s="107">
        <v>0</v>
      </c>
      <c r="S552" s="107">
        <v>0</v>
      </c>
      <c r="T552" s="107">
        <v>0</v>
      </c>
      <c r="U552" s="107">
        <v>0</v>
      </c>
      <c r="V552" s="147">
        <f t="shared" si="37"/>
        <v>0</v>
      </c>
      <c r="W552" s="147">
        <f t="shared" si="37"/>
        <v>0</v>
      </c>
      <c r="X552" s="147">
        <f t="shared" si="37"/>
        <v>0</v>
      </c>
      <c r="Y552" s="107">
        <v>0</v>
      </c>
      <c r="Z552" s="107">
        <v>0</v>
      </c>
      <c r="AA552" s="107">
        <v>0</v>
      </c>
      <c r="AB552" s="107">
        <v>1.84429</v>
      </c>
      <c r="AC552" s="148">
        <f t="shared" si="38"/>
        <v>1.84429</v>
      </c>
      <c r="AD552" s="149"/>
    </row>
    <row r="553" spans="1:30" s="150" customFormat="1" ht="47.25" x14ac:dyDescent="0.2">
      <c r="A553" s="146"/>
      <c r="B553" s="6" t="s">
        <v>714</v>
      </c>
      <c r="C553" s="6" t="s">
        <v>100</v>
      </c>
      <c r="D553" s="107">
        <v>0</v>
      </c>
      <c r="E553" s="107">
        <v>0</v>
      </c>
      <c r="F553" s="107">
        <v>0</v>
      </c>
      <c r="G553" s="107">
        <v>0</v>
      </c>
      <c r="H553" s="107">
        <v>0</v>
      </c>
      <c r="I553" s="107">
        <v>0.3569</v>
      </c>
      <c r="J553" s="107">
        <v>0</v>
      </c>
      <c r="K553" s="107">
        <v>0</v>
      </c>
      <c r="L553" s="107">
        <v>0</v>
      </c>
      <c r="M553" s="107">
        <v>0</v>
      </c>
      <c r="N553" s="107">
        <v>0</v>
      </c>
      <c r="O553" s="107">
        <v>0</v>
      </c>
      <c r="P553" s="107">
        <v>0</v>
      </c>
      <c r="Q553" s="107">
        <v>0</v>
      </c>
      <c r="R553" s="107">
        <v>0</v>
      </c>
      <c r="S553" s="107">
        <v>0</v>
      </c>
      <c r="T553" s="107">
        <v>0</v>
      </c>
      <c r="U553" s="107">
        <v>0</v>
      </c>
      <c r="V553" s="147">
        <f t="shared" si="37"/>
        <v>0</v>
      </c>
      <c r="W553" s="147">
        <f t="shared" si="37"/>
        <v>0</v>
      </c>
      <c r="X553" s="147">
        <f t="shared" si="37"/>
        <v>0</v>
      </c>
      <c r="Y553" s="107">
        <v>0</v>
      </c>
      <c r="Z553" s="107">
        <v>0</v>
      </c>
      <c r="AA553" s="107">
        <v>0</v>
      </c>
      <c r="AB553" s="107">
        <v>0.32121</v>
      </c>
      <c r="AC553" s="148">
        <f t="shared" si="38"/>
        <v>0.32121</v>
      </c>
      <c r="AD553" s="149"/>
    </row>
    <row r="554" spans="1:30" s="150" customFormat="1" ht="31.5" x14ac:dyDescent="0.2">
      <c r="A554" s="146"/>
      <c r="B554" s="6" t="s">
        <v>715</v>
      </c>
      <c r="C554" s="6" t="s">
        <v>100</v>
      </c>
      <c r="D554" s="107">
        <v>0</v>
      </c>
      <c r="E554" s="107">
        <v>0</v>
      </c>
      <c r="F554" s="107">
        <v>0</v>
      </c>
      <c r="G554" s="107">
        <v>0</v>
      </c>
      <c r="H554" s="107">
        <v>0</v>
      </c>
      <c r="I554" s="107">
        <v>6.402222222222223E-2</v>
      </c>
      <c r="J554" s="107">
        <v>0</v>
      </c>
      <c r="K554" s="107">
        <v>0</v>
      </c>
      <c r="L554" s="107">
        <v>0</v>
      </c>
      <c r="M554" s="107">
        <v>0</v>
      </c>
      <c r="N554" s="107">
        <v>0</v>
      </c>
      <c r="O554" s="107">
        <v>0</v>
      </c>
      <c r="P554" s="107">
        <v>0</v>
      </c>
      <c r="Q554" s="107">
        <v>0</v>
      </c>
      <c r="R554" s="107">
        <v>0</v>
      </c>
      <c r="S554" s="107">
        <v>0</v>
      </c>
      <c r="T554" s="107">
        <v>0</v>
      </c>
      <c r="U554" s="107">
        <v>0</v>
      </c>
      <c r="V554" s="147">
        <f t="shared" si="37"/>
        <v>0</v>
      </c>
      <c r="W554" s="147">
        <f t="shared" si="37"/>
        <v>0</v>
      </c>
      <c r="X554" s="147">
        <f t="shared" si="37"/>
        <v>0</v>
      </c>
      <c r="Y554" s="107">
        <v>0</v>
      </c>
      <c r="Z554" s="107">
        <v>0</v>
      </c>
      <c r="AA554" s="107">
        <v>0</v>
      </c>
      <c r="AB554" s="107">
        <v>5.7619999999999998E-2</v>
      </c>
      <c r="AC554" s="148">
        <f t="shared" si="38"/>
        <v>5.7619999999999998E-2</v>
      </c>
      <c r="AD554" s="149"/>
    </row>
    <row r="555" spans="1:30" s="150" customFormat="1" ht="31.5" x14ac:dyDescent="0.2">
      <c r="A555" s="146"/>
      <c r="B555" s="6" t="s">
        <v>716</v>
      </c>
      <c r="C555" s="6" t="s">
        <v>100</v>
      </c>
      <c r="D555" s="107">
        <v>0</v>
      </c>
      <c r="E555" s="107">
        <v>0</v>
      </c>
      <c r="F555" s="107">
        <v>0</v>
      </c>
      <c r="G555" s="107">
        <v>0</v>
      </c>
      <c r="H555" s="107">
        <v>0</v>
      </c>
      <c r="I555" s="107">
        <v>1.6666666666666667</v>
      </c>
      <c r="J555" s="107">
        <v>0</v>
      </c>
      <c r="K555" s="107">
        <v>0</v>
      </c>
      <c r="L555" s="107">
        <v>0</v>
      </c>
      <c r="M555" s="107">
        <v>0</v>
      </c>
      <c r="N555" s="107">
        <v>0</v>
      </c>
      <c r="O555" s="107">
        <v>0</v>
      </c>
      <c r="P555" s="107">
        <v>0</v>
      </c>
      <c r="Q555" s="107">
        <v>0</v>
      </c>
      <c r="R555" s="107">
        <v>0</v>
      </c>
      <c r="S555" s="107">
        <v>0</v>
      </c>
      <c r="T555" s="107">
        <v>0</v>
      </c>
      <c r="U555" s="107">
        <v>0</v>
      </c>
      <c r="V555" s="147">
        <f t="shared" si="37"/>
        <v>0</v>
      </c>
      <c r="W555" s="147">
        <f t="shared" si="37"/>
        <v>0</v>
      </c>
      <c r="X555" s="147">
        <f t="shared" si="37"/>
        <v>0</v>
      </c>
      <c r="Y555" s="107">
        <v>0</v>
      </c>
      <c r="Z555" s="107">
        <v>0</v>
      </c>
      <c r="AA555" s="107">
        <v>0</v>
      </c>
      <c r="AB555" s="107">
        <v>1.5</v>
      </c>
      <c r="AC555" s="148">
        <f t="shared" si="38"/>
        <v>1.5</v>
      </c>
      <c r="AD555" s="149"/>
    </row>
    <row r="556" spans="1:30" s="150" customFormat="1" ht="31.5" x14ac:dyDescent="0.2">
      <c r="A556" s="146"/>
      <c r="B556" s="6" t="s">
        <v>718</v>
      </c>
      <c r="C556" s="6" t="s">
        <v>100</v>
      </c>
      <c r="D556" s="107">
        <v>0</v>
      </c>
      <c r="E556" s="107">
        <v>0</v>
      </c>
      <c r="F556" s="107">
        <v>0</v>
      </c>
      <c r="G556" s="107">
        <v>0</v>
      </c>
      <c r="H556" s="107">
        <v>0</v>
      </c>
      <c r="I556" s="107">
        <v>2.283050847457627</v>
      </c>
      <c r="J556" s="107">
        <v>0</v>
      </c>
      <c r="K556" s="107">
        <v>0</v>
      </c>
      <c r="L556" s="107">
        <v>0</v>
      </c>
      <c r="M556" s="107">
        <v>0</v>
      </c>
      <c r="N556" s="107">
        <v>0</v>
      </c>
      <c r="O556" s="107">
        <v>0</v>
      </c>
      <c r="P556" s="107">
        <v>0</v>
      </c>
      <c r="Q556" s="107">
        <v>0</v>
      </c>
      <c r="R556" s="107">
        <v>0</v>
      </c>
      <c r="S556" s="107">
        <v>0</v>
      </c>
      <c r="T556" s="107">
        <v>0</v>
      </c>
      <c r="U556" s="107">
        <v>0</v>
      </c>
      <c r="V556" s="147">
        <f t="shared" si="37"/>
        <v>0</v>
      </c>
      <c r="W556" s="147">
        <f t="shared" si="37"/>
        <v>0</v>
      </c>
      <c r="X556" s="147">
        <f t="shared" si="37"/>
        <v>0</v>
      </c>
      <c r="Y556" s="107">
        <v>0</v>
      </c>
      <c r="Z556" s="107">
        <v>0</v>
      </c>
      <c r="AA556" s="107">
        <v>0</v>
      </c>
      <c r="AB556" s="107">
        <v>0</v>
      </c>
      <c r="AC556" s="148">
        <f t="shared" si="38"/>
        <v>0</v>
      </c>
      <c r="AD556" s="149"/>
    </row>
    <row r="557" spans="1:30" s="150" customFormat="1" ht="31.5" x14ac:dyDescent="0.2">
      <c r="A557" s="146"/>
      <c r="B557" s="6" t="s">
        <v>719</v>
      </c>
      <c r="C557" s="6" t="s">
        <v>100</v>
      </c>
      <c r="D557" s="107">
        <v>0</v>
      </c>
      <c r="E557" s="107">
        <v>0</v>
      </c>
      <c r="F557" s="107">
        <v>0</v>
      </c>
      <c r="G557" s="107">
        <v>0</v>
      </c>
      <c r="H557" s="107">
        <v>0</v>
      </c>
      <c r="I557" s="107">
        <v>0.77000000000000013</v>
      </c>
      <c r="J557" s="107">
        <v>0</v>
      </c>
      <c r="K557" s="107">
        <v>0</v>
      </c>
      <c r="L557" s="107">
        <v>0</v>
      </c>
      <c r="M557" s="107">
        <v>0</v>
      </c>
      <c r="N557" s="107">
        <v>0</v>
      </c>
      <c r="O557" s="107">
        <v>0</v>
      </c>
      <c r="P557" s="107">
        <v>0</v>
      </c>
      <c r="Q557" s="107">
        <v>0</v>
      </c>
      <c r="R557" s="107">
        <v>0</v>
      </c>
      <c r="S557" s="107">
        <v>0</v>
      </c>
      <c r="T557" s="107">
        <v>0</v>
      </c>
      <c r="U557" s="107">
        <v>0</v>
      </c>
      <c r="V557" s="147">
        <f t="shared" si="37"/>
        <v>0</v>
      </c>
      <c r="W557" s="147">
        <f t="shared" si="37"/>
        <v>0</v>
      </c>
      <c r="X557" s="147">
        <f t="shared" si="37"/>
        <v>0</v>
      </c>
      <c r="Y557" s="107">
        <v>0</v>
      </c>
      <c r="Z557" s="107">
        <v>0</v>
      </c>
      <c r="AA557" s="107">
        <v>0</v>
      </c>
      <c r="AB557" s="107">
        <v>0</v>
      </c>
      <c r="AC557" s="148">
        <f t="shared" si="38"/>
        <v>0</v>
      </c>
      <c r="AD557" s="149"/>
    </row>
    <row r="558" spans="1:30" s="150" customFormat="1" ht="31.5" x14ac:dyDescent="0.2">
      <c r="A558" s="146"/>
      <c r="B558" s="6" t="s">
        <v>720</v>
      </c>
      <c r="C558" s="6" t="s">
        <v>100</v>
      </c>
      <c r="D558" s="107">
        <v>0</v>
      </c>
      <c r="E558" s="107">
        <v>0</v>
      </c>
      <c r="F558" s="107">
        <v>0</v>
      </c>
      <c r="G558" s="107">
        <v>0</v>
      </c>
      <c r="H558" s="107">
        <v>0</v>
      </c>
      <c r="I558" s="107">
        <v>1.9470000000000001</v>
      </c>
      <c r="J558" s="107">
        <v>0</v>
      </c>
      <c r="K558" s="107">
        <v>0</v>
      </c>
      <c r="L558" s="107">
        <v>0</v>
      </c>
      <c r="M558" s="107">
        <v>0</v>
      </c>
      <c r="N558" s="107">
        <v>0</v>
      </c>
      <c r="O558" s="107">
        <v>0</v>
      </c>
      <c r="P558" s="107">
        <v>0</v>
      </c>
      <c r="Q558" s="107">
        <v>0</v>
      </c>
      <c r="R558" s="107">
        <v>0</v>
      </c>
      <c r="S558" s="107">
        <v>0</v>
      </c>
      <c r="T558" s="107">
        <v>0</v>
      </c>
      <c r="U558" s="107">
        <v>0</v>
      </c>
      <c r="V558" s="147">
        <f t="shared" si="37"/>
        <v>0</v>
      </c>
      <c r="W558" s="147">
        <f t="shared" si="37"/>
        <v>0</v>
      </c>
      <c r="X558" s="147">
        <f t="shared" si="37"/>
        <v>0</v>
      </c>
      <c r="Y558" s="107">
        <v>0</v>
      </c>
      <c r="Z558" s="107">
        <v>0</v>
      </c>
      <c r="AA558" s="107">
        <v>0</v>
      </c>
      <c r="AB558" s="107">
        <v>0</v>
      </c>
      <c r="AC558" s="148">
        <f t="shared" si="38"/>
        <v>0</v>
      </c>
      <c r="AD558" s="149"/>
    </row>
    <row r="559" spans="1:30" s="150" customFormat="1" ht="31.5" x14ac:dyDescent="0.2">
      <c r="A559" s="146"/>
      <c r="B559" s="6" t="s">
        <v>721</v>
      </c>
      <c r="C559" s="6" t="s">
        <v>100</v>
      </c>
      <c r="D559" s="107">
        <v>0</v>
      </c>
      <c r="E559" s="107">
        <v>0</v>
      </c>
      <c r="F559" s="107">
        <v>0</v>
      </c>
      <c r="G559" s="107">
        <v>0</v>
      </c>
      <c r="H559" s="107">
        <v>0</v>
      </c>
      <c r="I559" s="107">
        <v>3.4100000000000006</v>
      </c>
      <c r="J559" s="107">
        <v>0</v>
      </c>
      <c r="K559" s="107">
        <v>0</v>
      </c>
      <c r="L559" s="107">
        <v>0</v>
      </c>
      <c r="M559" s="107">
        <v>0</v>
      </c>
      <c r="N559" s="107">
        <v>0</v>
      </c>
      <c r="O559" s="107">
        <v>0</v>
      </c>
      <c r="P559" s="107">
        <v>0</v>
      </c>
      <c r="Q559" s="107">
        <v>0</v>
      </c>
      <c r="R559" s="107">
        <v>0</v>
      </c>
      <c r="S559" s="107">
        <v>0</v>
      </c>
      <c r="T559" s="107">
        <v>0</v>
      </c>
      <c r="U559" s="107">
        <v>0</v>
      </c>
      <c r="V559" s="147">
        <f t="shared" si="37"/>
        <v>0</v>
      </c>
      <c r="W559" s="147">
        <f t="shared" si="37"/>
        <v>0</v>
      </c>
      <c r="X559" s="147">
        <f t="shared" si="37"/>
        <v>0</v>
      </c>
      <c r="Y559" s="107">
        <v>0</v>
      </c>
      <c r="Z559" s="107">
        <v>0</v>
      </c>
      <c r="AA559" s="107">
        <v>0</v>
      </c>
      <c r="AB559" s="107">
        <v>0</v>
      </c>
      <c r="AC559" s="148">
        <f t="shared" si="38"/>
        <v>0</v>
      </c>
      <c r="AD559" s="149"/>
    </row>
    <row r="560" spans="1:30" s="150" customFormat="1" ht="31.5" x14ac:dyDescent="0.2">
      <c r="A560" s="146"/>
      <c r="B560" s="6" t="s">
        <v>722</v>
      </c>
      <c r="C560" s="6" t="s">
        <v>100</v>
      </c>
      <c r="D560" s="107">
        <v>0</v>
      </c>
      <c r="E560" s="107">
        <v>0</v>
      </c>
      <c r="F560" s="107">
        <v>0</v>
      </c>
      <c r="G560" s="107">
        <v>0</v>
      </c>
      <c r="H560" s="107">
        <v>0</v>
      </c>
      <c r="I560" s="107">
        <v>1.090677966101695</v>
      </c>
      <c r="J560" s="107">
        <v>0</v>
      </c>
      <c r="K560" s="107">
        <v>0</v>
      </c>
      <c r="L560" s="107">
        <v>0</v>
      </c>
      <c r="M560" s="107">
        <v>0</v>
      </c>
      <c r="N560" s="107">
        <v>0</v>
      </c>
      <c r="O560" s="107">
        <v>0</v>
      </c>
      <c r="P560" s="107">
        <v>0</v>
      </c>
      <c r="Q560" s="107">
        <v>0</v>
      </c>
      <c r="R560" s="107">
        <v>0</v>
      </c>
      <c r="S560" s="107">
        <v>0</v>
      </c>
      <c r="T560" s="107">
        <v>0</v>
      </c>
      <c r="U560" s="107">
        <v>0</v>
      </c>
      <c r="V560" s="147">
        <f t="shared" si="37"/>
        <v>0</v>
      </c>
      <c r="W560" s="147">
        <f t="shared" si="37"/>
        <v>0</v>
      </c>
      <c r="X560" s="147">
        <f t="shared" si="37"/>
        <v>0</v>
      </c>
      <c r="Y560" s="107">
        <v>0</v>
      </c>
      <c r="Z560" s="107">
        <v>0</v>
      </c>
      <c r="AA560" s="107">
        <v>0</v>
      </c>
      <c r="AB560" s="107">
        <v>0</v>
      </c>
      <c r="AC560" s="148">
        <f t="shared" si="38"/>
        <v>0</v>
      </c>
      <c r="AD560" s="149"/>
    </row>
    <row r="561" spans="1:30" s="150" customFormat="1" ht="31.5" x14ac:dyDescent="0.2">
      <c r="A561" s="146"/>
      <c r="B561" s="6" t="s">
        <v>723</v>
      </c>
      <c r="C561" s="6" t="s">
        <v>100</v>
      </c>
      <c r="D561" s="107">
        <v>0</v>
      </c>
      <c r="E561" s="107">
        <v>0</v>
      </c>
      <c r="F561" s="107">
        <v>0</v>
      </c>
      <c r="G561" s="107">
        <v>0</v>
      </c>
      <c r="H561" s="107">
        <v>0</v>
      </c>
      <c r="I561" s="107">
        <v>1.3008474576271187</v>
      </c>
      <c r="J561" s="107">
        <v>0</v>
      </c>
      <c r="K561" s="107">
        <v>0</v>
      </c>
      <c r="L561" s="107">
        <v>0</v>
      </c>
      <c r="M561" s="107">
        <v>0</v>
      </c>
      <c r="N561" s="107">
        <v>0</v>
      </c>
      <c r="O561" s="107">
        <v>0</v>
      </c>
      <c r="P561" s="107">
        <v>0</v>
      </c>
      <c r="Q561" s="107">
        <v>0</v>
      </c>
      <c r="R561" s="107">
        <v>0</v>
      </c>
      <c r="S561" s="107">
        <v>0</v>
      </c>
      <c r="T561" s="107">
        <v>0</v>
      </c>
      <c r="U561" s="107">
        <v>0</v>
      </c>
      <c r="V561" s="147">
        <f t="shared" si="37"/>
        <v>0</v>
      </c>
      <c r="W561" s="147">
        <f t="shared" si="37"/>
        <v>0</v>
      </c>
      <c r="X561" s="147">
        <f t="shared" si="37"/>
        <v>0</v>
      </c>
      <c r="Y561" s="107">
        <v>0</v>
      </c>
      <c r="Z561" s="107">
        <v>0</v>
      </c>
      <c r="AA561" s="107">
        <v>0</v>
      </c>
      <c r="AB561" s="107">
        <v>0</v>
      </c>
      <c r="AC561" s="148">
        <f t="shared" si="38"/>
        <v>0</v>
      </c>
      <c r="AD561" s="149"/>
    </row>
    <row r="562" spans="1:30" s="150" customFormat="1" ht="31.5" x14ac:dyDescent="0.2">
      <c r="A562" s="146"/>
      <c r="B562" s="6" t="s">
        <v>724</v>
      </c>
      <c r="C562" s="6" t="s">
        <v>100</v>
      </c>
      <c r="D562" s="107">
        <v>0</v>
      </c>
      <c r="E562" s="107">
        <v>0</v>
      </c>
      <c r="F562" s="107">
        <v>0</v>
      </c>
      <c r="G562" s="107">
        <v>0</v>
      </c>
      <c r="H562" s="107">
        <v>0</v>
      </c>
      <c r="I562" s="107">
        <v>1.2100000000000002</v>
      </c>
      <c r="J562" s="107">
        <v>0</v>
      </c>
      <c r="K562" s="107">
        <v>0</v>
      </c>
      <c r="L562" s="107">
        <v>0</v>
      </c>
      <c r="M562" s="107">
        <v>0</v>
      </c>
      <c r="N562" s="107">
        <v>0</v>
      </c>
      <c r="O562" s="107">
        <v>0</v>
      </c>
      <c r="P562" s="107">
        <v>0</v>
      </c>
      <c r="Q562" s="107">
        <v>0</v>
      </c>
      <c r="R562" s="107">
        <v>0</v>
      </c>
      <c r="S562" s="107">
        <v>0</v>
      </c>
      <c r="T562" s="107">
        <v>0</v>
      </c>
      <c r="U562" s="107">
        <v>0</v>
      </c>
      <c r="V562" s="147">
        <f t="shared" si="37"/>
        <v>0</v>
      </c>
      <c r="W562" s="147">
        <f t="shared" si="37"/>
        <v>0</v>
      </c>
      <c r="X562" s="147">
        <f t="shared" si="37"/>
        <v>0</v>
      </c>
      <c r="Y562" s="107">
        <v>0</v>
      </c>
      <c r="Z562" s="107">
        <v>0</v>
      </c>
      <c r="AA562" s="107">
        <v>0</v>
      </c>
      <c r="AB562" s="107">
        <v>0</v>
      </c>
      <c r="AC562" s="148">
        <f t="shared" si="38"/>
        <v>0</v>
      </c>
      <c r="AD562" s="149"/>
    </row>
    <row r="563" spans="1:30" s="150" customFormat="1" ht="31.5" x14ac:dyDescent="0.2">
      <c r="A563" s="146"/>
      <c r="B563" s="6" t="s">
        <v>725</v>
      </c>
      <c r="C563" s="6" t="s">
        <v>100</v>
      </c>
      <c r="D563" s="107">
        <v>0</v>
      </c>
      <c r="E563" s="107">
        <v>0</v>
      </c>
      <c r="F563" s="107">
        <v>0</v>
      </c>
      <c r="G563" s="107">
        <v>0</v>
      </c>
      <c r="H563" s="107">
        <v>0</v>
      </c>
      <c r="I563" s="107">
        <v>1.87</v>
      </c>
      <c r="J563" s="107">
        <v>0</v>
      </c>
      <c r="K563" s="107">
        <v>0</v>
      </c>
      <c r="L563" s="107">
        <v>0</v>
      </c>
      <c r="M563" s="107">
        <v>0</v>
      </c>
      <c r="N563" s="107">
        <v>0</v>
      </c>
      <c r="O563" s="107">
        <v>0</v>
      </c>
      <c r="P563" s="107">
        <v>0</v>
      </c>
      <c r="Q563" s="107">
        <v>0</v>
      </c>
      <c r="R563" s="107">
        <v>0</v>
      </c>
      <c r="S563" s="107">
        <v>0</v>
      </c>
      <c r="T563" s="107">
        <v>0</v>
      </c>
      <c r="U563" s="107">
        <v>0</v>
      </c>
      <c r="V563" s="147">
        <f t="shared" si="37"/>
        <v>0</v>
      </c>
      <c r="W563" s="147">
        <f t="shared" si="37"/>
        <v>0</v>
      </c>
      <c r="X563" s="147">
        <f t="shared" si="37"/>
        <v>0</v>
      </c>
      <c r="Y563" s="107">
        <v>0</v>
      </c>
      <c r="Z563" s="107">
        <v>0</v>
      </c>
      <c r="AA563" s="107">
        <v>0</v>
      </c>
      <c r="AB563" s="107">
        <v>0</v>
      </c>
      <c r="AC563" s="148">
        <f t="shared" si="38"/>
        <v>0</v>
      </c>
      <c r="AD563" s="149"/>
    </row>
    <row r="564" spans="1:30" s="150" customFormat="1" ht="31.5" x14ac:dyDescent="0.2">
      <c r="A564" s="146"/>
      <c r="B564" s="6" t="s">
        <v>726</v>
      </c>
      <c r="C564" s="6" t="s">
        <v>100</v>
      </c>
      <c r="D564" s="107">
        <v>0</v>
      </c>
      <c r="E564" s="107">
        <v>0</v>
      </c>
      <c r="F564" s="107">
        <v>0</v>
      </c>
      <c r="G564" s="107">
        <v>0</v>
      </c>
      <c r="H564" s="107">
        <v>0</v>
      </c>
      <c r="I564" s="107">
        <v>3.7950000000000004</v>
      </c>
      <c r="J564" s="107">
        <v>0</v>
      </c>
      <c r="K564" s="107">
        <v>0</v>
      </c>
      <c r="L564" s="107">
        <v>0</v>
      </c>
      <c r="M564" s="107">
        <v>0</v>
      </c>
      <c r="N564" s="107">
        <v>0</v>
      </c>
      <c r="O564" s="107">
        <v>0</v>
      </c>
      <c r="P564" s="107">
        <v>0</v>
      </c>
      <c r="Q564" s="107">
        <v>0</v>
      </c>
      <c r="R564" s="107">
        <v>0</v>
      </c>
      <c r="S564" s="107">
        <v>0</v>
      </c>
      <c r="T564" s="107">
        <v>0</v>
      </c>
      <c r="U564" s="107">
        <v>0</v>
      </c>
      <c r="V564" s="147">
        <f t="shared" si="37"/>
        <v>0</v>
      </c>
      <c r="W564" s="147">
        <f t="shared" si="37"/>
        <v>0</v>
      </c>
      <c r="X564" s="147">
        <f t="shared" si="37"/>
        <v>0</v>
      </c>
      <c r="Y564" s="107">
        <v>0</v>
      </c>
      <c r="Z564" s="107">
        <v>0</v>
      </c>
      <c r="AA564" s="107">
        <v>0</v>
      </c>
      <c r="AB564" s="107">
        <v>0</v>
      </c>
      <c r="AC564" s="148">
        <f t="shared" si="38"/>
        <v>0</v>
      </c>
      <c r="AD564" s="149"/>
    </row>
    <row r="565" spans="1:30" s="150" customFormat="1" ht="31.5" x14ac:dyDescent="0.2">
      <c r="A565" s="146"/>
      <c r="B565" s="6" t="s">
        <v>727</v>
      </c>
      <c r="C565" s="6" t="s">
        <v>100</v>
      </c>
      <c r="D565" s="107">
        <v>0</v>
      </c>
      <c r="E565" s="107">
        <v>0</v>
      </c>
      <c r="F565" s="107">
        <v>0</v>
      </c>
      <c r="G565" s="107">
        <v>0</v>
      </c>
      <c r="H565" s="107">
        <v>0</v>
      </c>
      <c r="I565" s="107">
        <v>0</v>
      </c>
      <c r="J565" s="107">
        <v>0</v>
      </c>
      <c r="K565" s="107">
        <v>0</v>
      </c>
      <c r="L565" s="107">
        <v>0</v>
      </c>
      <c r="M565" s="107">
        <v>0</v>
      </c>
      <c r="N565" s="107">
        <v>0</v>
      </c>
      <c r="O565" s="107">
        <v>0</v>
      </c>
      <c r="P565" s="107">
        <v>0</v>
      </c>
      <c r="Q565" s="107">
        <v>0</v>
      </c>
      <c r="R565" s="107">
        <v>0</v>
      </c>
      <c r="S565" s="107">
        <v>0</v>
      </c>
      <c r="T565" s="107">
        <v>0</v>
      </c>
      <c r="U565" s="107">
        <v>0</v>
      </c>
      <c r="V565" s="147">
        <f t="shared" si="37"/>
        <v>0</v>
      </c>
      <c r="W565" s="147">
        <f t="shared" si="37"/>
        <v>0</v>
      </c>
      <c r="X565" s="147">
        <f t="shared" si="37"/>
        <v>0</v>
      </c>
      <c r="Y565" s="107">
        <v>0</v>
      </c>
      <c r="Z565" s="107">
        <v>0</v>
      </c>
      <c r="AA565" s="107">
        <v>0</v>
      </c>
      <c r="AB565" s="107">
        <v>0</v>
      </c>
      <c r="AC565" s="148">
        <f t="shared" si="38"/>
        <v>0</v>
      </c>
      <c r="AD565" s="149"/>
    </row>
    <row r="566" spans="1:30" s="150" customFormat="1" ht="31.5" x14ac:dyDescent="0.2">
      <c r="A566" s="146"/>
      <c r="B566" s="6" t="s">
        <v>728</v>
      </c>
      <c r="C566" s="6" t="s">
        <v>100</v>
      </c>
      <c r="D566" s="107">
        <v>0</v>
      </c>
      <c r="E566" s="107">
        <v>0</v>
      </c>
      <c r="F566" s="107">
        <v>0</v>
      </c>
      <c r="G566" s="107">
        <v>0</v>
      </c>
      <c r="H566" s="107">
        <v>0</v>
      </c>
      <c r="I566" s="107">
        <v>2.3889830508474579</v>
      </c>
      <c r="J566" s="107">
        <v>0</v>
      </c>
      <c r="K566" s="107">
        <v>0</v>
      </c>
      <c r="L566" s="107">
        <v>0</v>
      </c>
      <c r="M566" s="107">
        <v>0</v>
      </c>
      <c r="N566" s="107">
        <v>0</v>
      </c>
      <c r="O566" s="107">
        <v>0</v>
      </c>
      <c r="P566" s="107">
        <v>0</v>
      </c>
      <c r="Q566" s="107">
        <v>0</v>
      </c>
      <c r="R566" s="107">
        <v>0</v>
      </c>
      <c r="S566" s="107">
        <v>0</v>
      </c>
      <c r="T566" s="107">
        <v>0</v>
      </c>
      <c r="U566" s="107">
        <v>0</v>
      </c>
      <c r="V566" s="147">
        <f t="shared" si="37"/>
        <v>0</v>
      </c>
      <c r="W566" s="147">
        <f t="shared" si="37"/>
        <v>0</v>
      </c>
      <c r="X566" s="147">
        <f t="shared" si="37"/>
        <v>0</v>
      </c>
      <c r="Y566" s="107">
        <v>0</v>
      </c>
      <c r="Z566" s="107">
        <v>0</v>
      </c>
      <c r="AA566" s="107">
        <v>0</v>
      </c>
      <c r="AB566" s="107">
        <v>0</v>
      </c>
      <c r="AC566" s="148">
        <f t="shared" si="38"/>
        <v>0</v>
      </c>
      <c r="AD566" s="149"/>
    </row>
    <row r="567" spans="1:30" s="150" customFormat="1" ht="31.5" x14ac:dyDescent="0.2">
      <c r="A567" s="146"/>
      <c r="B567" s="6" t="s">
        <v>729</v>
      </c>
      <c r="C567" s="6" t="s">
        <v>100</v>
      </c>
      <c r="D567" s="107">
        <v>0</v>
      </c>
      <c r="E567" s="107">
        <v>0</v>
      </c>
      <c r="F567" s="107">
        <v>0</v>
      </c>
      <c r="G567" s="107">
        <v>0</v>
      </c>
      <c r="H567" s="107">
        <v>0</v>
      </c>
      <c r="I567" s="107">
        <v>0</v>
      </c>
      <c r="J567" s="107">
        <v>0</v>
      </c>
      <c r="K567" s="107">
        <v>0</v>
      </c>
      <c r="L567" s="107">
        <v>0</v>
      </c>
      <c r="M567" s="107">
        <v>0</v>
      </c>
      <c r="N567" s="107">
        <v>0</v>
      </c>
      <c r="O567" s="107">
        <v>0</v>
      </c>
      <c r="P567" s="107">
        <v>0</v>
      </c>
      <c r="Q567" s="107">
        <v>0</v>
      </c>
      <c r="R567" s="107">
        <v>0</v>
      </c>
      <c r="S567" s="107">
        <v>0</v>
      </c>
      <c r="T567" s="107">
        <v>0</v>
      </c>
      <c r="U567" s="107">
        <v>0</v>
      </c>
      <c r="V567" s="147">
        <f t="shared" ref="V567:X598" si="39">J567+M567+P567+S567</f>
        <v>0</v>
      </c>
      <c r="W567" s="147">
        <f t="shared" si="39"/>
        <v>0</v>
      </c>
      <c r="X567" s="147">
        <f t="shared" si="39"/>
        <v>0</v>
      </c>
      <c r="Y567" s="107">
        <v>0</v>
      </c>
      <c r="Z567" s="107">
        <v>0</v>
      </c>
      <c r="AA567" s="107">
        <v>0</v>
      </c>
      <c r="AB567" s="107">
        <v>0</v>
      </c>
      <c r="AC567" s="148">
        <f t="shared" si="38"/>
        <v>0</v>
      </c>
      <c r="AD567" s="149"/>
    </row>
    <row r="568" spans="1:30" s="150" customFormat="1" ht="31.5" x14ac:dyDescent="0.2">
      <c r="A568" s="146"/>
      <c r="B568" s="6" t="s">
        <v>730</v>
      </c>
      <c r="C568" s="6" t="s">
        <v>100</v>
      </c>
      <c r="D568" s="107">
        <v>0</v>
      </c>
      <c r="E568" s="107">
        <v>0</v>
      </c>
      <c r="F568" s="107">
        <v>0</v>
      </c>
      <c r="G568" s="107">
        <v>0</v>
      </c>
      <c r="H568" s="107">
        <v>0</v>
      </c>
      <c r="I568" s="107">
        <v>1.76</v>
      </c>
      <c r="J568" s="107">
        <v>0</v>
      </c>
      <c r="K568" s="107">
        <v>0</v>
      </c>
      <c r="L568" s="107">
        <v>0</v>
      </c>
      <c r="M568" s="107">
        <v>0</v>
      </c>
      <c r="N568" s="107">
        <v>0</v>
      </c>
      <c r="O568" s="107">
        <v>0</v>
      </c>
      <c r="P568" s="107">
        <v>0</v>
      </c>
      <c r="Q568" s="107">
        <v>0</v>
      </c>
      <c r="R568" s="107">
        <v>0</v>
      </c>
      <c r="S568" s="107">
        <v>0</v>
      </c>
      <c r="T568" s="107">
        <v>0</v>
      </c>
      <c r="U568" s="107">
        <v>0</v>
      </c>
      <c r="V568" s="147">
        <f t="shared" si="39"/>
        <v>0</v>
      </c>
      <c r="W568" s="147">
        <f t="shared" si="39"/>
        <v>0</v>
      </c>
      <c r="X568" s="147">
        <f t="shared" si="39"/>
        <v>0</v>
      </c>
      <c r="Y568" s="107">
        <v>0</v>
      </c>
      <c r="Z568" s="107">
        <v>0</v>
      </c>
      <c r="AA568" s="107">
        <v>0</v>
      </c>
      <c r="AB568" s="107">
        <v>0</v>
      </c>
      <c r="AC568" s="148">
        <f t="shared" si="38"/>
        <v>0</v>
      </c>
      <c r="AD568" s="149"/>
    </row>
    <row r="569" spans="1:30" s="150" customFormat="1" ht="31.5" x14ac:dyDescent="0.2">
      <c r="A569" s="146"/>
      <c r="B569" s="6" t="s">
        <v>731</v>
      </c>
      <c r="C569" s="6" t="s">
        <v>100</v>
      </c>
      <c r="D569" s="107">
        <v>0</v>
      </c>
      <c r="E569" s="107">
        <v>0</v>
      </c>
      <c r="F569" s="107">
        <v>0</v>
      </c>
      <c r="G569" s="107">
        <v>0</v>
      </c>
      <c r="H569" s="107">
        <v>0</v>
      </c>
      <c r="I569" s="107">
        <v>1.76</v>
      </c>
      <c r="J569" s="107">
        <v>0</v>
      </c>
      <c r="K569" s="107">
        <v>0</v>
      </c>
      <c r="L569" s="107">
        <v>0</v>
      </c>
      <c r="M569" s="107">
        <v>0</v>
      </c>
      <c r="N569" s="107">
        <v>0</v>
      </c>
      <c r="O569" s="107">
        <v>0</v>
      </c>
      <c r="P569" s="107">
        <v>0</v>
      </c>
      <c r="Q569" s="107">
        <v>0</v>
      </c>
      <c r="R569" s="107">
        <v>0</v>
      </c>
      <c r="S569" s="107">
        <v>0</v>
      </c>
      <c r="T569" s="107">
        <v>0</v>
      </c>
      <c r="U569" s="107">
        <v>0</v>
      </c>
      <c r="V569" s="147">
        <f t="shared" si="39"/>
        <v>0</v>
      </c>
      <c r="W569" s="147">
        <f t="shared" si="39"/>
        <v>0</v>
      </c>
      <c r="X569" s="147">
        <f t="shared" si="39"/>
        <v>0</v>
      </c>
      <c r="Y569" s="107">
        <v>0</v>
      </c>
      <c r="Z569" s="107">
        <v>0</v>
      </c>
      <c r="AA569" s="107">
        <v>0</v>
      </c>
      <c r="AB569" s="107">
        <v>0</v>
      </c>
      <c r="AC569" s="148">
        <f t="shared" si="38"/>
        <v>0</v>
      </c>
      <c r="AD569" s="149"/>
    </row>
    <row r="570" spans="1:30" s="150" customFormat="1" ht="31.5" x14ac:dyDescent="0.2">
      <c r="A570" s="146"/>
      <c r="B570" s="6" t="s">
        <v>732</v>
      </c>
      <c r="C570" s="6" t="s">
        <v>100</v>
      </c>
      <c r="D570" s="107">
        <v>0</v>
      </c>
      <c r="E570" s="107">
        <v>0</v>
      </c>
      <c r="F570" s="107">
        <v>0</v>
      </c>
      <c r="G570" s="107">
        <v>0</v>
      </c>
      <c r="H570" s="107">
        <v>0</v>
      </c>
      <c r="I570" s="107">
        <v>0.77000000000000013</v>
      </c>
      <c r="J570" s="107">
        <v>0</v>
      </c>
      <c r="K570" s="107">
        <v>0</v>
      </c>
      <c r="L570" s="107">
        <v>0</v>
      </c>
      <c r="M570" s="107">
        <v>0</v>
      </c>
      <c r="N570" s="107">
        <v>0</v>
      </c>
      <c r="O570" s="107">
        <v>0</v>
      </c>
      <c r="P570" s="107">
        <v>0</v>
      </c>
      <c r="Q570" s="107">
        <v>0</v>
      </c>
      <c r="R570" s="107">
        <v>0</v>
      </c>
      <c r="S570" s="107">
        <v>0</v>
      </c>
      <c r="T570" s="107">
        <v>0</v>
      </c>
      <c r="U570" s="107">
        <v>0</v>
      </c>
      <c r="V570" s="147">
        <f t="shared" si="39"/>
        <v>0</v>
      </c>
      <c r="W570" s="147">
        <f t="shared" si="39"/>
        <v>0</v>
      </c>
      <c r="X570" s="147">
        <f t="shared" si="39"/>
        <v>0</v>
      </c>
      <c r="Y570" s="107">
        <v>0</v>
      </c>
      <c r="Z570" s="107">
        <v>0</v>
      </c>
      <c r="AA570" s="107">
        <v>0</v>
      </c>
      <c r="AB570" s="107">
        <v>0</v>
      </c>
      <c r="AC570" s="148">
        <f t="shared" si="38"/>
        <v>0</v>
      </c>
      <c r="AD570" s="149"/>
    </row>
    <row r="571" spans="1:30" s="150" customFormat="1" ht="31.5" x14ac:dyDescent="0.2">
      <c r="A571" s="146"/>
      <c r="B571" s="6" t="s">
        <v>733</v>
      </c>
      <c r="C571" s="6" t="s">
        <v>100</v>
      </c>
      <c r="D571" s="107">
        <v>0</v>
      </c>
      <c r="E571" s="107">
        <v>0</v>
      </c>
      <c r="F571" s="107">
        <v>0</v>
      </c>
      <c r="G571" s="107">
        <v>0</v>
      </c>
      <c r="H571" s="107">
        <v>0</v>
      </c>
      <c r="I571" s="107">
        <v>1.76</v>
      </c>
      <c r="J571" s="107">
        <v>0</v>
      </c>
      <c r="K571" s="107">
        <v>0</v>
      </c>
      <c r="L571" s="107">
        <v>0</v>
      </c>
      <c r="M571" s="107">
        <v>0</v>
      </c>
      <c r="N571" s="107">
        <v>0</v>
      </c>
      <c r="O571" s="107">
        <v>0</v>
      </c>
      <c r="P571" s="107">
        <v>0</v>
      </c>
      <c r="Q571" s="107">
        <v>0</v>
      </c>
      <c r="R571" s="107">
        <v>0</v>
      </c>
      <c r="S571" s="107">
        <v>0</v>
      </c>
      <c r="T571" s="107">
        <v>0</v>
      </c>
      <c r="U571" s="107">
        <v>0</v>
      </c>
      <c r="V571" s="147">
        <f t="shared" si="39"/>
        <v>0</v>
      </c>
      <c r="W571" s="147">
        <f t="shared" si="39"/>
        <v>0</v>
      </c>
      <c r="X571" s="147">
        <f t="shared" si="39"/>
        <v>0</v>
      </c>
      <c r="Y571" s="107">
        <v>0</v>
      </c>
      <c r="Z571" s="107">
        <v>0</v>
      </c>
      <c r="AA571" s="107">
        <v>0</v>
      </c>
      <c r="AB571" s="107">
        <v>0</v>
      </c>
      <c r="AC571" s="148">
        <f t="shared" si="38"/>
        <v>0</v>
      </c>
      <c r="AD571" s="149"/>
    </row>
    <row r="572" spans="1:30" s="150" customFormat="1" ht="31.5" x14ac:dyDescent="0.2">
      <c r="A572" s="146"/>
      <c r="B572" s="6" t="s">
        <v>734</v>
      </c>
      <c r="C572" s="6" t="s">
        <v>100</v>
      </c>
      <c r="D572" s="107">
        <v>0</v>
      </c>
      <c r="E572" s="107">
        <v>0</v>
      </c>
      <c r="F572" s="107">
        <v>0</v>
      </c>
      <c r="G572" s="107">
        <v>0</v>
      </c>
      <c r="H572" s="107">
        <v>0</v>
      </c>
      <c r="I572" s="107">
        <v>3.52</v>
      </c>
      <c r="J572" s="107">
        <v>0</v>
      </c>
      <c r="K572" s="107">
        <v>0</v>
      </c>
      <c r="L572" s="107">
        <v>0</v>
      </c>
      <c r="M572" s="107">
        <v>0</v>
      </c>
      <c r="N572" s="107">
        <v>0</v>
      </c>
      <c r="O572" s="107">
        <v>0</v>
      </c>
      <c r="P572" s="107">
        <v>0</v>
      </c>
      <c r="Q572" s="107">
        <v>0</v>
      </c>
      <c r="R572" s="107">
        <v>0</v>
      </c>
      <c r="S572" s="107">
        <v>0</v>
      </c>
      <c r="T572" s="107">
        <v>0</v>
      </c>
      <c r="U572" s="107">
        <v>0</v>
      </c>
      <c r="V572" s="147">
        <f t="shared" si="39"/>
        <v>0</v>
      </c>
      <c r="W572" s="147">
        <f t="shared" si="39"/>
        <v>0</v>
      </c>
      <c r="X572" s="147">
        <f t="shared" si="39"/>
        <v>0</v>
      </c>
      <c r="Y572" s="107">
        <v>0</v>
      </c>
      <c r="Z572" s="107">
        <v>0</v>
      </c>
      <c r="AA572" s="107">
        <v>0</v>
      </c>
      <c r="AB572" s="107">
        <v>0</v>
      </c>
      <c r="AC572" s="148">
        <f t="shared" si="38"/>
        <v>0</v>
      </c>
      <c r="AD572" s="149"/>
    </row>
    <row r="573" spans="1:30" s="150" customFormat="1" ht="31.5" x14ac:dyDescent="0.2">
      <c r="A573" s="146"/>
      <c r="B573" s="6" t="s">
        <v>735</v>
      </c>
      <c r="C573" s="6" t="s">
        <v>100</v>
      </c>
      <c r="D573" s="107">
        <v>0</v>
      </c>
      <c r="E573" s="107">
        <v>0</v>
      </c>
      <c r="F573" s="107">
        <v>0</v>
      </c>
      <c r="G573" s="107">
        <v>0</v>
      </c>
      <c r="H573" s="107">
        <v>0</v>
      </c>
      <c r="I573" s="107">
        <v>1.76</v>
      </c>
      <c r="J573" s="107">
        <v>0</v>
      </c>
      <c r="K573" s="107">
        <v>0</v>
      </c>
      <c r="L573" s="107">
        <v>0</v>
      </c>
      <c r="M573" s="107">
        <v>0</v>
      </c>
      <c r="N573" s="107">
        <v>0</v>
      </c>
      <c r="O573" s="107">
        <v>0</v>
      </c>
      <c r="P573" s="107">
        <v>0</v>
      </c>
      <c r="Q573" s="107">
        <v>0</v>
      </c>
      <c r="R573" s="107">
        <v>0</v>
      </c>
      <c r="S573" s="107">
        <v>0</v>
      </c>
      <c r="T573" s="107">
        <v>0</v>
      </c>
      <c r="U573" s="107">
        <v>0</v>
      </c>
      <c r="V573" s="147">
        <f t="shared" si="39"/>
        <v>0</v>
      </c>
      <c r="W573" s="147">
        <f t="shared" si="39"/>
        <v>0</v>
      </c>
      <c r="X573" s="147">
        <f t="shared" si="39"/>
        <v>0</v>
      </c>
      <c r="Y573" s="107">
        <v>0</v>
      </c>
      <c r="Z573" s="107">
        <v>0</v>
      </c>
      <c r="AA573" s="107">
        <v>0</v>
      </c>
      <c r="AB573" s="107">
        <v>0</v>
      </c>
      <c r="AC573" s="148">
        <f t="shared" si="38"/>
        <v>0</v>
      </c>
      <c r="AD573" s="149"/>
    </row>
    <row r="574" spans="1:30" s="150" customFormat="1" ht="31.5" x14ac:dyDescent="0.2">
      <c r="A574" s="146"/>
      <c r="B574" s="6" t="s">
        <v>736</v>
      </c>
      <c r="C574" s="6" t="s">
        <v>100</v>
      </c>
      <c r="D574" s="107">
        <v>0</v>
      </c>
      <c r="E574" s="107">
        <v>0</v>
      </c>
      <c r="F574" s="107">
        <v>0</v>
      </c>
      <c r="G574" s="107">
        <v>0</v>
      </c>
      <c r="H574" s="107">
        <v>0</v>
      </c>
      <c r="I574" s="107">
        <v>1.6500000000000004</v>
      </c>
      <c r="J574" s="107">
        <v>0</v>
      </c>
      <c r="K574" s="107">
        <v>0</v>
      </c>
      <c r="L574" s="107">
        <v>0</v>
      </c>
      <c r="M574" s="107">
        <v>0</v>
      </c>
      <c r="N574" s="107">
        <v>0</v>
      </c>
      <c r="O574" s="107">
        <v>0</v>
      </c>
      <c r="P574" s="107">
        <v>0</v>
      </c>
      <c r="Q574" s="107">
        <v>0</v>
      </c>
      <c r="R574" s="107">
        <v>0</v>
      </c>
      <c r="S574" s="107">
        <v>0</v>
      </c>
      <c r="T574" s="107">
        <v>0</v>
      </c>
      <c r="U574" s="107">
        <v>0</v>
      </c>
      <c r="V574" s="147">
        <f t="shared" si="39"/>
        <v>0</v>
      </c>
      <c r="W574" s="147">
        <f t="shared" si="39"/>
        <v>0</v>
      </c>
      <c r="X574" s="147">
        <f t="shared" si="39"/>
        <v>0</v>
      </c>
      <c r="Y574" s="107">
        <v>0</v>
      </c>
      <c r="Z574" s="107">
        <v>0</v>
      </c>
      <c r="AA574" s="107">
        <v>0</v>
      </c>
      <c r="AB574" s="107">
        <v>0</v>
      </c>
      <c r="AC574" s="148">
        <f t="shared" si="38"/>
        <v>0</v>
      </c>
      <c r="AD574" s="149"/>
    </row>
    <row r="575" spans="1:30" s="150" customFormat="1" ht="31.5" x14ac:dyDescent="0.2">
      <c r="A575" s="146"/>
      <c r="B575" s="6" t="s">
        <v>737</v>
      </c>
      <c r="C575" s="6" t="s">
        <v>100</v>
      </c>
      <c r="D575" s="107">
        <v>0</v>
      </c>
      <c r="E575" s="107">
        <v>0</v>
      </c>
      <c r="F575" s="107">
        <v>0</v>
      </c>
      <c r="G575" s="107">
        <v>0</v>
      </c>
      <c r="H575" s="107">
        <v>0</v>
      </c>
      <c r="I575" s="107">
        <v>4.7300000000000004</v>
      </c>
      <c r="J575" s="107">
        <v>0</v>
      </c>
      <c r="K575" s="107">
        <v>0</v>
      </c>
      <c r="L575" s="107">
        <v>0</v>
      </c>
      <c r="M575" s="107">
        <v>0</v>
      </c>
      <c r="N575" s="107">
        <v>0</v>
      </c>
      <c r="O575" s="107">
        <v>0</v>
      </c>
      <c r="P575" s="107">
        <v>0</v>
      </c>
      <c r="Q575" s="107">
        <v>0</v>
      </c>
      <c r="R575" s="107">
        <v>0</v>
      </c>
      <c r="S575" s="107">
        <v>0</v>
      </c>
      <c r="T575" s="107">
        <v>0</v>
      </c>
      <c r="U575" s="107">
        <v>0</v>
      </c>
      <c r="V575" s="147">
        <f t="shared" si="39"/>
        <v>0</v>
      </c>
      <c r="W575" s="147">
        <f t="shared" si="39"/>
        <v>0</v>
      </c>
      <c r="X575" s="147">
        <f t="shared" si="39"/>
        <v>0</v>
      </c>
      <c r="Y575" s="107">
        <v>0</v>
      </c>
      <c r="Z575" s="107">
        <v>0</v>
      </c>
      <c r="AA575" s="107">
        <v>0</v>
      </c>
      <c r="AB575" s="107">
        <v>0</v>
      </c>
      <c r="AC575" s="148">
        <f t="shared" si="38"/>
        <v>0</v>
      </c>
      <c r="AD575" s="149"/>
    </row>
    <row r="576" spans="1:30" s="150" customFormat="1" ht="31.5" x14ac:dyDescent="0.2">
      <c r="A576" s="146"/>
      <c r="B576" s="6" t="s">
        <v>1118</v>
      </c>
      <c r="C576" s="6" t="s">
        <v>100</v>
      </c>
      <c r="D576" s="107">
        <v>0</v>
      </c>
      <c r="E576" s="107">
        <v>0</v>
      </c>
      <c r="F576" s="107">
        <v>0</v>
      </c>
      <c r="G576" s="107">
        <v>0</v>
      </c>
      <c r="H576" s="107">
        <v>0</v>
      </c>
      <c r="I576" s="107">
        <v>66.974378949152552</v>
      </c>
      <c r="J576" s="107">
        <v>0</v>
      </c>
      <c r="K576" s="107">
        <v>0</v>
      </c>
      <c r="L576" s="107">
        <v>0</v>
      </c>
      <c r="M576" s="107">
        <v>0</v>
      </c>
      <c r="N576" s="107">
        <v>0</v>
      </c>
      <c r="O576" s="107">
        <v>0</v>
      </c>
      <c r="P576" s="107">
        <v>0</v>
      </c>
      <c r="Q576" s="107">
        <v>0</v>
      </c>
      <c r="R576" s="107">
        <v>0</v>
      </c>
      <c r="S576" s="107">
        <v>0</v>
      </c>
      <c r="T576" s="107">
        <v>0</v>
      </c>
      <c r="U576" s="107">
        <v>0</v>
      </c>
      <c r="V576" s="147">
        <f t="shared" si="39"/>
        <v>0</v>
      </c>
      <c r="W576" s="147">
        <f t="shared" si="39"/>
        <v>0</v>
      </c>
      <c r="X576" s="147">
        <f t="shared" si="39"/>
        <v>0</v>
      </c>
      <c r="Y576" s="107">
        <v>0</v>
      </c>
      <c r="Z576" s="107">
        <v>0</v>
      </c>
      <c r="AA576" s="107">
        <v>0</v>
      </c>
      <c r="AB576" s="107">
        <v>0</v>
      </c>
      <c r="AC576" s="148">
        <f t="shared" si="38"/>
        <v>0</v>
      </c>
      <c r="AD576" s="149"/>
    </row>
    <row r="577" spans="1:30" s="150" customFormat="1" ht="31.5" x14ac:dyDescent="0.2">
      <c r="A577" s="146"/>
      <c r="B577" s="6" t="s">
        <v>108</v>
      </c>
      <c r="C577" s="6" t="s">
        <v>100</v>
      </c>
      <c r="D577" s="107">
        <v>0</v>
      </c>
      <c r="E577" s="107">
        <v>0</v>
      </c>
      <c r="F577" s="107">
        <v>0</v>
      </c>
      <c r="G577" s="107">
        <v>0</v>
      </c>
      <c r="H577" s="107">
        <v>0</v>
      </c>
      <c r="I577" s="107">
        <v>7.54</v>
      </c>
      <c r="J577" s="107">
        <v>0</v>
      </c>
      <c r="K577" s="107">
        <v>0</v>
      </c>
      <c r="L577" s="107">
        <v>0</v>
      </c>
      <c r="M577" s="107">
        <v>0</v>
      </c>
      <c r="N577" s="107">
        <v>0</v>
      </c>
      <c r="O577" s="107">
        <v>0</v>
      </c>
      <c r="P577" s="107">
        <v>0</v>
      </c>
      <c r="Q577" s="107">
        <v>0</v>
      </c>
      <c r="R577" s="107">
        <v>0</v>
      </c>
      <c r="S577" s="107">
        <v>0</v>
      </c>
      <c r="T577" s="107">
        <v>0</v>
      </c>
      <c r="U577" s="107">
        <v>0</v>
      </c>
      <c r="V577" s="147">
        <f t="shared" si="39"/>
        <v>0</v>
      </c>
      <c r="W577" s="147">
        <f t="shared" si="39"/>
        <v>0</v>
      </c>
      <c r="X577" s="147">
        <f t="shared" si="39"/>
        <v>0</v>
      </c>
      <c r="Y577" s="107">
        <v>0</v>
      </c>
      <c r="Z577" s="107">
        <v>0</v>
      </c>
      <c r="AA577" s="107">
        <v>0</v>
      </c>
      <c r="AB577" s="107">
        <v>0</v>
      </c>
      <c r="AC577" s="148">
        <f t="shared" si="38"/>
        <v>0</v>
      </c>
      <c r="AD577" s="149"/>
    </row>
    <row r="578" spans="1:30" s="150" customFormat="1" ht="15.75" x14ac:dyDescent="0.2">
      <c r="A578" s="146"/>
      <c r="B578" s="6" t="s">
        <v>109</v>
      </c>
      <c r="C578" s="6" t="s">
        <v>100</v>
      </c>
      <c r="D578" s="107">
        <v>0</v>
      </c>
      <c r="E578" s="107">
        <v>0</v>
      </c>
      <c r="F578" s="107">
        <v>0</v>
      </c>
      <c r="G578" s="107">
        <v>0</v>
      </c>
      <c r="H578" s="107">
        <v>0</v>
      </c>
      <c r="I578" s="107">
        <v>2.1920000000000002</v>
      </c>
      <c r="J578" s="107">
        <v>0</v>
      </c>
      <c r="K578" s="107">
        <v>0</v>
      </c>
      <c r="L578" s="107">
        <v>0</v>
      </c>
      <c r="M578" s="107">
        <v>0</v>
      </c>
      <c r="N578" s="107">
        <v>0</v>
      </c>
      <c r="O578" s="107">
        <v>0</v>
      </c>
      <c r="P578" s="107">
        <v>0</v>
      </c>
      <c r="Q578" s="107">
        <v>0</v>
      </c>
      <c r="R578" s="107">
        <v>0</v>
      </c>
      <c r="S578" s="107">
        <v>0</v>
      </c>
      <c r="T578" s="107">
        <v>0</v>
      </c>
      <c r="U578" s="107">
        <v>0</v>
      </c>
      <c r="V578" s="147">
        <f t="shared" si="39"/>
        <v>0</v>
      </c>
      <c r="W578" s="147">
        <f t="shared" si="39"/>
        <v>0</v>
      </c>
      <c r="X578" s="147">
        <f t="shared" si="39"/>
        <v>0</v>
      </c>
      <c r="Y578" s="107">
        <v>0</v>
      </c>
      <c r="Z578" s="107">
        <v>0</v>
      </c>
      <c r="AA578" s="107">
        <v>0</v>
      </c>
      <c r="AB578" s="107">
        <v>0.54800000000000004</v>
      </c>
      <c r="AC578" s="148">
        <f t="shared" si="38"/>
        <v>0.54800000000000004</v>
      </c>
      <c r="AD578" s="149"/>
    </row>
    <row r="579" spans="1:30" s="150" customFormat="1" ht="31.5" x14ac:dyDescent="0.2">
      <c r="A579" s="146"/>
      <c r="B579" s="6" t="s">
        <v>110</v>
      </c>
      <c r="C579" s="6" t="s">
        <v>100</v>
      </c>
      <c r="D579" s="107">
        <v>0</v>
      </c>
      <c r="E579" s="107">
        <v>0</v>
      </c>
      <c r="F579" s="107">
        <v>0</v>
      </c>
      <c r="G579" s="107">
        <v>0</v>
      </c>
      <c r="H579" s="107">
        <v>0</v>
      </c>
      <c r="I579" s="107">
        <v>1.74</v>
      </c>
      <c r="J579" s="107">
        <v>0</v>
      </c>
      <c r="K579" s="107">
        <v>0</v>
      </c>
      <c r="L579" s="107">
        <v>0</v>
      </c>
      <c r="M579" s="107">
        <v>0</v>
      </c>
      <c r="N579" s="107">
        <v>0</v>
      </c>
      <c r="O579" s="107">
        <v>0</v>
      </c>
      <c r="P579" s="107">
        <v>0</v>
      </c>
      <c r="Q579" s="107">
        <v>0</v>
      </c>
      <c r="R579" s="107">
        <v>0</v>
      </c>
      <c r="S579" s="107">
        <v>0</v>
      </c>
      <c r="T579" s="107">
        <v>0</v>
      </c>
      <c r="U579" s="107">
        <v>0</v>
      </c>
      <c r="V579" s="147">
        <f t="shared" si="39"/>
        <v>0</v>
      </c>
      <c r="W579" s="147">
        <f t="shared" si="39"/>
        <v>0</v>
      </c>
      <c r="X579" s="147">
        <f t="shared" si="39"/>
        <v>0</v>
      </c>
      <c r="Y579" s="107">
        <v>0</v>
      </c>
      <c r="Z579" s="107">
        <v>0</v>
      </c>
      <c r="AA579" s="107">
        <v>0</v>
      </c>
      <c r="AB579" s="107">
        <v>0</v>
      </c>
      <c r="AC579" s="148">
        <f t="shared" si="38"/>
        <v>0</v>
      </c>
      <c r="AD579" s="149"/>
    </row>
    <row r="580" spans="1:30" s="150" customFormat="1" ht="15.75" x14ac:dyDescent="0.2">
      <c r="A580" s="146"/>
      <c r="B580" s="6" t="s">
        <v>738</v>
      </c>
      <c r="C580" s="6" t="s">
        <v>100</v>
      </c>
      <c r="D580" s="107">
        <v>0</v>
      </c>
      <c r="E580" s="107">
        <v>0</v>
      </c>
      <c r="F580" s="107">
        <v>0</v>
      </c>
      <c r="G580" s="107">
        <v>0</v>
      </c>
      <c r="H580" s="107">
        <v>0</v>
      </c>
      <c r="I580" s="107">
        <v>7.2940999999999994</v>
      </c>
      <c r="J580" s="107">
        <v>0</v>
      </c>
      <c r="K580" s="107">
        <v>0</v>
      </c>
      <c r="L580" s="107">
        <v>0</v>
      </c>
      <c r="M580" s="107">
        <v>0</v>
      </c>
      <c r="N580" s="107">
        <v>0</v>
      </c>
      <c r="O580" s="107">
        <v>0</v>
      </c>
      <c r="P580" s="107">
        <v>0</v>
      </c>
      <c r="Q580" s="107">
        <v>0</v>
      </c>
      <c r="R580" s="107">
        <v>0</v>
      </c>
      <c r="S580" s="107">
        <v>0</v>
      </c>
      <c r="T580" s="107">
        <v>0</v>
      </c>
      <c r="U580" s="107">
        <v>0</v>
      </c>
      <c r="V580" s="147">
        <f t="shared" si="39"/>
        <v>0</v>
      </c>
      <c r="W580" s="147">
        <f t="shared" si="39"/>
        <v>0</v>
      </c>
      <c r="X580" s="147">
        <f t="shared" si="39"/>
        <v>0</v>
      </c>
      <c r="Y580" s="107">
        <v>0</v>
      </c>
      <c r="Z580" s="107">
        <v>0</v>
      </c>
      <c r="AA580" s="107">
        <v>0</v>
      </c>
      <c r="AB580" s="107">
        <v>10</v>
      </c>
      <c r="AC580" s="148">
        <f t="shared" si="38"/>
        <v>10</v>
      </c>
      <c r="AD580" s="149"/>
    </row>
    <row r="581" spans="1:30" s="150" customFormat="1" ht="15.75" x14ac:dyDescent="0.2">
      <c r="A581" s="146"/>
      <c r="B581" s="6" t="s">
        <v>739</v>
      </c>
      <c r="C581" s="6" t="s">
        <v>100</v>
      </c>
      <c r="D581" s="107">
        <v>0</v>
      </c>
      <c r="E581" s="107">
        <v>0</v>
      </c>
      <c r="F581" s="107">
        <v>0</v>
      </c>
      <c r="G581" s="107">
        <v>0</v>
      </c>
      <c r="H581" s="107">
        <v>0</v>
      </c>
      <c r="I581" s="107">
        <v>10.457033898305085</v>
      </c>
      <c r="J581" s="107">
        <v>0</v>
      </c>
      <c r="K581" s="107">
        <v>0</v>
      </c>
      <c r="L581" s="107">
        <v>0</v>
      </c>
      <c r="M581" s="107">
        <v>0</v>
      </c>
      <c r="N581" s="107">
        <v>0</v>
      </c>
      <c r="O581" s="107">
        <v>0</v>
      </c>
      <c r="P581" s="107">
        <v>0</v>
      </c>
      <c r="Q581" s="107">
        <v>0</v>
      </c>
      <c r="R581" s="107">
        <v>0</v>
      </c>
      <c r="S581" s="107">
        <v>0</v>
      </c>
      <c r="T581" s="107">
        <v>0</v>
      </c>
      <c r="U581" s="107">
        <v>0</v>
      </c>
      <c r="V581" s="147">
        <f t="shared" si="39"/>
        <v>0</v>
      </c>
      <c r="W581" s="147">
        <f t="shared" si="39"/>
        <v>0</v>
      </c>
      <c r="X581" s="147">
        <f t="shared" si="39"/>
        <v>0</v>
      </c>
      <c r="Y581" s="107">
        <v>0</v>
      </c>
      <c r="Z581" s="107">
        <v>0</v>
      </c>
      <c r="AA581" s="107">
        <v>0</v>
      </c>
      <c r="AB581" s="107">
        <v>0</v>
      </c>
      <c r="AC581" s="148">
        <f t="shared" si="38"/>
        <v>0</v>
      </c>
      <c r="AD581" s="149"/>
    </row>
    <row r="582" spans="1:30" s="150" customFormat="1" ht="31.5" x14ac:dyDescent="0.2">
      <c r="A582" s="146"/>
      <c r="B582" s="6" t="s">
        <v>111</v>
      </c>
      <c r="C582" s="6" t="s">
        <v>100</v>
      </c>
      <c r="D582" s="107">
        <v>0</v>
      </c>
      <c r="E582" s="107">
        <v>0</v>
      </c>
      <c r="F582" s="107">
        <v>0</v>
      </c>
      <c r="G582" s="107">
        <v>0</v>
      </c>
      <c r="H582" s="107">
        <v>0</v>
      </c>
      <c r="I582" s="107">
        <v>140</v>
      </c>
      <c r="J582" s="107">
        <v>0</v>
      </c>
      <c r="K582" s="107">
        <v>0</v>
      </c>
      <c r="L582" s="107">
        <v>0</v>
      </c>
      <c r="M582" s="107">
        <v>0</v>
      </c>
      <c r="N582" s="107">
        <v>0</v>
      </c>
      <c r="O582" s="107">
        <v>0</v>
      </c>
      <c r="P582" s="107">
        <v>0</v>
      </c>
      <c r="Q582" s="107">
        <v>0</v>
      </c>
      <c r="R582" s="107">
        <v>0</v>
      </c>
      <c r="S582" s="107">
        <v>0</v>
      </c>
      <c r="T582" s="107">
        <v>0</v>
      </c>
      <c r="U582" s="107">
        <v>0</v>
      </c>
      <c r="V582" s="147">
        <f t="shared" si="39"/>
        <v>0</v>
      </c>
      <c r="W582" s="147">
        <f t="shared" si="39"/>
        <v>0</v>
      </c>
      <c r="X582" s="147">
        <f t="shared" si="39"/>
        <v>0</v>
      </c>
      <c r="Y582" s="107">
        <v>0</v>
      </c>
      <c r="Z582" s="107">
        <v>0</v>
      </c>
      <c r="AA582" s="107">
        <v>0</v>
      </c>
      <c r="AB582" s="107">
        <v>0</v>
      </c>
      <c r="AC582" s="148">
        <f t="shared" si="38"/>
        <v>0</v>
      </c>
      <c r="AD582" s="149"/>
    </row>
    <row r="583" spans="1:30" s="150" customFormat="1" ht="15.75" x14ac:dyDescent="0.2">
      <c r="A583" s="146"/>
      <c r="B583" s="6" t="s">
        <v>1119</v>
      </c>
      <c r="C583" s="6" t="s">
        <v>100</v>
      </c>
      <c r="D583" s="107">
        <v>0</v>
      </c>
      <c r="E583" s="107">
        <v>0</v>
      </c>
      <c r="F583" s="107">
        <v>0</v>
      </c>
      <c r="G583" s="107">
        <v>0</v>
      </c>
      <c r="H583" s="107">
        <v>0</v>
      </c>
      <c r="I583" s="107">
        <v>69.081999999999994</v>
      </c>
      <c r="J583" s="107">
        <v>0</v>
      </c>
      <c r="K583" s="107">
        <v>0</v>
      </c>
      <c r="L583" s="107">
        <v>0</v>
      </c>
      <c r="M583" s="107">
        <v>0</v>
      </c>
      <c r="N583" s="107">
        <v>0</v>
      </c>
      <c r="O583" s="107">
        <v>0</v>
      </c>
      <c r="P583" s="107">
        <v>0</v>
      </c>
      <c r="Q583" s="107">
        <v>0</v>
      </c>
      <c r="R583" s="107">
        <v>0</v>
      </c>
      <c r="S583" s="107">
        <v>0</v>
      </c>
      <c r="T583" s="107">
        <v>0</v>
      </c>
      <c r="U583" s="107">
        <v>0</v>
      </c>
      <c r="V583" s="147">
        <f t="shared" si="39"/>
        <v>0</v>
      </c>
      <c r="W583" s="147">
        <f t="shared" si="39"/>
        <v>0</v>
      </c>
      <c r="X583" s="147">
        <f t="shared" si="39"/>
        <v>0</v>
      </c>
      <c r="Y583" s="107">
        <v>0</v>
      </c>
      <c r="Z583" s="107">
        <v>0</v>
      </c>
      <c r="AA583" s="107">
        <v>0</v>
      </c>
      <c r="AB583" s="107">
        <v>0</v>
      </c>
      <c r="AC583" s="148">
        <f t="shared" si="38"/>
        <v>0</v>
      </c>
      <c r="AD583" s="149"/>
    </row>
    <row r="584" spans="1:30" s="150" customFormat="1" ht="31.5" x14ac:dyDescent="0.2">
      <c r="A584" s="146"/>
      <c r="B584" s="6" t="s">
        <v>742</v>
      </c>
      <c r="C584" s="6" t="s">
        <v>100</v>
      </c>
      <c r="D584" s="107">
        <v>0</v>
      </c>
      <c r="E584" s="107">
        <v>0</v>
      </c>
      <c r="F584" s="107">
        <v>0</v>
      </c>
      <c r="G584" s="107">
        <v>0</v>
      </c>
      <c r="H584" s="107">
        <v>0</v>
      </c>
      <c r="I584" s="107">
        <v>0</v>
      </c>
      <c r="J584" s="107">
        <v>0</v>
      </c>
      <c r="K584" s="107">
        <v>0</v>
      </c>
      <c r="L584" s="107">
        <v>0</v>
      </c>
      <c r="M584" s="107">
        <v>0</v>
      </c>
      <c r="N584" s="107">
        <v>0</v>
      </c>
      <c r="O584" s="107">
        <v>0</v>
      </c>
      <c r="P584" s="107">
        <v>0</v>
      </c>
      <c r="Q584" s="107">
        <v>0</v>
      </c>
      <c r="R584" s="107">
        <v>0</v>
      </c>
      <c r="S584" s="107">
        <v>0</v>
      </c>
      <c r="T584" s="107">
        <v>0</v>
      </c>
      <c r="U584" s="107">
        <v>0</v>
      </c>
      <c r="V584" s="147">
        <f t="shared" si="39"/>
        <v>0</v>
      </c>
      <c r="W584" s="147">
        <f t="shared" si="39"/>
        <v>0</v>
      </c>
      <c r="X584" s="147">
        <f t="shared" si="39"/>
        <v>0</v>
      </c>
      <c r="Y584" s="107">
        <v>0</v>
      </c>
      <c r="Z584" s="107">
        <v>0</v>
      </c>
      <c r="AA584" s="107">
        <v>0</v>
      </c>
      <c r="AB584" s="107">
        <v>0</v>
      </c>
      <c r="AC584" s="148">
        <f t="shared" si="38"/>
        <v>0</v>
      </c>
      <c r="AD584" s="149"/>
    </row>
    <row r="585" spans="1:30" s="150" customFormat="1" ht="15.75" x14ac:dyDescent="0.2">
      <c r="A585" s="146"/>
      <c r="B585" s="6" t="s">
        <v>1120</v>
      </c>
      <c r="C585" s="6" t="s">
        <v>100</v>
      </c>
      <c r="D585" s="107">
        <v>0</v>
      </c>
      <c r="E585" s="107">
        <v>0</v>
      </c>
      <c r="F585" s="107">
        <v>0</v>
      </c>
      <c r="G585" s="107">
        <v>0</v>
      </c>
      <c r="H585" s="107">
        <v>0</v>
      </c>
      <c r="I585" s="107">
        <v>31.052710000000001</v>
      </c>
      <c r="J585" s="107">
        <v>0</v>
      </c>
      <c r="K585" s="107">
        <v>0</v>
      </c>
      <c r="L585" s="107">
        <v>0</v>
      </c>
      <c r="M585" s="107">
        <v>0</v>
      </c>
      <c r="N585" s="107">
        <v>0</v>
      </c>
      <c r="O585" s="107">
        <v>0</v>
      </c>
      <c r="P585" s="107">
        <v>0</v>
      </c>
      <c r="Q585" s="107">
        <v>0</v>
      </c>
      <c r="R585" s="107">
        <v>0</v>
      </c>
      <c r="S585" s="107">
        <v>0</v>
      </c>
      <c r="T585" s="107">
        <v>0</v>
      </c>
      <c r="U585" s="107">
        <v>0</v>
      </c>
      <c r="V585" s="147">
        <f t="shared" si="39"/>
        <v>0</v>
      </c>
      <c r="W585" s="147">
        <f t="shared" si="39"/>
        <v>0</v>
      </c>
      <c r="X585" s="147">
        <f t="shared" si="39"/>
        <v>0</v>
      </c>
      <c r="Y585" s="107">
        <v>0</v>
      </c>
      <c r="Z585" s="107">
        <v>0</v>
      </c>
      <c r="AA585" s="107">
        <v>0</v>
      </c>
      <c r="AB585" s="107">
        <v>0</v>
      </c>
      <c r="AC585" s="148">
        <f t="shared" si="38"/>
        <v>0</v>
      </c>
      <c r="AD585" s="149"/>
    </row>
    <row r="586" spans="1:30" s="150" customFormat="1" ht="15.75" x14ac:dyDescent="0.2">
      <c r="A586" s="146"/>
      <c r="B586" s="6" t="s">
        <v>1121</v>
      </c>
      <c r="C586" s="6" t="s">
        <v>100</v>
      </c>
      <c r="D586" s="107">
        <v>0</v>
      </c>
      <c r="E586" s="107">
        <v>0</v>
      </c>
      <c r="F586" s="107">
        <v>0</v>
      </c>
      <c r="G586" s="107">
        <v>0</v>
      </c>
      <c r="H586" s="107">
        <v>0</v>
      </c>
      <c r="I586" s="107">
        <v>54.634039999999999</v>
      </c>
      <c r="J586" s="107">
        <v>0</v>
      </c>
      <c r="K586" s="107">
        <v>0</v>
      </c>
      <c r="L586" s="107">
        <v>0</v>
      </c>
      <c r="M586" s="107">
        <v>0</v>
      </c>
      <c r="N586" s="107">
        <v>0</v>
      </c>
      <c r="O586" s="107">
        <v>0</v>
      </c>
      <c r="P586" s="107">
        <v>0</v>
      </c>
      <c r="Q586" s="107">
        <v>0</v>
      </c>
      <c r="R586" s="107">
        <v>0</v>
      </c>
      <c r="S586" s="107">
        <v>0</v>
      </c>
      <c r="T586" s="107">
        <v>0</v>
      </c>
      <c r="U586" s="107">
        <v>0</v>
      </c>
      <c r="V586" s="147">
        <f t="shared" si="39"/>
        <v>0</v>
      </c>
      <c r="W586" s="147">
        <f t="shared" si="39"/>
        <v>0</v>
      </c>
      <c r="X586" s="147">
        <f t="shared" si="39"/>
        <v>0</v>
      </c>
      <c r="Y586" s="107">
        <v>0</v>
      </c>
      <c r="Z586" s="107">
        <v>0</v>
      </c>
      <c r="AA586" s="107">
        <v>0</v>
      </c>
      <c r="AB586" s="107">
        <v>0</v>
      </c>
      <c r="AC586" s="148">
        <f t="shared" si="38"/>
        <v>0</v>
      </c>
      <c r="AD586" s="149"/>
    </row>
    <row r="587" spans="1:30" s="150" customFormat="1" ht="31.5" x14ac:dyDescent="0.2">
      <c r="A587" s="146"/>
      <c r="B587" s="6" t="s">
        <v>119</v>
      </c>
      <c r="C587" s="6" t="s">
        <v>100</v>
      </c>
      <c r="D587" s="107">
        <v>0</v>
      </c>
      <c r="E587" s="107">
        <v>0</v>
      </c>
      <c r="F587" s="107">
        <v>0</v>
      </c>
      <c r="G587" s="107">
        <v>0</v>
      </c>
      <c r="H587" s="107">
        <v>0</v>
      </c>
      <c r="I587" s="107">
        <v>0.375</v>
      </c>
      <c r="J587" s="107">
        <v>0</v>
      </c>
      <c r="K587" s="107">
        <v>0</v>
      </c>
      <c r="L587" s="107">
        <v>0</v>
      </c>
      <c r="M587" s="107">
        <v>0</v>
      </c>
      <c r="N587" s="107">
        <v>0</v>
      </c>
      <c r="O587" s="107">
        <v>0</v>
      </c>
      <c r="P587" s="107">
        <v>0</v>
      </c>
      <c r="Q587" s="107">
        <v>0</v>
      </c>
      <c r="R587" s="107">
        <v>0</v>
      </c>
      <c r="S587" s="107">
        <v>0</v>
      </c>
      <c r="T587" s="107">
        <v>0</v>
      </c>
      <c r="U587" s="107">
        <v>0</v>
      </c>
      <c r="V587" s="147">
        <f t="shared" si="39"/>
        <v>0</v>
      </c>
      <c r="W587" s="147">
        <f t="shared" si="39"/>
        <v>0</v>
      </c>
      <c r="X587" s="147">
        <f t="shared" si="39"/>
        <v>0</v>
      </c>
      <c r="Y587" s="107">
        <v>0</v>
      </c>
      <c r="Z587" s="107">
        <v>0</v>
      </c>
      <c r="AA587" s="107">
        <v>0</v>
      </c>
      <c r="AB587" s="107">
        <v>0.375</v>
      </c>
      <c r="AC587" s="148">
        <f t="shared" si="38"/>
        <v>0.375</v>
      </c>
      <c r="AD587" s="149"/>
    </row>
    <row r="588" spans="1:30" s="150" customFormat="1" ht="31.5" x14ac:dyDescent="0.2">
      <c r="A588" s="146"/>
      <c r="B588" s="6" t="s">
        <v>120</v>
      </c>
      <c r="C588" s="6" t="s">
        <v>100</v>
      </c>
      <c r="D588" s="107">
        <v>0</v>
      </c>
      <c r="E588" s="107">
        <v>0</v>
      </c>
      <c r="F588" s="107">
        <v>0</v>
      </c>
      <c r="G588" s="107">
        <v>0</v>
      </c>
      <c r="H588" s="107">
        <v>0</v>
      </c>
      <c r="I588" s="107">
        <v>1.1240000000000001</v>
      </c>
      <c r="J588" s="107">
        <v>0</v>
      </c>
      <c r="K588" s="107">
        <v>0</v>
      </c>
      <c r="L588" s="107">
        <v>0</v>
      </c>
      <c r="M588" s="107">
        <v>0</v>
      </c>
      <c r="N588" s="107">
        <v>0</v>
      </c>
      <c r="O588" s="107">
        <v>0</v>
      </c>
      <c r="P588" s="107">
        <v>0</v>
      </c>
      <c r="Q588" s="107">
        <v>0</v>
      </c>
      <c r="R588" s="107">
        <v>0</v>
      </c>
      <c r="S588" s="107">
        <v>0</v>
      </c>
      <c r="T588" s="107">
        <v>0</v>
      </c>
      <c r="U588" s="107">
        <v>0</v>
      </c>
      <c r="V588" s="147">
        <f t="shared" si="39"/>
        <v>0</v>
      </c>
      <c r="W588" s="147">
        <f t="shared" si="39"/>
        <v>0</v>
      </c>
      <c r="X588" s="147">
        <f t="shared" si="39"/>
        <v>0</v>
      </c>
      <c r="Y588" s="107">
        <v>0</v>
      </c>
      <c r="Z588" s="107">
        <v>0</v>
      </c>
      <c r="AA588" s="107">
        <v>0</v>
      </c>
      <c r="AB588" s="107">
        <v>1.123</v>
      </c>
      <c r="AC588" s="148">
        <f t="shared" si="38"/>
        <v>1.123</v>
      </c>
      <c r="AD588" s="149"/>
    </row>
    <row r="589" spans="1:30" s="150" customFormat="1" ht="47.25" x14ac:dyDescent="0.2">
      <c r="A589" s="146"/>
      <c r="B589" s="6" t="s">
        <v>121</v>
      </c>
      <c r="C589" s="6" t="s">
        <v>100</v>
      </c>
      <c r="D589" s="107">
        <v>0</v>
      </c>
      <c r="E589" s="107">
        <v>0</v>
      </c>
      <c r="F589" s="107">
        <v>0</v>
      </c>
      <c r="G589" s="107">
        <v>0</v>
      </c>
      <c r="H589" s="107">
        <v>0</v>
      </c>
      <c r="I589" s="107">
        <v>2.25</v>
      </c>
      <c r="J589" s="107">
        <v>0</v>
      </c>
      <c r="K589" s="107">
        <v>0</v>
      </c>
      <c r="L589" s="107">
        <v>0</v>
      </c>
      <c r="M589" s="107">
        <v>0</v>
      </c>
      <c r="N589" s="107">
        <v>0</v>
      </c>
      <c r="O589" s="107">
        <v>0</v>
      </c>
      <c r="P589" s="107">
        <v>0</v>
      </c>
      <c r="Q589" s="107">
        <v>0</v>
      </c>
      <c r="R589" s="107">
        <v>0</v>
      </c>
      <c r="S589" s="107">
        <v>0</v>
      </c>
      <c r="T589" s="107">
        <v>0</v>
      </c>
      <c r="U589" s="107">
        <v>0</v>
      </c>
      <c r="V589" s="147">
        <f t="shared" si="39"/>
        <v>0</v>
      </c>
      <c r="W589" s="147">
        <f t="shared" si="39"/>
        <v>0</v>
      </c>
      <c r="X589" s="147">
        <f t="shared" si="39"/>
        <v>0</v>
      </c>
      <c r="Y589" s="107">
        <v>0</v>
      </c>
      <c r="Z589" s="107">
        <v>0</v>
      </c>
      <c r="AA589" s="107">
        <v>0</v>
      </c>
      <c r="AB589" s="107">
        <v>0.75</v>
      </c>
      <c r="AC589" s="148">
        <f t="shared" si="38"/>
        <v>0.75</v>
      </c>
      <c r="AD589" s="149"/>
    </row>
    <row r="590" spans="1:30" s="150" customFormat="1" ht="31.5" x14ac:dyDescent="0.2">
      <c r="A590" s="146"/>
      <c r="B590" s="6" t="s">
        <v>122</v>
      </c>
      <c r="C590" s="6" t="s">
        <v>100</v>
      </c>
      <c r="D590" s="107">
        <v>0</v>
      </c>
      <c r="E590" s="107">
        <v>0</v>
      </c>
      <c r="F590" s="107">
        <v>0</v>
      </c>
      <c r="G590" s="107">
        <v>0</v>
      </c>
      <c r="H590" s="107">
        <v>0</v>
      </c>
      <c r="I590" s="107">
        <v>0</v>
      </c>
      <c r="J590" s="107">
        <v>0</v>
      </c>
      <c r="K590" s="107">
        <v>0</v>
      </c>
      <c r="L590" s="107">
        <v>0</v>
      </c>
      <c r="M590" s="107">
        <v>0</v>
      </c>
      <c r="N590" s="107">
        <v>0</v>
      </c>
      <c r="O590" s="107">
        <v>0</v>
      </c>
      <c r="P590" s="107">
        <v>0</v>
      </c>
      <c r="Q590" s="107">
        <v>0</v>
      </c>
      <c r="R590" s="107">
        <v>0</v>
      </c>
      <c r="S590" s="107">
        <v>0</v>
      </c>
      <c r="T590" s="107">
        <v>0</v>
      </c>
      <c r="U590" s="107">
        <v>0</v>
      </c>
      <c r="V590" s="147">
        <f t="shared" si="39"/>
        <v>0</v>
      </c>
      <c r="W590" s="147">
        <f t="shared" si="39"/>
        <v>0</v>
      </c>
      <c r="X590" s="147">
        <f t="shared" si="39"/>
        <v>0</v>
      </c>
      <c r="Y590" s="107">
        <v>0.13969600000000001</v>
      </c>
      <c r="Z590" s="107">
        <v>0.2</v>
      </c>
      <c r="AA590" s="107">
        <v>1.87</v>
      </c>
      <c r="AB590" s="107">
        <v>7.09</v>
      </c>
      <c r="AC590" s="148">
        <f t="shared" si="38"/>
        <v>9.2996960000000009</v>
      </c>
      <c r="AD590" s="149"/>
    </row>
    <row r="591" spans="1:30" s="150" customFormat="1" ht="15.75" x14ac:dyDescent="0.2">
      <c r="A591" s="146"/>
      <c r="B591" s="6" t="s">
        <v>567</v>
      </c>
      <c r="C591" s="6" t="s">
        <v>100</v>
      </c>
      <c r="D591" s="107">
        <v>0</v>
      </c>
      <c r="E591" s="107">
        <v>0</v>
      </c>
      <c r="F591" s="107">
        <v>0</v>
      </c>
      <c r="G591" s="107">
        <v>0</v>
      </c>
      <c r="H591" s="107">
        <v>0</v>
      </c>
      <c r="I591" s="107">
        <v>0</v>
      </c>
      <c r="J591" s="107">
        <v>0</v>
      </c>
      <c r="K591" s="107">
        <v>0</v>
      </c>
      <c r="L591" s="107">
        <v>0</v>
      </c>
      <c r="M591" s="107">
        <v>0</v>
      </c>
      <c r="N591" s="107">
        <v>0</v>
      </c>
      <c r="O591" s="107">
        <v>0</v>
      </c>
      <c r="P591" s="107">
        <v>0</v>
      </c>
      <c r="Q591" s="107">
        <v>0</v>
      </c>
      <c r="R591" s="107">
        <v>0</v>
      </c>
      <c r="S591" s="107">
        <v>0</v>
      </c>
      <c r="T591" s="107">
        <v>0</v>
      </c>
      <c r="U591" s="107">
        <v>0</v>
      </c>
      <c r="V591" s="147">
        <f t="shared" si="39"/>
        <v>0</v>
      </c>
      <c r="W591" s="147">
        <f t="shared" si="39"/>
        <v>0</v>
      </c>
      <c r="X591" s="147">
        <f t="shared" si="39"/>
        <v>0</v>
      </c>
      <c r="Y591" s="107">
        <v>0</v>
      </c>
      <c r="Z591" s="107">
        <v>0</v>
      </c>
      <c r="AA591" s="107">
        <v>0</v>
      </c>
      <c r="AB591" s="107">
        <v>0</v>
      </c>
      <c r="AC591" s="148">
        <f t="shared" si="38"/>
        <v>0</v>
      </c>
      <c r="AD591" s="149"/>
    </row>
    <row r="592" spans="1:30" s="150" customFormat="1" ht="47.25" x14ac:dyDescent="0.2">
      <c r="A592" s="146"/>
      <c r="B592" s="6" t="s">
        <v>123</v>
      </c>
      <c r="C592" s="6" t="s">
        <v>100</v>
      </c>
      <c r="D592" s="107">
        <v>0</v>
      </c>
      <c r="E592" s="107">
        <v>0</v>
      </c>
      <c r="F592" s="107">
        <v>0</v>
      </c>
      <c r="G592" s="107">
        <v>0</v>
      </c>
      <c r="H592" s="107">
        <v>0</v>
      </c>
      <c r="I592" s="107">
        <v>3.52</v>
      </c>
      <c r="J592" s="107">
        <v>0</v>
      </c>
      <c r="K592" s="107">
        <v>0</v>
      </c>
      <c r="L592" s="107">
        <v>0</v>
      </c>
      <c r="M592" s="107">
        <v>0</v>
      </c>
      <c r="N592" s="107">
        <v>0</v>
      </c>
      <c r="O592" s="107">
        <v>0</v>
      </c>
      <c r="P592" s="107">
        <v>0</v>
      </c>
      <c r="Q592" s="107">
        <v>0</v>
      </c>
      <c r="R592" s="107">
        <v>0</v>
      </c>
      <c r="S592" s="107">
        <v>0</v>
      </c>
      <c r="T592" s="107">
        <v>0</v>
      </c>
      <c r="U592" s="107">
        <v>0</v>
      </c>
      <c r="V592" s="147">
        <f t="shared" si="39"/>
        <v>0</v>
      </c>
      <c r="W592" s="147">
        <f t="shared" si="39"/>
        <v>0</v>
      </c>
      <c r="X592" s="147">
        <f t="shared" si="39"/>
        <v>0</v>
      </c>
      <c r="Y592" s="107">
        <v>0</v>
      </c>
      <c r="Z592" s="107">
        <v>0</v>
      </c>
      <c r="AA592" s="107">
        <v>0</v>
      </c>
      <c r="AB592" s="107">
        <v>1.76</v>
      </c>
      <c r="AC592" s="148">
        <f t="shared" si="38"/>
        <v>1.76</v>
      </c>
      <c r="AD592" s="149"/>
    </row>
    <row r="593" spans="1:30" s="150" customFormat="1" ht="94.5" x14ac:dyDescent="0.2">
      <c r="A593" s="146"/>
      <c r="B593" s="6" t="s">
        <v>778</v>
      </c>
      <c r="C593" s="6" t="s">
        <v>176</v>
      </c>
      <c r="D593" s="107">
        <v>0</v>
      </c>
      <c r="E593" s="107">
        <v>0</v>
      </c>
      <c r="F593" s="107">
        <v>0</v>
      </c>
      <c r="G593" s="107">
        <v>0</v>
      </c>
      <c r="H593" s="107">
        <v>0</v>
      </c>
      <c r="I593" s="107">
        <v>21.561864406779662</v>
      </c>
      <c r="J593" s="107">
        <v>0</v>
      </c>
      <c r="K593" s="107">
        <v>0</v>
      </c>
      <c r="L593" s="107">
        <v>0</v>
      </c>
      <c r="M593" s="107">
        <v>0</v>
      </c>
      <c r="N593" s="107">
        <v>0</v>
      </c>
      <c r="O593" s="107">
        <v>0</v>
      </c>
      <c r="P593" s="107">
        <v>0</v>
      </c>
      <c r="Q593" s="107">
        <v>0</v>
      </c>
      <c r="R593" s="107">
        <v>0</v>
      </c>
      <c r="S593" s="107">
        <v>0</v>
      </c>
      <c r="T593" s="107">
        <v>0</v>
      </c>
      <c r="U593" s="107">
        <v>0</v>
      </c>
      <c r="V593" s="147">
        <f t="shared" si="39"/>
        <v>0</v>
      </c>
      <c r="W593" s="147">
        <f t="shared" si="39"/>
        <v>0</v>
      </c>
      <c r="X593" s="147">
        <f t="shared" si="39"/>
        <v>0</v>
      </c>
      <c r="Y593" s="107">
        <v>0</v>
      </c>
      <c r="Z593" s="107">
        <v>3.5009999999999999</v>
      </c>
      <c r="AA593" s="107">
        <v>0</v>
      </c>
      <c r="AB593" s="107">
        <v>0</v>
      </c>
      <c r="AC593" s="148">
        <f t="shared" si="38"/>
        <v>3.5009999999999999</v>
      </c>
      <c r="AD593" s="149"/>
    </row>
    <row r="594" spans="1:30" s="150" customFormat="1" ht="63" x14ac:dyDescent="0.2">
      <c r="A594" s="146"/>
      <c r="B594" s="6" t="s">
        <v>1122</v>
      </c>
      <c r="C594" s="6" t="s">
        <v>176</v>
      </c>
      <c r="D594" s="107">
        <v>0</v>
      </c>
      <c r="E594" s="107">
        <v>0</v>
      </c>
      <c r="F594" s="107">
        <v>0</v>
      </c>
      <c r="G594" s="107">
        <v>0</v>
      </c>
      <c r="H594" s="107">
        <v>0</v>
      </c>
      <c r="I594" s="107">
        <v>11.111111111111111</v>
      </c>
      <c r="J594" s="107">
        <v>0</v>
      </c>
      <c r="K594" s="107">
        <v>0</v>
      </c>
      <c r="L594" s="107">
        <v>0</v>
      </c>
      <c r="M594" s="107">
        <v>0</v>
      </c>
      <c r="N594" s="107">
        <v>0</v>
      </c>
      <c r="O594" s="107">
        <v>0</v>
      </c>
      <c r="P594" s="107">
        <v>0</v>
      </c>
      <c r="Q594" s="107">
        <v>0</v>
      </c>
      <c r="R594" s="107">
        <v>0</v>
      </c>
      <c r="S594" s="107">
        <v>0</v>
      </c>
      <c r="T594" s="107">
        <v>0</v>
      </c>
      <c r="U594" s="107">
        <v>0</v>
      </c>
      <c r="V594" s="147">
        <f t="shared" si="39"/>
        <v>0</v>
      </c>
      <c r="W594" s="147">
        <f t="shared" si="39"/>
        <v>0</v>
      </c>
      <c r="X594" s="147">
        <f t="shared" si="39"/>
        <v>0</v>
      </c>
      <c r="Y594" s="107">
        <v>0</v>
      </c>
      <c r="Z594" s="107">
        <v>0</v>
      </c>
      <c r="AA594" s="107">
        <v>0</v>
      </c>
      <c r="AB594" s="107">
        <v>0</v>
      </c>
      <c r="AC594" s="148">
        <f t="shared" si="38"/>
        <v>0</v>
      </c>
      <c r="AD594" s="149"/>
    </row>
    <row r="595" spans="1:30" s="150" customFormat="1" ht="47.25" x14ac:dyDescent="0.2">
      <c r="A595" s="146"/>
      <c r="B595" s="6" t="s">
        <v>780</v>
      </c>
      <c r="C595" s="6" t="s">
        <v>176</v>
      </c>
      <c r="D595" s="107">
        <v>0</v>
      </c>
      <c r="E595" s="107">
        <v>0</v>
      </c>
      <c r="F595" s="107">
        <v>0</v>
      </c>
      <c r="G595" s="107">
        <v>0</v>
      </c>
      <c r="H595" s="107">
        <v>0</v>
      </c>
      <c r="I595" s="107">
        <v>13.71864406779661</v>
      </c>
      <c r="J595" s="107">
        <v>0</v>
      </c>
      <c r="K595" s="107">
        <v>0</v>
      </c>
      <c r="L595" s="107">
        <v>0</v>
      </c>
      <c r="M595" s="107">
        <v>0</v>
      </c>
      <c r="N595" s="107">
        <v>0</v>
      </c>
      <c r="O595" s="107">
        <v>0</v>
      </c>
      <c r="P595" s="107">
        <v>0</v>
      </c>
      <c r="Q595" s="107">
        <v>0</v>
      </c>
      <c r="R595" s="107">
        <v>0</v>
      </c>
      <c r="S595" s="107">
        <v>0</v>
      </c>
      <c r="T595" s="107">
        <v>0</v>
      </c>
      <c r="U595" s="107">
        <v>0</v>
      </c>
      <c r="V595" s="147">
        <f t="shared" si="39"/>
        <v>0</v>
      </c>
      <c r="W595" s="147">
        <f t="shared" si="39"/>
        <v>0</v>
      </c>
      <c r="X595" s="147">
        <f t="shared" si="39"/>
        <v>0</v>
      </c>
      <c r="Y595" s="107">
        <v>0</v>
      </c>
      <c r="Z595" s="107">
        <v>13.718999999999999</v>
      </c>
      <c r="AA595" s="107">
        <v>0</v>
      </c>
      <c r="AB595" s="107">
        <v>0</v>
      </c>
      <c r="AC595" s="148">
        <f t="shared" si="38"/>
        <v>13.718999999999999</v>
      </c>
      <c r="AD595" s="149"/>
    </row>
    <row r="596" spans="1:30" s="150" customFormat="1" ht="47.25" x14ac:dyDescent="0.2">
      <c r="A596" s="146"/>
      <c r="B596" s="6" t="s">
        <v>781</v>
      </c>
      <c r="C596" s="6" t="s">
        <v>176</v>
      </c>
      <c r="D596" s="107">
        <v>0</v>
      </c>
      <c r="E596" s="107">
        <v>0</v>
      </c>
      <c r="F596" s="107">
        <v>0</v>
      </c>
      <c r="G596" s="107">
        <v>0</v>
      </c>
      <c r="H596" s="107">
        <v>0</v>
      </c>
      <c r="I596" s="107">
        <v>2.8898305084745766</v>
      </c>
      <c r="J596" s="107">
        <v>0</v>
      </c>
      <c r="K596" s="107">
        <v>0</v>
      </c>
      <c r="L596" s="107">
        <v>0</v>
      </c>
      <c r="M596" s="107">
        <v>0</v>
      </c>
      <c r="N596" s="107">
        <v>0</v>
      </c>
      <c r="O596" s="107">
        <v>0</v>
      </c>
      <c r="P596" s="107">
        <v>0</v>
      </c>
      <c r="Q596" s="107">
        <v>0</v>
      </c>
      <c r="R596" s="107">
        <v>0</v>
      </c>
      <c r="S596" s="107">
        <v>0</v>
      </c>
      <c r="T596" s="107">
        <v>0</v>
      </c>
      <c r="U596" s="107">
        <v>0</v>
      </c>
      <c r="V596" s="147">
        <f t="shared" si="39"/>
        <v>0</v>
      </c>
      <c r="W596" s="147">
        <f t="shared" si="39"/>
        <v>0</v>
      </c>
      <c r="X596" s="147">
        <f t="shared" si="39"/>
        <v>0</v>
      </c>
      <c r="Y596" s="107">
        <v>2.93</v>
      </c>
      <c r="Z596" s="107">
        <v>0</v>
      </c>
      <c r="AA596" s="107">
        <v>0</v>
      </c>
      <c r="AB596" s="107">
        <v>0</v>
      </c>
      <c r="AC596" s="148">
        <f t="shared" si="38"/>
        <v>2.93</v>
      </c>
      <c r="AD596" s="149"/>
    </row>
    <row r="597" spans="1:30" s="150" customFormat="1" ht="47.25" x14ac:dyDescent="0.2">
      <c r="A597" s="146"/>
      <c r="B597" s="6" t="s">
        <v>782</v>
      </c>
      <c r="C597" s="6" t="s">
        <v>176</v>
      </c>
      <c r="D597" s="107">
        <v>0</v>
      </c>
      <c r="E597" s="107">
        <v>0</v>
      </c>
      <c r="F597" s="107">
        <v>0</v>
      </c>
      <c r="G597" s="107">
        <v>0</v>
      </c>
      <c r="H597" s="107">
        <v>0</v>
      </c>
      <c r="I597" s="107">
        <v>3.4745762711864407</v>
      </c>
      <c r="J597" s="107">
        <v>0</v>
      </c>
      <c r="K597" s="107">
        <v>0</v>
      </c>
      <c r="L597" s="107">
        <v>0</v>
      </c>
      <c r="M597" s="107">
        <v>0</v>
      </c>
      <c r="N597" s="107">
        <v>0</v>
      </c>
      <c r="O597" s="107">
        <v>0</v>
      </c>
      <c r="P597" s="107">
        <v>0</v>
      </c>
      <c r="Q597" s="107">
        <v>0</v>
      </c>
      <c r="R597" s="107">
        <v>0</v>
      </c>
      <c r="S597" s="107">
        <v>0</v>
      </c>
      <c r="T597" s="107">
        <v>0</v>
      </c>
      <c r="U597" s="107">
        <v>0</v>
      </c>
      <c r="V597" s="147">
        <f t="shared" si="39"/>
        <v>0</v>
      </c>
      <c r="W597" s="147">
        <f t="shared" si="39"/>
        <v>0</v>
      </c>
      <c r="X597" s="147">
        <f t="shared" si="39"/>
        <v>0</v>
      </c>
      <c r="Y597" s="107">
        <v>3.2519999999999998</v>
      </c>
      <c r="Z597" s="107">
        <v>0</v>
      </c>
      <c r="AA597" s="107">
        <v>0</v>
      </c>
      <c r="AB597" s="107">
        <v>0</v>
      </c>
      <c r="AC597" s="148">
        <f t="shared" si="38"/>
        <v>3.2519999999999998</v>
      </c>
      <c r="AD597" s="149"/>
    </row>
    <row r="598" spans="1:30" s="150" customFormat="1" ht="31.5" x14ac:dyDescent="0.2">
      <c r="A598" s="146"/>
      <c r="B598" s="6" t="s">
        <v>785</v>
      </c>
      <c r="C598" s="6" t="s">
        <v>176</v>
      </c>
      <c r="D598" s="107">
        <v>0</v>
      </c>
      <c r="E598" s="107">
        <v>0</v>
      </c>
      <c r="F598" s="107">
        <v>0</v>
      </c>
      <c r="G598" s="107">
        <v>0</v>
      </c>
      <c r="H598" s="107">
        <v>0</v>
      </c>
      <c r="I598" s="107">
        <v>0</v>
      </c>
      <c r="J598" s="107">
        <v>0</v>
      </c>
      <c r="K598" s="107">
        <v>0</v>
      </c>
      <c r="L598" s="107">
        <v>0</v>
      </c>
      <c r="M598" s="107">
        <v>0</v>
      </c>
      <c r="N598" s="107">
        <v>0</v>
      </c>
      <c r="O598" s="107">
        <v>0</v>
      </c>
      <c r="P598" s="107">
        <v>0</v>
      </c>
      <c r="Q598" s="107">
        <v>0</v>
      </c>
      <c r="R598" s="107">
        <v>0</v>
      </c>
      <c r="S598" s="107">
        <v>0</v>
      </c>
      <c r="T598" s="107">
        <v>0</v>
      </c>
      <c r="U598" s="107">
        <v>0</v>
      </c>
      <c r="V598" s="147">
        <f t="shared" si="39"/>
        <v>0</v>
      </c>
      <c r="W598" s="147">
        <f t="shared" si="39"/>
        <v>0</v>
      </c>
      <c r="X598" s="147">
        <f t="shared" si="39"/>
        <v>0</v>
      </c>
      <c r="Y598" s="107">
        <v>0</v>
      </c>
      <c r="Z598" s="107">
        <v>0</v>
      </c>
      <c r="AA598" s="107">
        <v>0</v>
      </c>
      <c r="AB598" s="107">
        <v>0</v>
      </c>
      <c r="AC598" s="148">
        <f t="shared" si="38"/>
        <v>0</v>
      </c>
      <c r="AD598" s="149"/>
    </row>
    <row r="599" spans="1:30" s="150" customFormat="1" ht="47.25" x14ac:dyDescent="0.2">
      <c r="A599" s="146"/>
      <c r="B599" s="6" t="s">
        <v>786</v>
      </c>
      <c r="C599" s="6" t="s">
        <v>176</v>
      </c>
      <c r="D599" s="107">
        <v>0</v>
      </c>
      <c r="E599" s="107">
        <v>0</v>
      </c>
      <c r="F599" s="107">
        <v>0</v>
      </c>
      <c r="G599" s="107">
        <v>0</v>
      </c>
      <c r="H599" s="107">
        <v>0</v>
      </c>
      <c r="I599" s="107">
        <v>2.5979999999999999</v>
      </c>
      <c r="J599" s="107">
        <v>0</v>
      </c>
      <c r="K599" s="107">
        <v>0</v>
      </c>
      <c r="L599" s="107">
        <v>0</v>
      </c>
      <c r="M599" s="107">
        <v>0</v>
      </c>
      <c r="N599" s="107">
        <v>0</v>
      </c>
      <c r="O599" s="107">
        <v>0</v>
      </c>
      <c r="P599" s="107">
        <v>0</v>
      </c>
      <c r="Q599" s="107">
        <v>0</v>
      </c>
      <c r="R599" s="107">
        <v>0</v>
      </c>
      <c r="S599" s="107">
        <v>0</v>
      </c>
      <c r="T599" s="107">
        <v>0</v>
      </c>
      <c r="U599" s="107">
        <v>0</v>
      </c>
      <c r="V599" s="147">
        <f t="shared" ref="V599:X630" si="40">J599+M599+P599+S599</f>
        <v>0</v>
      </c>
      <c r="W599" s="147">
        <f t="shared" si="40"/>
        <v>0</v>
      </c>
      <c r="X599" s="147">
        <f t="shared" si="40"/>
        <v>0</v>
      </c>
      <c r="Y599" s="107">
        <v>0</v>
      </c>
      <c r="Z599" s="107">
        <v>0</v>
      </c>
      <c r="AA599" s="107">
        <v>2.6</v>
      </c>
      <c r="AB599" s="107">
        <v>0</v>
      </c>
      <c r="AC599" s="148">
        <f t="shared" ref="AC599:AC662" si="41">Y599+Z599+AA599+AB599</f>
        <v>2.6</v>
      </c>
      <c r="AD599" s="149"/>
    </row>
    <row r="600" spans="1:30" s="150" customFormat="1" ht="47.25" x14ac:dyDescent="0.2">
      <c r="A600" s="146"/>
      <c r="B600" s="6" t="s">
        <v>787</v>
      </c>
      <c r="C600" s="6" t="s">
        <v>176</v>
      </c>
      <c r="D600" s="107">
        <v>0</v>
      </c>
      <c r="E600" s="107">
        <v>0</v>
      </c>
      <c r="F600" s="107">
        <v>0</v>
      </c>
      <c r="G600" s="107">
        <v>0</v>
      </c>
      <c r="H600" s="107">
        <v>0</v>
      </c>
      <c r="I600" s="107">
        <v>173.05084745762713</v>
      </c>
      <c r="J600" s="107">
        <v>0</v>
      </c>
      <c r="K600" s="107">
        <v>0</v>
      </c>
      <c r="L600" s="107">
        <v>0</v>
      </c>
      <c r="M600" s="107">
        <v>0</v>
      </c>
      <c r="N600" s="107">
        <v>0</v>
      </c>
      <c r="O600" s="107">
        <v>0</v>
      </c>
      <c r="P600" s="107">
        <v>0</v>
      </c>
      <c r="Q600" s="107">
        <v>0</v>
      </c>
      <c r="R600" s="107">
        <v>0</v>
      </c>
      <c r="S600" s="107">
        <v>0</v>
      </c>
      <c r="T600" s="107">
        <v>0</v>
      </c>
      <c r="U600" s="107">
        <v>0</v>
      </c>
      <c r="V600" s="147">
        <f t="shared" si="40"/>
        <v>0</v>
      </c>
      <c r="W600" s="147">
        <f t="shared" si="40"/>
        <v>0</v>
      </c>
      <c r="X600" s="147">
        <f t="shared" si="40"/>
        <v>0</v>
      </c>
      <c r="Y600" s="107">
        <v>0</v>
      </c>
      <c r="Z600" s="107">
        <v>12.55331</v>
      </c>
      <c r="AA600" s="107">
        <v>0</v>
      </c>
      <c r="AB600" s="107">
        <v>0</v>
      </c>
      <c r="AC600" s="148">
        <f t="shared" si="41"/>
        <v>12.55331</v>
      </c>
      <c r="AD600" s="149"/>
    </row>
    <row r="601" spans="1:30" s="150" customFormat="1" ht="31.5" x14ac:dyDescent="0.2">
      <c r="A601" s="146"/>
      <c r="B601" s="6" t="s">
        <v>788</v>
      </c>
      <c r="C601" s="6" t="s">
        <v>176</v>
      </c>
      <c r="D601" s="107">
        <v>0</v>
      </c>
      <c r="E601" s="107">
        <v>0</v>
      </c>
      <c r="F601" s="107">
        <v>0</v>
      </c>
      <c r="G601" s="107">
        <v>0</v>
      </c>
      <c r="H601" s="107">
        <v>0</v>
      </c>
      <c r="I601" s="107">
        <v>22.008474576271187</v>
      </c>
      <c r="J601" s="107">
        <v>0</v>
      </c>
      <c r="K601" s="107">
        <v>0</v>
      </c>
      <c r="L601" s="107">
        <v>0</v>
      </c>
      <c r="M601" s="107">
        <v>0</v>
      </c>
      <c r="N601" s="107">
        <v>0</v>
      </c>
      <c r="O601" s="107">
        <v>0</v>
      </c>
      <c r="P601" s="107">
        <v>0</v>
      </c>
      <c r="Q601" s="107">
        <v>0</v>
      </c>
      <c r="R601" s="107">
        <v>0</v>
      </c>
      <c r="S601" s="107">
        <v>0</v>
      </c>
      <c r="T601" s="107">
        <v>0</v>
      </c>
      <c r="U601" s="107">
        <v>0</v>
      </c>
      <c r="V601" s="147">
        <f t="shared" si="40"/>
        <v>0</v>
      </c>
      <c r="W601" s="147">
        <f t="shared" si="40"/>
        <v>0</v>
      </c>
      <c r="X601" s="147">
        <f t="shared" si="40"/>
        <v>0</v>
      </c>
      <c r="Y601" s="107">
        <v>0</v>
      </c>
      <c r="Z601" s="107">
        <v>0</v>
      </c>
      <c r="AA601" s="107">
        <v>18.579999999999998</v>
      </c>
      <c r="AB601" s="107">
        <v>0</v>
      </c>
      <c r="AC601" s="148">
        <f t="shared" si="41"/>
        <v>18.579999999999998</v>
      </c>
      <c r="AD601" s="149"/>
    </row>
    <row r="602" spans="1:30" s="150" customFormat="1" ht="47.25" x14ac:dyDescent="0.2">
      <c r="A602" s="146"/>
      <c r="B602" s="6" t="s">
        <v>789</v>
      </c>
      <c r="C602" s="6" t="s">
        <v>176</v>
      </c>
      <c r="D602" s="107">
        <v>0</v>
      </c>
      <c r="E602" s="107">
        <v>0</v>
      </c>
      <c r="F602" s="107">
        <v>0</v>
      </c>
      <c r="G602" s="107">
        <v>0</v>
      </c>
      <c r="H602" s="107">
        <v>0</v>
      </c>
      <c r="I602" s="107">
        <v>10.077118644067797</v>
      </c>
      <c r="J602" s="107">
        <v>0</v>
      </c>
      <c r="K602" s="107">
        <v>0</v>
      </c>
      <c r="L602" s="107">
        <v>0</v>
      </c>
      <c r="M602" s="107">
        <v>0</v>
      </c>
      <c r="N602" s="107">
        <v>0</v>
      </c>
      <c r="O602" s="107">
        <v>0</v>
      </c>
      <c r="P602" s="107">
        <v>0</v>
      </c>
      <c r="Q602" s="107">
        <v>0</v>
      </c>
      <c r="R602" s="107">
        <v>0</v>
      </c>
      <c r="S602" s="107">
        <v>0</v>
      </c>
      <c r="T602" s="107">
        <v>0</v>
      </c>
      <c r="U602" s="107">
        <v>0</v>
      </c>
      <c r="V602" s="147">
        <f t="shared" si="40"/>
        <v>0</v>
      </c>
      <c r="W602" s="147">
        <f t="shared" si="40"/>
        <v>0</v>
      </c>
      <c r="X602" s="147">
        <f t="shared" si="40"/>
        <v>0</v>
      </c>
      <c r="Y602" s="107">
        <v>0</v>
      </c>
      <c r="Z602" s="107">
        <v>0</v>
      </c>
      <c r="AA602" s="107">
        <v>0</v>
      </c>
      <c r="AB602" s="107">
        <v>0</v>
      </c>
      <c r="AC602" s="148">
        <f t="shared" si="41"/>
        <v>0</v>
      </c>
      <c r="AD602" s="149"/>
    </row>
    <row r="603" spans="1:30" s="150" customFormat="1" ht="78.75" x14ac:dyDescent="0.2">
      <c r="A603" s="146"/>
      <c r="B603" s="6" t="s">
        <v>790</v>
      </c>
      <c r="C603" s="6" t="s">
        <v>176</v>
      </c>
      <c r="D603" s="107">
        <v>0</v>
      </c>
      <c r="E603" s="107">
        <v>0</v>
      </c>
      <c r="F603" s="107">
        <v>0</v>
      </c>
      <c r="G603" s="107">
        <v>0</v>
      </c>
      <c r="H603" s="107">
        <v>0</v>
      </c>
      <c r="I603" s="107">
        <v>12.633050847457628</v>
      </c>
      <c r="J603" s="107">
        <v>0</v>
      </c>
      <c r="K603" s="107">
        <v>0</v>
      </c>
      <c r="L603" s="107">
        <v>0</v>
      </c>
      <c r="M603" s="107">
        <v>0</v>
      </c>
      <c r="N603" s="107">
        <v>0</v>
      </c>
      <c r="O603" s="107">
        <v>0</v>
      </c>
      <c r="P603" s="107">
        <v>0</v>
      </c>
      <c r="Q603" s="107">
        <v>0</v>
      </c>
      <c r="R603" s="107">
        <v>0</v>
      </c>
      <c r="S603" s="107">
        <v>0</v>
      </c>
      <c r="T603" s="107">
        <v>0</v>
      </c>
      <c r="U603" s="107">
        <v>0</v>
      </c>
      <c r="V603" s="147">
        <f t="shared" si="40"/>
        <v>0</v>
      </c>
      <c r="W603" s="147">
        <f t="shared" si="40"/>
        <v>0</v>
      </c>
      <c r="X603" s="147">
        <f t="shared" si="40"/>
        <v>0</v>
      </c>
      <c r="Y603" s="107">
        <v>0</v>
      </c>
      <c r="Z603" s="107">
        <v>0</v>
      </c>
      <c r="AA603" s="107">
        <v>0</v>
      </c>
      <c r="AB603" s="107">
        <v>0</v>
      </c>
      <c r="AC603" s="148">
        <f t="shared" si="41"/>
        <v>0</v>
      </c>
      <c r="AD603" s="149"/>
    </row>
    <row r="604" spans="1:30" s="150" customFormat="1" ht="47.25" x14ac:dyDescent="0.2">
      <c r="A604" s="146"/>
      <c r="B604" s="6" t="s">
        <v>1123</v>
      </c>
      <c r="C604" s="6" t="s">
        <v>176</v>
      </c>
      <c r="D604" s="107">
        <v>0</v>
      </c>
      <c r="E604" s="107">
        <v>0</v>
      </c>
      <c r="F604" s="107">
        <v>0</v>
      </c>
      <c r="G604" s="107">
        <v>0</v>
      </c>
      <c r="H604" s="107">
        <v>0</v>
      </c>
      <c r="I604" s="107">
        <v>12</v>
      </c>
      <c r="J604" s="107">
        <v>0</v>
      </c>
      <c r="K604" s="107">
        <v>0</v>
      </c>
      <c r="L604" s="107">
        <v>0</v>
      </c>
      <c r="M604" s="107">
        <v>0</v>
      </c>
      <c r="N604" s="107">
        <v>0</v>
      </c>
      <c r="O604" s="107">
        <v>0</v>
      </c>
      <c r="P604" s="107">
        <v>0</v>
      </c>
      <c r="Q604" s="107">
        <v>0</v>
      </c>
      <c r="R604" s="107">
        <v>0</v>
      </c>
      <c r="S604" s="107">
        <v>0</v>
      </c>
      <c r="T604" s="107">
        <v>0</v>
      </c>
      <c r="U604" s="107">
        <v>0</v>
      </c>
      <c r="V604" s="147">
        <f t="shared" si="40"/>
        <v>0</v>
      </c>
      <c r="W604" s="147">
        <f t="shared" si="40"/>
        <v>0</v>
      </c>
      <c r="X604" s="147">
        <f t="shared" si="40"/>
        <v>0</v>
      </c>
      <c r="Y604" s="107">
        <v>0</v>
      </c>
      <c r="Z604" s="107">
        <v>0</v>
      </c>
      <c r="AA604" s="107">
        <v>0</v>
      </c>
      <c r="AB604" s="107">
        <v>0</v>
      </c>
      <c r="AC604" s="148">
        <f t="shared" si="41"/>
        <v>0</v>
      </c>
      <c r="AD604" s="149"/>
    </row>
    <row r="605" spans="1:30" s="150" customFormat="1" ht="78.75" x14ac:dyDescent="0.2">
      <c r="A605" s="146"/>
      <c r="B605" s="6" t="s">
        <v>1124</v>
      </c>
      <c r="C605" s="6" t="s">
        <v>176</v>
      </c>
      <c r="D605" s="107">
        <v>0</v>
      </c>
      <c r="E605" s="107">
        <v>0</v>
      </c>
      <c r="F605" s="107">
        <v>0</v>
      </c>
      <c r="G605" s="107">
        <v>0</v>
      </c>
      <c r="H605" s="107">
        <v>0</v>
      </c>
      <c r="I605" s="107">
        <v>35.195</v>
      </c>
      <c r="J605" s="107">
        <v>0</v>
      </c>
      <c r="K605" s="107">
        <v>0</v>
      </c>
      <c r="L605" s="107">
        <v>0</v>
      </c>
      <c r="M605" s="107">
        <v>0</v>
      </c>
      <c r="N605" s="107">
        <v>0</v>
      </c>
      <c r="O605" s="107">
        <v>0</v>
      </c>
      <c r="P605" s="107">
        <v>0</v>
      </c>
      <c r="Q605" s="107">
        <v>0</v>
      </c>
      <c r="R605" s="107">
        <v>0</v>
      </c>
      <c r="S605" s="107">
        <v>0</v>
      </c>
      <c r="T605" s="107">
        <v>0</v>
      </c>
      <c r="U605" s="107">
        <v>0</v>
      </c>
      <c r="V605" s="147">
        <f t="shared" si="40"/>
        <v>0</v>
      </c>
      <c r="W605" s="147">
        <f t="shared" si="40"/>
        <v>0</v>
      </c>
      <c r="X605" s="147">
        <f t="shared" si="40"/>
        <v>0</v>
      </c>
      <c r="Y605" s="107">
        <v>0</v>
      </c>
      <c r="Z605" s="107">
        <v>0</v>
      </c>
      <c r="AA605" s="107">
        <v>0</v>
      </c>
      <c r="AB605" s="107">
        <v>0</v>
      </c>
      <c r="AC605" s="148">
        <f t="shared" si="41"/>
        <v>0</v>
      </c>
      <c r="AD605" s="149"/>
    </row>
    <row r="606" spans="1:30" s="150" customFormat="1" ht="47.25" x14ac:dyDescent="0.2">
      <c r="A606" s="146"/>
      <c r="B606" s="6" t="s">
        <v>794</v>
      </c>
      <c r="C606" s="6" t="s">
        <v>176</v>
      </c>
      <c r="D606" s="107">
        <v>0</v>
      </c>
      <c r="E606" s="107">
        <v>0</v>
      </c>
      <c r="F606" s="107">
        <v>0</v>
      </c>
      <c r="G606" s="107">
        <v>0</v>
      </c>
      <c r="H606" s="107">
        <v>0</v>
      </c>
      <c r="I606" s="107">
        <v>299.45677966101692</v>
      </c>
      <c r="J606" s="107">
        <v>0</v>
      </c>
      <c r="K606" s="107">
        <v>0</v>
      </c>
      <c r="L606" s="107">
        <v>0</v>
      </c>
      <c r="M606" s="107">
        <v>0</v>
      </c>
      <c r="N606" s="107">
        <v>0</v>
      </c>
      <c r="O606" s="107">
        <v>0</v>
      </c>
      <c r="P606" s="107">
        <v>0</v>
      </c>
      <c r="Q606" s="107">
        <v>0</v>
      </c>
      <c r="R606" s="107">
        <v>0</v>
      </c>
      <c r="S606" s="107">
        <v>0</v>
      </c>
      <c r="T606" s="107">
        <v>0</v>
      </c>
      <c r="U606" s="107">
        <v>0</v>
      </c>
      <c r="V606" s="147">
        <f t="shared" si="40"/>
        <v>0</v>
      </c>
      <c r="W606" s="147">
        <f t="shared" si="40"/>
        <v>0</v>
      </c>
      <c r="X606" s="147">
        <f t="shared" si="40"/>
        <v>0</v>
      </c>
      <c r="Y606" s="107">
        <v>0</v>
      </c>
      <c r="Z606" s="107">
        <v>0</v>
      </c>
      <c r="AA606" s="107">
        <v>0</v>
      </c>
      <c r="AB606" s="107">
        <v>0</v>
      </c>
      <c r="AC606" s="148">
        <f t="shared" si="41"/>
        <v>0</v>
      </c>
      <c r="AD606" s="149"/>
    </row>
    <row r="607" spans="1:30" s="150" customFormat="1" ht="31.5" x14ac:dyDescent="0.2">
      <c r="A607" s="146"/>
      <c r="B607" s="6" t="s">
        <v>1125</v>
      </c>
      <c r="C607" s="6" t="s">
        <v>176</v>
      </c>
      <c r="D607" s="107">
        <v>0</v>
      </c>
      <c r="E607" s="107">
        <v>0</v>
      </c>
      <c r="F607" s="107">
        <v>0</v>
      </c>
      <c r="G607" s="107">
        <v>0</v>
      </c>
      <c r="H607" s="107">
        <v>0</v>
      </c>
      <c r="I607" s="107">
        <v>19.468999999999998</v>
      </c>
      <c r="J607" s="107">
        <v>0</v>
      </c>
      <c r="K607" s="107">
        <v>0</v>
      </c>
      <c r="L607" s="107">
        <v>0</v>
      </c>
      <c r="M607" s="107">
        <v>0</v>
      </c>
      <c r="N607" s="107">
        <v>0</v>
      </c>
      <c r="O607" s="107">
        <v>0</v>
      </c>
      <c r="P607" s="107">
        <v>0</v>
      </c>
      <c r="Q607" s="107">
        <v>0</v>
      </c>
      <c r="R607" s="107">
        <v>0</v>
      </c>
      <c r="S607" s="107">
        <v>0</v>
      </c>
      <c r="T607" s="107">
        <v>0</v>
      </c>
      <c r="U607" s="107">
        <v>0</v>
      </c>
      <c r="V607" s="147">
        <f t="shared" si="40"/>
        <v>0</v>
      </c>
      <c r="W607" s="147">
        <f t="shared" si="40"/>
        <v>0</v>
      </c>
      <c r="X607" s="147">
        <f t="shared" si="40"/>
        <v>0</v>
      </c>
      <c r="Y607" s="107">
        <v>0</v>
      </c>
      <c r="Z607" s="107">
        <v>0</v>
      </c>
      <c r="AA607" s="107">
        <v>0</v>
      </c>
      <c r="AB607" s="107">
        <v>0</v>
      </c>
      <c r="AC607" s="148">
        <f t="shared" si="41"/>
        <v>0</v>
      </c>
      <c r="AD607" s="149"/>
    </row>
    <row r="608" spans="1:30" s="150" customFormat="1" ht="31.5" x14ac:dyDescent="0.2">
      <c r="A608" s="146"/>
      <c r="B608" s="6" t="s">
        <v>1126</v>
      </c>
      <c r="C608" s="6" t="s">
        <v>176</v>
      </c>
      <c r="D608" s="107">
        <v>0</v>
      </c>
      <c r="E608" s="107">
        <v>0</v>
      </c>
      <c r="F608" s="107">
        <v>0</v>
      </c>
      <c r="G608" s="107">
        <v>0</v>
      </c>
      <c r="H608" s="107">
        <v>0</v>
      </c>
      <c r="I608" s="107">
        <v>4.1661016949152545</v>
      </c>
      <c r="J608" s="107">
        <v>0</v>
      </c>
      <c r="K608" s="107">
        <v>0</v>
      </c>
      <c r="L608" s="107">
        <v>0</v>
      </c>
      <c r="M608" s="107">
        <v>0</v>
      </c>
      <c r="N608" s="107">
        <v>0</v>
      </c>
      <c r="O608" s="107">
        <v>0</v>
      </c>
      <c r="P608" s="107">
        <v>0</v>
      </c>
      <c r="Q608" s="107">
        <v>0</v>
      </c>
      <c r="R608" s="107">
        <v>0</v>
      </c>
      <c r="S608" s="107">
        <v>0</v>
      </c>
      <c r="T608" s="107">
        <v>0</v>
      </c>
      <c r="U608" s="107">
        <v>0</v>
      </c>
      <c r="V608" s="147">
        <f t="shared" si="40"/>
        <v>0</v>
      </c>
      <c r="W608" s="147">
        <f t="shared" si="40"/>
        <v>0</v>
      </c>
      <c r="X608" s="147">
        <f t="shared" si="40"/>
        <v>0</v>
      </c>
      <c r="Y608" s="107">
        <v>0</v>
      </c>
      <c r="Z608" s="107">
        <v>0</v>
      </c>
      <c r="AA608" s="107">
        <v>0</v>
      </c>
      <c r="AB608" s="107">
        <v>0</v>
      </c>
      <c r="AC608" s="148">
        <f t="shared" si="41"/>
        <v>0</v>
      </c>
      <c r="AD608" s="149"/>
    </row>
    <row r="609" spans="1:30" s="150" customFormat="1" ht="15.75" x14ac:dyDescent="0.2">
      <c r="A609" s="146"/>
      <c r="B609" s="6" t="s">
        <v>1127</v>
      </c>
      <c r="C609" s="6" t="s">
        <v>176</v>
      </c>
      <c r="D609" s="107">
        <v>0</v>
      </c>
      <c r="E609" s="107">
        <v>0</v>
      </c>
      <c r="F609" s="107">
        <v>0</v>
      </c>
      <c r="G609" s="107">
        <v>0</v>
      </c>
      <c r="H609" s="107">
        <v>0</v>
      </c>
      <c r="I609" s="107">
        <v>4.1661016949152545</v>
      </c>
      <c r="J609" s="107">
        <v>0</v>
      </c>
      <c r="K609" s="107">
        <v>0</v>
      </c>
      <c r="L609" s="107">
        <v>0</v>
      </c>
      <c r="M609" s="107">
        <v>0</v>
      </c>
      <c r="N609" s="107">
        <v>0</v>
      </c>
      <c r="O609" s="107">
        <v>0</v>
      </c>
      <c r="P609" s="107">
        <v>0</v>
      </c>
      <c r="Q609" s="107">
        <v>0</v>
      </c>
      <c r="R609" s="107">
        <v>0</v>
      </c>
      <c r="S609" s="107">
        <v>0</v>
      </c>
      <c r="T609" s="107">
        <v>0</v>
      </c>
      <c r="U609" s="107">
        <v>0</v>
      </c>
      <c r="V609" s="147">
        <f t="shared" si="40"/>
        <v>0</v>
      </c>
      <c r="W609" s="147">
        <f t="shared" si="40"/>
        <v>0</v>
      </c>
      <c r="X609" s="147">
        <f t="shared" si="40"/>
        <v>0</v>
      </c>
      <c r="Y609" s="107">
        <v>0</v>
      </c>
      <c r="Z609" s="107">
        <v>0</v>
      </c>
      <c r="AA609" s="107">
        <v>0</v>
      </c>
      <c r="AB609" s="107">
        <v>0</v>
      </c>
      <c r="AC609" s="148">
        <f t="shared" si="41"/>
        <v>0</v>
      </c>
      <c r="AD609" s="149"/>
    </row>
    <row r="610" spans="1:30" s="150" customFormat="1" ht="47.25" x14ac:dyDescent="0.2">
      <c r="A610" s="146"/>
      <c r="B610" s="6" t="s">
        <v>795</v>
      </c>
      <c r="C610" s="6" t="s">
        <v>176</v>
      </c>
      <c r="D610" s="107">
        <v>0</v>
      </c>
      <c r="E610" s="107">
        <v>0</v>
      </c>
      <c r="F610" s="107">
        <v>0</v>
      </c>
      <c r="G610" s="107">
        <v>0</v>
      </c>
      <c r="H610" s="107">
        <v>0</v>
      </c>
      <c r="I610" s="107">
        <v>20</v>
      </c>
      <c r="J610" s="107">
        <v>0</v>
      </c>
      <c r="K610" s="107">
        <v>0</v>
      </c>
      <c r="L610" s="107">
        <v>0</v>
      </c>
      <c r="M610" s="107">
        <v>0</v>
      </c>
      <c r="N610" s="107">
        <v>0</v>
      </c>
      <c r="O610" s="107">
        <v>0</v>
      </c>
      <c r="P610" s="107">
        <v>0</v>
      </c>
      <c r="Q610" s="107">
        <v>0</v>
      </c>
      <c r="R610" s="107">
        <v>0</v>
      </c>
      <c r="S610" s="107">
        <v>0</v>
      </c>
      <c r="T610" s="107">
        <v>0</v>
      </c>
      <c r="U610" s="107">
        <v>0</v>
      </c>
      <c r="V610" s="147">
        <f t="shared" si="40"/>
        <v>0</v>
      </c>
      <c r="W610" s="147">
        <f t="shared" si="40"/>
        <v>0</v>
      </c>
      <c r="X610" s="147">
        <f t="shared" si="40"/>
        <v>0</v>
      </c>
      <c r="Y610" s="107">
        <v>0</v>
      </c>
      <c r="Z610" s="107">
        <v>0</v>
      </c>
      <c r="AA610" s="107">
        <v>0</v>
      </c>
      <c r="AB610" s="107">
        <v>20</v>
      </c>
      <c r="AC610" s="148">
        <f t="shared" si="41"/>
        <v>20</v>
      </c>
      <c r="AD610" s="149"/>
    </row>
    <row r="611" spans="1:30" s="150" customFormat="1" ht="31.5" x14ac:dyDescent="0.2">
      <c r="A611" s="146"/>
      <c r="B611" s="6" t="s">
        <v>1128</v>
      </c>
      <c r="C611" s="6" t="s">
        <v>176</v>
      </c>
      <c r="D611" s="107">
        <v>0</v>
      </c>
      <c r="E611" s="107">
        <v>0</v>
      </c>
      <c r="F611" s="107">
        <v>0</v>
      </c>
      <c r="G611" s="107">
        <v>0</v>
      </c>
      <c r="H611" s="107">
        <v>0</v>
      </c>
      <c r="I611" s="107">
        <v>6.0906779661016959</v>
      </c>
      <c r="J611" s="107">
        <v>0</v>
      </c>
      <c r="K611" s="107">
        <v>0</v>
      </c>
      <c r="L611" s="107">
        <v>0</v>
      </c>
      <c r="M611" s="107">
        <v>0</v>
      </c>
      <c r="N611" s="107">
        <v>0</v>
      </c>
      <c r="O611" s="107">
        <v>0</v>
      </c>
      <c r="P611" s="107">
        <v>0</v>
      </c>
      <c r="Q611" s="107">
        <v>0</v>
      </c>
      <c r="R611" s="107">
        <v>0</v>
      </c>
      <c r="S611" s="107">
        <v>0</v>
      </c>
      <c r="T611" s="107">
        <v>0</v>
      </c>
      <c r="U611" s="107">
        <v>0</v>
      </c>
      <c r="V611" s="147">
        <f t="shared" si="40"/>
        <v>0</v>
      </c>
      <c r="W611" s="147">
        <f t="shared" si="40"/>
        <v>0</v>
      </c>
      <c r="X611" s="147">
        <f t="shared" si="40"/>
        <v>0</v>
      </c>
      <c r="Y611" s="107">
        <v>0</v>
      </c>
      <c r="Z611" s="107">
        <v>0</v>
      </c>
      <c r="AA611" s="107">
        <v>0</v>
      </c>
      <c r="AB611" s="107">
        <v>0</v>
      </c>
      <c r="AC611" s="148">
        <f t="shared" si="41"/>
        <v>0</v>
      </c>
      <c r="AD611" s="149"/>
    </row>
    <row r="612" spans="1:30" s="150" customFormat="1" ht="47.25" x14ac:dyDescent="0.2">
      <c r="A612" s="146"/>
      <c r="B612" s="6" t="s">
        <v>1129</v>
      </c>
      <c r="C612" s="6" t="s">
        <v>176</v>
      </c>
      <c r="D612" s="107">
        <v>0</v>
      </c>
      <c r="E612" s="107">
        <v>0</v>
      </c>
      <c r="F612" s="107">
        <v>0</v>
      </c>
      <c r="G612" s="107">
        <v>0</v>
      </c>
      <c r="H612" s="107">
        <v>0</v>
      </c>
      <c r="I612" s="107">
        <v>31.446610169491528</v>
      </c>
      <c r="J612" s="107">
        <v>0</v>
      </c>
      <c r="K612" s="107">
        <v>0</v>
      </c>
      <c r="L612" s="107">
        <v>0</v>
      </c>
      <c r="M612" s="107">
        <v>0</v>
      </c>
      <c r="N612" s="107">
        <v>0</v>
      </c>
      <c r="O612" s="107">
        <v>0</v>
      </c>
      <c r="P612" s="107">
        <v>0</v>
      </c>
      <c r="Q612" s="107">
        <v>0</v>
      </c>
      <c r="R612" s="107">
        <v>0</v>
      </c>
      <c r="S612" s="107">
        <v>0</v>
      </c>
      <c r="T612" s="107">
        <v>0</v>
      </c>
      <c r="U612" s="107">
        <v>0</v>
      </c>
      <c r="V612" s="147">
        <f t="shared" si="40"/>
        <v>0</v>
      </c>
      <c r="W612" s="147">
        <f t="shared" si="40"/>
        <v>0</v>
      </c>
      <c r="X612" s="147">
        <f t="shared" si="40"/>
        <v>0</v>
      </c>
      <c r="Y612" s="107">
        <v>0</v>
      </c>
      <c r="Z612" s="107">
        <v>0</v>
      </c>
      <c r="AA612" s="107">
        <v>0</v>
      </c>
      <c r="AB612" s="107">
        <v>0</v>
      </c>
      <c r="AC612" s="148">
        <f t="shared" si="41"/>
        <v>0</v>
      </c>
      <c r="AD612" s="149"/>
    </row>
    <row r="613" spans="1:30" s="150" customFormat="1" ht="15.75" x14ac:dyDescent="0.2">
      <c r="A613" s="146"/>
      <c r="B613" s="6" t="s">
        <v>1130</v>
      </c>
      <c r="C613" s="6" t="s">
        <v>176</v>
      </c>
      <c r="D613" s="107">
        <v>0</v>
      </c>
      <c r="E613" s="107">
        <v>0</v>
      </c>
      <c r="F613" s="107">
        <v>0</v>
      </c>
      <c r="G613" s="107">
        <v>0</v>
      </c>
      <c r="H613" s="107">
        <v>0</v>
      </c>
      <c r="I613" s="107">
        <v>180.14406779661019</v>
      </c>
      <c r="J613" s="107">
        <v>0</v>
      </c>
      <c r="K613" s="107">
        <v>0</v>
      </c>
      <c r="L613" s="107">
        <v>0</v>
      </c>
      <c r="M613" s="107">
        <v>0</v>
      </c>
      <c r="N613" s="107">
        <v>0</v>
      </c>
      <c r="O613" s="107">
        <v>0</v>
      </c>
      <c r="P613" s="107">
        <v>0</v>
      </c>
      <c r="Q613" s="107">
        <v>0</v>
      </c>
      <c r="R613" s="107">
        <v>0</v>
      </c>
      <c r="S613" s="107">
        <v>0</v>
      </c>
      <c r="T613" s="107">
        <v>0</v>
      </c>
      <c r="U613" s="107">
        <v>0</v>
      </c>
      <c r="V613" s="147">
        <f t="shared" si="40"/>
        <v>0</v>
      </c>
      <c r="W613" s="147">
        <f t="shared" si="40"/>
        <v>0</v>
      </c>
      <c r="X613" s="147">
        <f t="shared" si="40"/>
        <v>0</v>
      </c>
      <c r="Y613" s="107">
        <v>0</v>
      </c>
      <c r="Z613" s="107">
        <v>0</v>
      </c>
      <c r="AA613" s="107">
        <v>0</v>
      </c>
      <c r="AB613" s="107">
        <v>0</v>
      </c>
      <c r="AC613" s="148">
        <f t="shared" si="41"/>
        <v>0</v>
      </c>
      <c r="AD613" s="149"/>
    </row>
    <row r="614" spans="1:30" s="150" customFormat="1" ht="47.25" x14ac:dyDescent="0.2">
      <c r="A614" s="146"/>
      <c r="B614" s="6" t="s">
        <v>798</v>
      </c>
      <c r="C614" s="6" t="s">
        <v>176</v>
      </c>
      <c r="D614" s="107">
        <v>0</v>
      </c>
      <c r="E614" s="107">
        <v>0</v>
      </c>
      <c r="F614" s="107">
        <v>0</v>
      </c>
      <c r="G614" s="107">
        <v>0</v>
      </c>
      <c r="H614" s="107">
        <v>0</v>
      </c>
      <c r="I614" s="107">
        <v>9.8711864406779668</v>
      </c>
      <c r="J614" s="107">
        <v>0</v>
      </c>
      <c r="K614" s="107">
        <v>0</v>
      </c>
      <c r="L614" s="107">
        <v>0</v>
      </c>
      <c r="M614" s="107">
        <v>0</v>
      </c>
      <c r="N614" s="107">
        <v>0</v>
      </c>
      <c r="O614" s="107">
        <v>0</v>
      </c>
      <c r="P614" s="107">
        <v>0</v>
      </c>
      <c r="Q614" s="107">
        <v>0</v>
      </c>
      <c r="R614" s="107">
        <v>0</v>
      </c>
      <c r="S614" s="107">
        <v>0</v>
      </c>
      <c r="T614" s="107">
        <v>0</v>
      </c>
      <c r="U614" s="107">
        <v>0</v>
      </c>
      <c r="V614" s="147">
        <f t="shared" si="40"/>
        <v>0</v>
      </c>
      <c r="W614" s="147">
        <f t="shared" si="40"/>
        <v>0</v>
      </c>
      <c r="X614" s="147">
        <f t="shared" si="40"/>
        <v>0</v>
      </c>
      <c r="Y614" s="107">
        <v>0</v>
      </c>
      <c r="Z614" s="107">
        <v>0</v>
      </c>
      <c r="AA614" s="107">
        <v>7.7380000000000004</v>
      </c>
      <c r="AB614" s="107">
        <v>0</v>
      </c>
      <c r="AC614" s="148">
        <f t="shared" si="41"/>
        <v>7.7380000000000004</v>
      </c>
      <c r="AD614" s="149"/>
    </row>
    <row r="615" spans="1:30" s="150" customFormat="1" ht="31.5" x14ac:dyDescent="0.2">
      <c r="A615" s="146"/>
      <c r="B615" s="6" t="s">
        <v>799</v>
      </c>
      <c r="C615" s="6" t="s">
        <v>176</v>
      </c>
      <c r="D615" s="107">
        <v>0</v>
      </c>
      <c r="E615" s="107">
        <v>0</v>
      </c>
      <c r="F615" s="107">
        <v>0</v>
      </c>
      <c r="G615" s="107">
        <v>0</v>
      </c>
      <c r="H615" s="107">
        <v>0</v>
      </c>
      <c r="I615" s="107">
        <v>2.8372881355932202</v>
      </c>
      <c r="J615" s="107">
        <v>0</v>
      </c>
      <c r="K615" s="107">
        <v>0</v>
      </c>
      <c r="L615" s="107">
        <v>0</v>
      </c>
      <c r="M615" s="107">
        <v>0</v>
      </c>
      <c r="N615" s="107">
        <v>0</v>
      </c>
      <c r="O615" s="107">
        <v>0</v>
      </c>
      <c r="P615" s="107">
        <v>0</v>
      </c>
      <c r="Q615" s="107">
        <v>0</v>
      </c>
      <c r="R615" s="107">
        <v>0</v>
      </c>
      <c r="S615" s="107">
        <v>0</v>
      </c>
      <c r="T615" s="107">
        <v>0</v>
      </c>
      <c r="U615" s="107">
        <v>0</v>
      </c>
      <c r="V615" s="147">
        <f t="shared" si="40"/>
        <v>0</v>
      </c>
      <c r="W615" s="147">
        <f t="shared" si="40"/>
        <v>0</v>
      </c>
      <c r="X615" s="147">
        <f t="shared" si="40"/>
        <v>0</v>
      </c>
      <c r="Y615" s="107">
        <v>0</v>
      </c>
      <c r="Z615" s="107">
        <v>2.234</v>
      </c>
      <c r="AA615" s="107">
        <v>0</v>
      </c>
      <c r="AB615" s="107">
        <v>0</v>
      </c>
      <c r="AC615" s="148">
        <f t="shared" si="41"/>
        <v>2.234</v>
      </c>
      <c r="AD615" s="149"/>
    </row>
    <row r="616" spans="1:30" s="150" customFormat="1" ht="47.25" x14ac:dyDescent="0.2">
      <c r="A616" s="146"/>
      <c r="B616" s="6" t="s">
        <v>800</v>
      </c>
      <c r="C616" s="6" t="s">
        <v>176</v>
      </c>
      <c r="D616" s="107">
        <v>0</v>
      </c>
      <c r="E616" s="107">
        <v>0</v>
      </c>
      <c r="F616" s="107">
        <v>0</v>
      </c>
      <c r="G616" s="107">
        <v>0</v>
      </c>
      <c r="H616" s="107">
        <v>0</v>
      </c>
      <c r="I616" s="107">
        <v>4.9593220338983057</v>
      </c>
      <c r="J616" s="107">
        <v>0</v>
      </c>
      <c r="K616" s="107">
        <v>0</v>
      </c>
      <c r="L616" s="107">
        <v>0</v>
      </c>
      <c r="M616" s="107">
        <v>0</v>
      </c>
      <c r="N616" s="107">
        <v>0</v>
      </c>
      <c r="O616" s="107">
        <v>0</v>
      </c>
      <c r="P616" s="107">
        <v>0</v>
      </c>
      <c r="Q616" s="107">
        <v>0</v>
      </c>
      <c r="R616" s="107">
        <v>0</v>
      </c>
      <c r="S616" s="107">
        <v>0</v>
      </c>
      <c r="T616" s="107">
        <v>0</v>
      </c>
      <c r="U616" s="107">
        <v>0</v>
      </c>
      <c r="V616" s="147">
        <f t="shared" si="40"/>
        <v>0</v>
      </c>
      <c r="W616" s="147">
        <f t="shared" si="40"/>
        <v>0</v>
      </c>
      <c r="X616" s="147">
        <f t="shared" si="40"/>
        <v>0</v>
      </c>
      <c r="Y616" s="107">
        <v>0</v>
      </c>
      <c r="Z616" s="107">
        <v>0</v>
      </c>
      <c r="AA616" s="107">
        <v>3.8570000000000002</v>
      </c>
      <c r="AB616" s="107">
        <v>0</v>
      </c>
      <c r="AC616" s="148">
        <f t="shared" si="41"/>
        <v>3.8570000000000002</v>
      </c>
      <c r="AD616" s="149"/>
    </row>
    <row r="617" spans="1:30" s="150" customFormat="1" ht="47.25" x14ac:dyDescent="0.2">
      <c r="A617" s="146"/>
      <c r="B617" s="6" t="s">
        <v>1131</v>
      </c>
      <c r="C617" s="6" t="s">
        <v>176</v>
      </c>
      <c r="D617" s="107">
        <v>0</v>
      </c>
      <c r="E617" s="107">
        <v>0</v>
      </c>
      <c r="F617" s="107">
        <v>0</v>
      </c>
      <c r="G617" s="107">
        <v>0</v>
      </c>
      <c r="H617" s="107">
        <v>0</v>
      </c>
      <c r="I617" s="107">
        <v>0.16572504708097927</v>
      </c>
      <c r="J617" s="107">
        <v>0</v>
      </c>
      <c r="K617" s="107">
        <v>0</v>
      </c>
      <c r="L617" s="107">
        <v>0</v>
      </c>
      <c r="M617" s="107">
        <v>0</v>
      </c>
      <c r="N617" s="107">
        <v>0</v>
      </c>
      <c r="O617" s="107">
        <v>0</v>
      </c>
      <c r="P617" s="107">
        <v>0</v>
      </c>
      <c r="Q617" s="107">
        <v>0</v>
      </c>
      <c r="R617" s="107">
        <v>0</v>
      </c>
      <c r="S617" s="107">
        <v>0</v>
      </c>
      <c r="T617" s="107">
        <v>0</v>
      </c>
      <c r="U617" s="107">
        <v>0</v>
      </c>
      <c r="V617" s="147">
        <f t="shared" si="40"/>
        <v>0</v>
      </c>
      <c r="W617" s="147">
        <f t="shared" si="40"/>
        <v>0</v>
      </c>
      <c r="X617" s="147">
        <f t="shared" si="40"/>
        <v>0</v>
      </c>
      <c r="Y617" s="107">
        <v>0</v>
      </c>
      <c r="Z617" s="107">
        <v>0</v>
      </c>
      <c r="AA617" s="107">
        <v>0</v>
      </c>
      <c r="AB617" s="107">
        <v>0</v>
      </c>
      <c r="AC617" s="148">
        <f t="shared" si="41"/>
        <v>0</v>
      </c>
      <c r="AD617" s="149"/>
    </row>
    <row r="618" spans="1:30" s="150" customFormat="1" ht="31.5" x14ac:dyDescent="0.2">
      <c r="A618" s="146"/>
      <c r="B618" s="6" t="s">
        <v>1132</v>
      </c>
      <c r="C618" s="6" t="s">
        <v>176</v>
      </c>
      <c r="D618" s="107">
        <v>0</v>
      </c>
      <c r="E618" s="107">
        <v>0</v>
      </c>
      <c r="F618" s="107">
        <v>0</v>
      </c>
      <c r="G618" s="107">
        <v>0</v>
      </c>
      <c r="H618" s="107">
        <v>0</v>
      </c>
      <c r="I618" s="107">
        <v>3.0415254237288138</v>
      </c>
      <c r="J618" s="107">
        <v>0</v>
      </c>
      <c r="K618" s="107">
        <v>0</v>
      </c>
      <c r="L618" s="107">
        <v>0</v>
      </c>
      <c r="M618" s="107">
        <v>0</v>
      </c>
      <c r="N618" s="107">
        <v>0</v>
      </c>
      <c r="O618" s="107">
        <v>0</v>
      </c>
      <c r="P618" s="107">
        <v>0</v>
      </c>
      <c r="Q618" s="107">
        <v>0</v>
      </c>
      <c r="R618" s="107">
        <v>0</v>
      </c>
      <c r="S618" s="107">
        <v>0</v>
      </c>
      <c r="T618" s="107">
        <v>0</v>
      </c>
      <c r="U618" s="107">
        <v>0</v>
      </c>
      <c r="V618" s="147">
        <f t="shared" si="40"/>
        <v>0</v>
      </c>
      <c r="W618" s="147">
        <f t="shared" si="40"/>
        <v>0</v>
      </c>
      <c r="X618" s="147">
        <f t="shared" si="40"/>
        <v>0</v>
      </c>
      <c r="Y618" s="107">
        <v>0</v>
      </c>
      <c r="Z618" s="107">
        <v>0</v>
      </c>
      <c r="AA618" s="107">
        <v>0</v>
      </c>
      <c r="AB618" s="107">
        <v>0</v>
      </c>
      <c r="AC618" s="148">
        <f t="shared" si="41"/>
        <v>0</v>
      </c>
      <c r="AD618" s="149"/>
    </row>
    <row r="619" spans="1:30" s="150" customFormat="1" ht="63" x14ac:dyDescent="0.2">
      <c r="A619" s="146"/>
      <c r="B619" s="6" t="s">
        <v>1133</v>
      </c>
      <c r="C619" s="6" t="s">
        <v>176</v>
      </c>
      <c r="D619" s="107">
        <v>0</v>
      </c>
      <c r="E619" s="107">
        <v>0</v>
      </c>
      <c r="F619" s="107">
        <v>0</v>
      </c>
      <c r="G619" s="107">
        <v>0</v>
      </c>
      <c r="H619" s="107">
        <v>0</v>
      </c>
      <c r="I619" s="107">
        <v>2.9133709981167608</v>
      </c>
      <c r="J619" s="107">
        <v>0</v>
      </c>
      <c r="K619" s="107">
        <v>0</v>
      </c>
      <c r="L619" s="107">
        <v>0</v>
      </c>
      <c r="M619" s="107">
        <v>0</v>
      </c>
      <c r="N619" s="107">
        <v>0</v>
      </c>
      <c r="O619" s="107">
        <v>0</v>
      </c>
      <c r="P619" s="107">
        <v>0</v>
      </c>
      <c r="Q619" s="107">
        <v>0</v>
      </c>
      <c r="R619" s="107">
        <v>0</v>
      </c>
      <c r="S619" s="107">
        <v>0</v>
      </c>
      <c r="T619" s="107">
        <v>0</v>
      </c>
      <c r="U619" s="107">
        <v>0</v>
      </c>
      <c r="V619" s="147">
        <f t="shared" si="40"/>
        <v>0</v>
      </c>
      <c r="W619" s="147">
        <f t="shared" si="40"/>
        <v>0</v>
      </c>
      <c r="X619" s="147">
        <f t="shared" si="40"/>
        <v>0</v>
      </c>
      <c r="Y619" s="107">
        <v>0</v>
      </c>
      <c r="Z619" s="107">
        <v>0</v>
      </c>
      <c r="AA619" s="107">
        <v>0</v>
      </c>
      <c r="AB619" s="107">
        <v>0</v>
      </c>
      <c r="AC619" s="148">
        <f t="shared" si="41"/>
        <v>0</v>
      </c>
      <c r="AD619" s="149"/>
    </row>
    <row r="620" spans="1:30" s="150" customFormat="1" ht="31.5" x14ac:dyDescent="0.2">
      <c r="A620" s="146"/>
      <c r="B620" s="6" t="s">
        <v>1134</v>
      </c>
      <c r="C620" s="6" t="s">
        <v>176</v>
      </c>
      <c r="D620" s="107">
        <v>0</v>
      </c>
      <c r="E620" s="107">
        <v>0</v>
      </c>
      <c r="F620" s="107">
        <v>0</v>
      </c>
      <c r="G620" s="107">
        <v>0</v>
      </c>
      <c r="H620" s="107">
        <v>0</v>
      </c>
      <c r="I620" s="107">
        <v>0.3728813559322034</v>
      </c>
      <c r="J620" s="107">
        <v>0</v>
      </c>
      <c r="K620" s="107">
        <v>0</v>
      </c>
      <c r="L620" s="107">
        <v>0</v>
      </c>
      <c r="M620" s="107">
        <v>0</v>
      </c>
      <c r="N620" s="107">
        <v>0</v>
      </c>
      <c r="O620" s="107">
        <v>0</v>
      </c>
      <c r="P620" s="107">
        <v>0</v>
      </c>
      <c r="Q620" s="107">
        <v>0</v>
      </c>
      <c r="R620" s="107">
        <v>0</v>
      </c>
      <c r="S620" s="107">
        <v>0</v>
      </c>
      <c r="T620" s="107">
        <v>0</v>
      </c>
      <c r="U620" s="107">
        <v>0</v>
      </c>
      <c r="V620" s="147">
        <f t="shared" si="40"/>
        <v>0</v>
      </c>
      <c r="W620" s="147">
        <f t="shared" si="40"/>
        <v>0</v>
      </c>
      <c r="X620" s="147">
        <f t="shared" si="40"/>
        <v>0</v>
      </c>
      <c r="Y620" s="107">
        <v>0</v>
      </c>
      <c r="Z620" s="107">
        <v>0</v>
      </c>
      <c r="AA620" s="107">
        <v>0</v>
      </c>
      <c r="AB620" s="107">
        <v>0</v>
      </c>
      <c r="AC620" s="148">
        <f t="shared" si="41"/>
        <v>0</v>
      </c>
      <c r="AD620" s="149"/>
    </row>
    <row r="621" spans="1:30" s="150" customFormat="1" ht="31.5" x14ac:dyDescent="0.2">
      <c r="A621" s="146"/>
      <c r="B621" s="6" t="s">
        <v>1135</v>
      </c>
      <c r="C621" s="6" t="s">
        <v>176</v>
      </c>
      <c r="D621" s="107">
        <v>0</v>
      </c>
      <c r="E621" s="107">
        <v>0</v>
      </c>
      <c r="F621" s="107">
        <v>0</v>
      </c>
      <c r="G621" s="107">
        <v>0</v>
      </c>
      <c r="H621" s="107">
        <v>0</v>
      </c>
      <c r="I621" s="107">
        <v>8.8888888888888878E-2</v>
      </c>
      <c r="J621" s="107">
        <v>0</v>
      </c>
      <c r="K621" s="107">
        <v>0</v>
      </c>
      <c r="L621" s="107">
        <v>0</v>
      </c>
      <c r="M621" s="107">
        <v>0</v>
      </c>
      <c r="N621" s="107">
        <v>0</v>
      </c>
      <c r="O621" s="107">
        <v>0</v>
      </c>
      <c r="P621" s="107">
        <v>0</v>
      </c>
      <c r="Q621" s="107">
        <v>0</v>
      </c>
      <c r="R621" s="107">
        <v>0</v>
      </c>
      <c r="S621" s="107">
        <v>0</v>
      </c>
      <c r="T621" s="107">
        <v>0</v>
      </c>
      <c r="U621" s="107">
        <v>0</v>
      </c>
      <c r="V621" s="147">
        <f t="shared" si="40"/>
        <v>0</v>
      </c>
      <c r="W621" s="147">
        <f t="shared" si="40"/>
        <v>0</v>
      </c>
      <c r="X621" s="147">
        <f t="shared" si="40"/>
        <v>0</v>
      </c>
      <c r="Y621" s="107">
        <v>0</v>
      </c>
      <c r="Z621" s="107">
        <v>0</v>
      </c>
      <c r="AA621" s="107">
        <v>0</v>
      </c>
      <c r="AB621" s="107">
        <v>0</v>
      </c>
      <c r="AC621" s="148">
        <f t="shared" si="41"/>
        <v>0</v>
      </c>
      <c r="AD621" s="149"/>
    </row>
    <row r="622" spans="1:30" s="150" customFormat="1" ht="31.5" x14ac:dyDescent="0.2">
      <c r="A622" s="146"/>
      <c r="B622" s="6" t="s">
        <v>1136</v>
      </c>
      <c r="C622" s="6" t="s">
        <v>176</v>
      </c>
      <c r="D622" s="107">
        <v>0</v>
      </c>
      <c r="E622" s="107">
        <v>0</v>
      </c>
      <c r="F622" s="107">
        <v>0</v>
      </c>
      <c r="G622" s="107">
        <v>0</v>
      </c>
      <c r="H622" s="107">
        <v>0</v>
      </c>
      <c r="I622" s="107">
        <v>4.9651600753295666</v>
      </c>
      <c r="J622" s="107">
        <v>0</v>
      </c>
      <c r="K622" s="107">
        <v>0</v>
      </c>
      <c r="L622" s="107">
        <v>0</v>
      </c>
      <c r="M622" s="107">
        <v>0</v>
      </c>
      <c r="N622" s="107">
        <v>0</v>
      </c>
      <c r="O622" s="107">
        <v>0</v>
      </c>
      <c r="P622" s="107">
        <v>0</v>
      </c>
      <c r="Q622" s="107">
        <v>0</v>
      </c>
      <c r="R622" s="107">
        <v>0</v>
      </c>
      <c r="S622" s="107">
        <v>0</v>
      </c>
      <c r="T622" s="107">
        <v>0</v>
      </c>
      <c r="U622" s="107">
        <v>0</v>
      </c>
      <c r="V622" s="147">
        <f t="shared" si="40"/>
        <v>0</v>
      </c>
      <c r="W622" s="147">
        <f t="shared" si="40"/>
        <v>0</v>
      </c>
      <c r="X622" s="147">
        <f t="shared" si="40"/>
        <v>0</v>
      </c>
      <c r="Y622" s="107">
        <v>0</v>
      </c>
      <c r="Z622" s="107">
        <v>0</v>
      </c>
      <c r="AA622" s="107">
        <v>0</v>
      </c>
      <c r="AB622" s="107">
        <v>0</v>
      </c>
      <c r="AC622" s="148">
        <f t="shared" si="41"/>
        <v>0</v>
      </c>
      <c r="AD622" s="149"/>
    </row>
    <row r="623" spans="1:30" s="150" customFormat="1" ht="15.75" x14ac:dyDescent="0.2">
      <c r="A623" s="146"/>
      <c r="B623" s="6" t="s">
        <v>1137</v>
      </c>
      <c r="C623" s="6" t="s">
        <v>176</v>
      </c>
      <c r="D623" s="107">
        <v>0</v>
      </c>
      <c r="E623" s="107">
        <v>0</v>
      </c>
      <c r="F623" s="107">
        <v>0</v>
      </c>
      <c r="G623" s="107">
        <v>0</v>
      </c>
      <c r="H623" s="107">
        <v>0</v>
      </c>
      <c r="I623" s="107">
        <v>56.677966101694913</v>
      </c>
      <c r="J623" s="107">
        <v>0</v>
      </c>
      <c r="K623" s="107">
        <v>0</v>
      </c>
      <c r="L623" s="107">
        <v>0</v>
      </c>
      <c r="M623" s="107">
        <v>0</v>
      </c>
      <c r="N623" s="107">
        <v>0</v>
      </c>
      <c r="O623" s="107">
        <v>0</v>
      </c>
      <c r="P623" s="107">
        <v>0</v>
      </c>
      <c r="Q623" s="107">
        <v>0</v>
      </c>
      <c r="R623" s="107">
        <v>0</v>
      </c>
      <c r="S623" s="107">
        <v>0</v>
      </c>
      <c r="T623" s="107">
        <v>0</v>
      </c>
      <c r="U623" s="107">
        <v>0</v>
      </c>
      <c r="V623" s="147">
        <f t="shared" si="40"/>
        <v>0</v>
      </c>
      <c r="W623" s="147">
        <f t="shared" si="40"/>
        <v>0</v>
      </c>
      <c r="X623" s="147">
        <f t="shared" si="40"/>
        <v>0</v>
      </c>
      <c r="Y623" s="107">
        <v>0</v>
      </c>
      <c r="Z623" s="107">
        <v>0</v>
      </c>
      <c r="AA623" s="107">
        <v>0</v>
      </c>
      <c r="AB623" s="107">
        <v>0</v>
      </c>
      <c r="AC623" s="148">
        <f t="shared" si="41"/>
        <v>0</v>
      </c>
      <c r="AD623" s="149"/>
    </row>
    <row r="624" spans="1:30" s="150" customFormat="1" ht="47.25" x14ac:dyDescent="0.2">
      <c r="A624" s="146"/>
      <c r="B624" s="6" t="s">
        <v>801</v>
      </c>
      <c r="C624" s="6" t="s">
        <v>176</v>
      </c>
      <c r="D624" s="107">
        <v>0</v>
      </c>
      <c r="E624" s="107">
        <v>0</v>
      </c>
      <c r="F624" s="107">
        <v>0</v>
      </c>
      <c r="G624" s="107">
        <v>0</v>
      </c>
      <c r="H624" s="107">
        <v>0</v>
      </c>
      <c r="I624" s="107">
        <v>0.16553672316384183</v>
      </c>
      <c r="J624" s="107">
        <v>0</v>
      </c>
      <c r="K624" s="107">
        <v>0</v>
      </c>
      <c r="L624" s="107">
        <v>0</v>
      </c>
      <c r="M624" s="107">
        <v>0</v>
      </c>
      <c r="N624" s="107">
        <v>0</v>
      </c>
      <c r="O624" s="107">
        <v>0</v>
      </c>
      <c r="P624" s="107">
        <v>0</v>
      </c>
      <c r="Q624" s="107">
        <v>0</v>
      </c>
      <c r="R624" s="107">
        <v>0</v>
      </c>
      <c r="S624" s="107">
        <v>0</v>
      </c>
      <c r="T624" s="107">
        <v>0</v>
      </c>
      <c r="U624" s="107">
        <v>0</v>
      </c>
      <c r="V624" s="147">
        <f t="shared" si="40"/>
        <v>0</v>
      </c>
      <c r="W624" s="147">
        <f t="shared" si="40"/>
        <v>0</v>
      </c>
      <c r="X624" s="147">
        <f t="shared" si="40"/>
        <v>0</v>
      </c>
      <c r="Y624" s="107">
        <v>0</v>
      </c>
      <c r="Z624" s="107">
        <v>0.14899999999999999</v>
      </c>
      <c r="AA624" s="107">
        <v>0</v>
      </c>
      <c r="AB624" s="107">
        <v>0</v>
      </c>
      <c r="AC624" s="148">
        <f t="shared" si="41"/>
        <v>0.14899999999999999</v>
      </c>
      <c r="AD624" s="149"/>
    </row>
    <row r="625" spans="1:30" s="150" customFormat="1" ht="31.5" x14ac:dyDescent="0.2">
      <c r="A625" s="146"/>
      <c r="B625" s="6" t="s">
        <v>802</v>
      </c>
      <c r="C625" s="6" t="s">
        <v>176</v>
      </c>
      <c r="D625" s="107">
        <v>0</v>
      </c>
      <c r="E625" s="107">
        <v>0</v>
      </c>
      <c r="F625" s="107">
        <v>0</v>
      </c>
      <c r="G625" s="107">
        <v>0</v>
      </c>
      <c r="H625" s="107">
        <v>0</v>
      </c>
      <c r="I625" s="107">
        <v>2.0423728813559325</v>
      </c>
      <c r="J625" s="107">
        <v>0</v>
      </c>
      <c r="K625" s="107">
        <v>0</v>
      </c>
      <c r="L625" s="107">
        <v>0</v>
      </c>
      <c r="M625" s="107">
        <v>0</v>
      </c>
      <c r="N625" s="107">
        <v>0</v>
      </c>
      <c r="O625" s="107">
        <v>0</v>
      </c>
      <c r="P625" s="107">
        <v>0</v>
      </c>
      <c r="Q625" s="107">
        <v>0</v>
      </c>
      <c r="R625" s="107">
        <v>0</v>
      </c>
      <c r="S625" s="107">
        <v>0</v>
      </c>
      <c r="T625" s="107">
        <v>0</v>
      </c>
      <c r="U625" s="107">
        <v>0</v>
      </c>
      <c r="V625" s="147">
        <f t="shared" si="40"/>
        <v>0</v>
      </c>
      <c r="W625" s="147">
        <f t="shared" si="40"/>
        <v>0</v>
      </c>
      <c r="X625" s="147">
        <f t="shared" si="40"/>
        <v>0</v>
      </c>
      <c r="Y625" s="107">
        <v>0</v>
      </c>
      <c r="Z625" s="107">
        <v>0</v>
      </c>
      <c r="AA625" s="107">
        <v>0</v>
      </c>
      <c r="AB625" s="107">
        <v>1.8380000000000001</v>
      </c>
      <c r="AC625" s="148">
        <f t="shared" si="41"/>
        <v>1.8380000000000001</v>
      </c>
      <c r="AD625" s="149"/>
    </row>
    <row r="626" spans="1:30" s="150" customFormat="1" ht="63" x14ac:dyDescent="0.2">
      <c r="A626" s="146"/>
      <c r="B626" s="6" t="s">
        <v>803</v>
      </c>
      <c r="C626" s="6" t="s">
        <v>176</v>
      </c>
      <c r="D626" s="107">
        <v>0</v>
      </c>
      <c r="E626" s="107">
        <v>0</v>
      </c>
      <c r="F626" s="107">
        <v>0</v>
      </c>
      <c r="G626" s="107">
        <v>0</v>
      </c>
      <c r="H626" s="107">
        <v>0</v>
      </c>
      <c r="I626" s="107">
        <v>1.3276836158192089</v>
      </c>
      <c r="J626" s="107">
        <v>0</v>
      </c>
      <c r="K626" s="107">
        <v>0</v>
      </c>
      <c r="L626" s="107">
        <v>0</v>
      </c>
      <c r="M626" s="107">
        <v>0</v>
      </c>
      <c r="N626" s="107">
        <v>0</v>
      </c>
      <c r="O626" s="107">
        <v>0</v>
      </c>
      <c r="P626" s="107">
        <v>0</v>
      </c>
      <c r="Q626" s="107">
        <v>0</v>
      </c>
      <c r="R626" s="107">
        <v>0</v>
      </c>
      <c r="S626" s="107">
        <v>0</v>
      </c>
      <c r="T626" s="107">
        <v>0</v>
      </c>
      <c r="U626" s="107">
        <v>0</v>
      </c>
      <c r="V626" s="147">
        <f t="shared" si="40"/>
        <v>0</v>
      </c>
      <c r="W626" s="147">
        <f t="shared" si="40"/>
        <v>0</v>
      </c>
      <c r="X626" s="147">
        <f t="shared" si="40"/>
        <v>0</v>
      </c>
      <c r="Y626" s="107">
        <v>0</v>
      </c>
      <c r="Z626" s="107">
        <v>0</v>
      </c>
      <c r="AA626" s="107">
        <v>0</v>
      </c>
      <c r="AB626" s="107">
        <v>1.1950000000000001</v>
      </c>
      <c r="AC626" s="148">
        <f t="shared" si="41"/>
        <v>1.1950000000000001</v>
      </c>
      <c r="AD626" s="149"/>
    </row>
    <row r="627" spans="1:30" s="150" customFormat="1" ht="47.25" x14ac:dyDescent="0.2">
      <c r="A627" s="146"/>
      <c r="B627" s="6" t="s">
        <v>804</v>
      </c>
      <c r="C627" s="6" t="s">
        <v>176</v>
      </c>
      <c r="D627" s="107">
        <v>0</v>
      </c>
      <c r="E627" s="107">
        <v>0</v>
      </c>
      <c r="F627" s="107">
        <v>0</v>
      </c>
      <c r="G627" s="107">
        <v>0</v>
      </c>
      <c r="H627" s="107">
        <v>0</v>
      </c>
      <c r="I627" s="107">
        <v>0.9369114877589455</v>
      </c>
      <c r="J627" s="107">
        <v>0</v>
      </c>
      <c r="K627" s="107">
        <v>0</v>
      </c>
      <c r="L627" s="107">
        <v>0</v>
      </c>
      <c r="M627" s="107">
        <v>0</v>
      </c>
      <c r="N627" s="107">
        <v>0</v>
      </c>
      <c r="O627" s="107">
        <v>0</v>
      </c>
      <c r="P627" s="107">
        <v>0</v>
      </c>
      <c r="Q627" s="107">
        <v>0</v>
      </c>
      <c r="R627" s="107">
        <v>0</v>
      </c>
      <c r="S627" s="107">
        <v>0</v>
      </c>
      <c r="T627" s="107">
        <v>0</v>
      </c>
      <c r="U627" s="107">
        <v>0</v>
      </c>
      <c r="V627" s="147">
        <f t="shared" si="40"/>
        <v>0</v>
      </c>
      <c r="W627" s="147">
        <f t="shared" si="40"/>
        <v>0</v>
      </c>
      <c r="X627" s="147">
        <f t="shared" si="40"/>
        <v>0</v>
      </c>
      <c r="Y627" s="107">
        <v>0</v>
      </c>
      <c r="Z627" s="107">
        <v>0</v>
      </c>
      <c r="AA627" s="107">
        <v>0.84299999999999997</v>
      </c>
      <c r="AB627" s="107">
        <v>0</v>
      </c>
      <c r="AC627" s="148">
        <f t="shared" si="41"/>
        <v>0.84299999999999997</v>
      </c>
      <c r="AD627" s="149"/>
    </row>
    <row r="628" spans="1:30" s="150" customFormat="1" ht="47.25" x14ac:dyDescent="0.2">
      <c r="A628" s="146"/>
      <c r="B628" s="6" t="s">
        <v>805</v>
      </c>
      <c r="C628" s="6" t="s">
        <v>176</v>
      </c>
      <c r="D628" s="107">
        <v>0</v>
      </c>
      <c r="E628" s="107">
        <v>0</v>
      </c>
      <c r="F628" s="107">
        <v>0</v>
      </c>
      <c r="G628" s="107">
        <v>0</v>
      </c>
      <c r="H628" s="107">
        <v>0</v>
      </c>
      <c r="I628" s="107">
        <v>1.0210922787193975</v>
      </c>
      <c r="J628" s="107">
        <v>0</v>
      </c>
      <c r="K628" s="107">
        <v>0</v>
      </c>
      <c r="L628" s="107">
        <v>0</v>
      </c>
      <c r="M628" s="107">
        <v>0</v>
      </c>
      <c r="N628" s="107">
        <v>0</v>
      </c>
      <c r="O628" s="107">
        <v>0</v>
      </c>
      <c r="P628" s="107">
        <v>0</v>
      </c>
      <c r="Q628" s="107">
        <v>0</v>
      </c>
      <c r="R628" s="107">
        <v>0</v>
      </c>
      <c r="S628" s="107">
        <v>0</v>
      </c>
      <c r="T628" s="107">
        <v>0</v>
      </c>
      <c r="U628" s="107">
        <v>0</v>
      </c>
      <c r="V628" s="147">
        <f t="shared" si="40"/>
        <v>0</v>
      </c>
      <c r="W628" s="147">
        <f t="shared" si="40"/>
        <v>0</v>
      </c>
      <c r="X628" s="147">
        <f t="shared" si="40"/>
        <v>0</v>
      </c>
      <c r="Y628" s="107">
        <v>0</v>
      </c>
      <c r="Z628" s="107">
        <v>0</v>
      </c>
      <c r="AA628" s="107">
        <v>0</v>
      </c>
      <c r="AB628" s="107">
        <v>0.91900000000000004</v>
      </c>
      <c r="AC628" s="148">
        <f t="shared" si="41"/>
        <v>0.91900000000000004</v>
      </c>
      <c r="AD628" s="149"/>
    </row>
    <row r="629" spans="1:30" s="150" customFormat="1" ht="31.5" x14ac:dyDescent="0.2">
      <c r="A629" s="146"/>
      <c r="B629" s="6" t="s">
        <v>806</v>
      </c>
      <c r="C629" s="6" t="s">
        <v>176</v>
      </c>
      <c r="D629" s="107">
        <v>0</v>
      </c>
      <c r="E629" s="107">
        <v>0</v>
      </c>
      <c r="F629" s="107">
        <v>0</v>
      </c>
      <c r="G629" s="107">
        <v>0</v>
      </c>
      <c r="H629" s="107">
        <v>0</v>
      </c>
      <c r="I629" s="107">
        <v>0.55998116760828631</v>
      </c>
      <c r="J629" s="107">
        <v>0</v>
      </c>
      <c r="K629" s="107">
        <v>0</v>
      </c>
      <c r="L629" s="107">
        <v>0</v>
      </c>
      <c r="M629" s="107">
        <v>0</v>
      </c>
      <c r="N629" s="107">
        <v>0</v>
      </c>
      <c r="O629" s="107">
        <v>0</v>
      </c>
      <c r="P629" s="107">
        <v>0</v>
      </c>
      <c r="Q629" s="107">
        <v>0</v>
      </c>
      <c r="R629" s="107">
        <v>0</v>
      </c>
      <c r="S629" s="107">
        <v>0</v>
      </c>
      <c r="T629" s="107">
        <v>0</v>
      </c>
      <c r="U629" s="107">
        <v>0</v>
      </c>
      <c r="V629" s="147">
        <f t="shared" si="40"/>
        <v>0</v>
      </c>
      <c r="W629" s="147">
        <f t="shared" si="40"/>
        <v>0</v>
      </c>
      <c r="X629" s="147">
        <f t="shared" si="40"/>
        <v>0</v>
      </c>
      <c r="Y629" s="107">
        <v>0</v>
      </c>
      <c r="Z629" s="107">
        <v>0</v>
      </c>
      <c r="AA629" s="107">
        <v>0</v>
      </c>
      <c r="AB629" s="107">
        <v>0.504</v>
      </c>
      <c r="AC629" s="148">
        <f t="shared" si="41"/>
        <v>0.504</v>
      </c>
      <c r="AD629" s="149"/>
    </row>
    <row r="630" spans="1:30" s="150" customFormat="1" ht="47.25" x14ac:dyDescent="0.2">
      <c r="A630" s="146"/>
      <c r="B630" s="6" t="s">
        <v>807</v>
      </c>
      <c r="C630" s="6" t="s">
        <v>176</v>
      </c>
      <c r="D630" s="107">
        <v>0</v>
      </c>
      <c r="E630" s="107">
        <v>0</v>
      </c>
      <c r="F630" s="107">
        <v>0</v>
      </c>
      <c r="G630" s="107">
        <v>0</v>
      </c>
      <c r="H630" s="107">
        <v>0</v>
      </c>
      <c r="I630" s="107">
        <v>0.54114877589453858</v>
      </c>
      <c r="J630" s="107">
        <v>0</v>
      </c>
      <c r="K630" s="107">
        <v>0</v>
      </c>
      <c r="L630" s="107">
        <v>0</v>
      </c>
      <c r="M630" s="107">
        <v>0</v>
      </c>
      <c r="N630" s="107">
        <v>0</v>
      </c>
      <c r="O630" s="107">
        <v>0</v>
      </c>
      <c r="P630" s="107">
        <v>0</v>
      </c>
      <c r="Q630" s="107">
        <v>0</v>
      </c>
      <c r="R630" s="107">
        <v>0</v>
      </c>
      <c r="S630" s="107">
        <v>0</v>
      </c>
      <c r="T630" s="107">
        <v>0</v>
      </c>
      <c r="U630" s="107">
        <v>0</v>
      </c>
      <c r="V630" s="147">
        <f t="shared" si="40"/>
        <v>0</v>
      </c>
      <c r="W630" s="147">
        <f t="shared" si="40"/>
        <v>0</v>
      </c>
      <c r="X630" s="147">
        <f t="shared" si="40"/>
        <v>0</v>
      </c>
      <c r="Y630" s="107">
        <v>0</v>
      </c>
      <c r="Z630" s="107">
        <v>0</v>
      </c>
      <c r="AA630" s="107">
        <v>0</v>
      </c>
      <c r="AB630" s="107">
        <v>0.48699999999999999</v>
      </c>
      <c r="AC630" s="148">
        <f t="shared" si="41"/>
        <v>0.48699999999999999</v>
      </c>
      <c r="AD630" s="149"/>
    </row>
    <row r="631" spans="1:30" s="150" customFormat="1" ht="31.5" x14ac:dyDescent="0.2">
      <c r="A631" s="146"/>
      <c r="B631" s="6" t="s">
        <v>808</v>
      </c>
      <c r="C631" s="6" t="s">
        <v>176</v>
      </c>
      <c r="D631" s="107">
        <v>0</v>
      </c>
      <c r="E631" s="107">
        <v>0</v>
      </c>
      <c r="F631" s="107">
        <v>0</v>
      </c>
      <c r="G631" s="107">
        <v>0</v>
      </c>
      <c r="H631" s="107">
        <v>0</v>
      </c>
      <c r="I631" s="107">
        <v>8.3333333333333329E-2</v>
      </c>
      <c r="J631" s="107">
        <v>0</v>
      </c>
      <c r="K631" s="107">
        <v>0</v>
      </c>
      <c r="L631" s="107">
        <v>0</v>
      </c>
      <c r="M631" s="107">
        <v>0</v>
      </c>
      <c r="N631" s="107">
        <v>0</v>
      </c>
      <c r="O631" s="107">
        <v>0</v>
      </c>
      <c r="P631" s="107">
        <v>0</v>
      </c>
      <c r="Q631" s="107">
        <v>0</v>
      </c>
      <c r="R631" s="107">
        <v>0</v>
      </c>
      <c r="S631" s="107">
        <v>0</v>
      </c>
      <c r="T631" s="107">
        <v>0</v>
      </c>
      <c r="U631" s="107">
        <v>0</v>
      </c>
      <c r="V631" s="147">
        <f t="shared" ref="V631:X662" si="42">J631+M631+P631+S631</f>
        <v>0</v>
      </c>
      <c r="W631" s="147">
        <f t="shared" si="42"/>
        <v>0</v>
      </c>
      <c r="X631" s="147">
        <f t="shared" si="42"/>
        <v>0</v>
      </c>
      <c r="Y631" s="107">
        <v>0</v>
      </c>
      <c r="Z631" s="107">
        <v>0</v>
      </c>
      <c r="AA631" s="107">
        <v>0</v>
      </c>
      <c r="AB631" s="107">
        <v>7.4499999999999997E-2</v>
      </c>
      <c r="AC631" s="148">
        <f t="shared" si="41"/>
        <v>7.4499999999999997E-2</v>
      </c>
      <c r="AD631" s="149"/>
    </row>
    <row r="632" spans="1:30" s="150" customFormat="1" ht="63" x14ac:dyDescent="0.2">
      <c r="A632" s="146"/>
      <c r="B632" s="6" t="s">
        <v>809</v>
      </c>
      <c r="C632" s="6" t="s">
        <v>176</v>
      </c>
      <c r="D632" s="107">
        <v>0</v>
      </c>
      <c r="E632" s="107">
        <v>0</v>
      </c>
      <c r="F632" s="107">
        <v>0</v>
      </c>
      <c r="G632" s="107">
        <v>0</v>
      </c>
      <c r="H632" s="107">
        <v>0</v>
      </c>
      <c r="I632" s="107">
        <v>0.37222222222222223</v>
      </c>
      <c r="J632" s="107">
        <v>0</v>
      </c>
      <c r="K632" s="107">
        <v>0</v>
      </c>
      <c r="L632" s="107">
        <v>0</v>
      </c>
      <c r="M632" s="107">
        <v>0</v>
      </c>
      <c r="N632" s="107">
        <v>0</v>
      </c>
      <c r="O632" s="107">
        <v>0</v>
      </c>
      <c r="P632" s="107">
        <v>0</v>
      </c>
      <c r="Q632" s="107">
        <v>0</v>
      </c>
      <c r="R632" s="107">
        <v>0</v>
      </c>
      <c r="S632" s="107">
        <v>0</v>
      </c>
      <c r="T632" s="107">
        <v>0</v>
      </c>
      <c r="U632" s="107">
        <v>0</v>
      </c>
      <c r="V632" s="147">
        <f t="shared" si="42"/>
        <v>0</v>
      </c>
      <c r="W632" s="147">
        <f t="shared" si="42"/>
        <v>0</v>
      </c>
      <c r="X632" s="147">
        <f t="shared" si="42"/>
        <v>0</v>
      </c>
      <c r="Y632" s="107">
        <v>0</v>
      </c>
      <c r="Z632" s="107">
        <v>0</v>
      </c>
      <c r="AA632" s="107">
        <v>0</v>
      </c>
      <c r="AB632" s="107">
        <v>0.33500000000000002</v>
      </c>
      <c r="AC632" s="148">
        <f t="shared" si="41"/>
        <v>0.33500000000000002</v>
      </c>
      <c r="AD632" s="149"/>
    </row>
    <row r="633" spans="1:30" s="150" customFormat="1" ht="63" x14ac:dyDescent="0.2">
      <c r="A633" s="146"/>
      <c r="B633" s="6" t="s">
        <v>810</v>
      </c>
      <c r="C633" s="6" t="s">
        <v>176</v>
      </c>
      <c r="D633" s="107">
        <v>0</v>
      </c>
      <c r="E633" s="107">
        <v>0</v>
      </c>
      <c r="F633" s="107">
        <v>0</v>
      </c>
      <c r="G633" s="107">
        <v>0</v>
      </c>
      <c r="H633" s="107">
        <v>0</v>
      </c>
      <c r="I633" s="107">
        <v>0.75517890772128071</v>
      </c>
      <c r="J633" s="107">
        <v>0</v>
      </c>
      <c r="K633" s="107">
        <v>0</v>
      </c>
      <c r="L633" s="107">
        <v>0</v>
      </c>
      <c r="M633" s="107">
        <v>0</v>
      </c>
      <c r="N633" s="107">
        <v>0</v>
      </c>
      <c r="O633" s="107">
        <v>0</v>
      </c>
      <c r="P633" s="107">
        <v>0</v>
      </c>
      <c r="Q633" s="107">
        <v>0</v>
      </c>
      <c r="R633" s="107">
        <v>0</v>
      </c>
      <c r="S633" s="107">
        <v>0</v>
      </c>
      <c r="T633" s="107">
        <v>0</v>
      </c>
      <c r="U633" s="107">
        <v>0</v>
      </c>
      <c r="V633" s="147">
        <f t="shared" si="42"/>
        <v>0</v>
      </c>
      <c r="W633" s="147">
        <f t="shared" si="42"/>
        <v>0</v>
      </c>
      <c r="X633" s="147">
        <f t="shared" si="42"/>
        <v>0</v>
      </c>
      <c r="Y633" s="107">
        <v>0</v>
      </c>
      <c r="Z633" s="107">
        <v>0.68</v>
      </c>
      <c r="AA633" s="107">
        <v>0</v>
      </c>
      <c r="AB633" s="107">
        <v>0</v>
      </c>
      <c r="AC633" s="148">
        <f t="shared" si="41"/>
        <v>0.68</v>
      </c>
      <c r="AD633" s="149"/>
    </row>
    <row r="634" spans="1:30" s="150" customFormat="1" ht="47.25" x14ac:dyDescent="0.2">
      <c r="A634" s="146"/>
      <c r="B634" s="6" t="s">
        <v>812</v>
      </c>
      <c r="C634" s="6" t="s">
        <v>176</v>
      </c>
      <c r="D634" s="107">
        <v>0</v>
      </c>
      <c r="E634" s="107">
        <v>0</v>
      </c>
      <c r="F634" s="107">
        <v>0</v>
      </c>
      <c r="G634" s="107">
        <v>0</v>
      </c>
      <c r="H634" s="107">
        <v>0</v>
      </c>
      <c r="I634" s="107">
        <v>0.18926553672316385</v>
      </c>
      <c r="J634" s="107">
        <v>0</v>
      </c>
      <c r="K634" s="107">
        <v>0</v>
      </c>
      <c r="L634" s="107">
        <v>0</v>
      </c>
      <c r="M634" s="107">
        <v>0</v>
      </c>
      <c r="N634" s="107">
        <v>0</v>
      </c>
      <c r="O634" s="107">
        <v>0</v>
      </c>
      <c r="P634" s="107">
        <v>0</v>
      </c>
      <c r="Q634" s="107">
        <v>0</v>
      </c>
      <c r="R634" s="107">
        <v>0</v>
      </c>
      <c r="S634" s="107">
        <v>0</v>
      </c>
      <c r="T634" s="107">
        <v>0</v>
      </c>
      <c r="U634" s="107">
        <v>0</v>
      </c>
      <c r="V634" s="147">
        <f t="shared" si="42"/>
        <v>0</v>
      </c>
      <c r="W634" s="147">
        <f t="shared" si="42"/>
        <v>0</v>
      </c>
      <c r="X634" s="147">
        <f t="shared" si="42"/>
        <v>0</v>
      </c>
      <c r="Y634" s="107">
        <v>0</v>
      </c>
      <c r="Z634" s="107">
        <v>0.17</v>
      </c>
      <c r="AA634" s="107">
        <v>0</v>
      </c>
      <c r="AB634" s="107">
        <v>0</v>
      </c>
      <c r="AC634" s="148">
        <f t="shared" si="41"/>
        <v>0.17</v>
      </c>
      <c r="AD634" s="149"/>
    </row>
    <row r="635" spans="1:30" s="150" customFormat="1" ht="15.75" x14ac:dyDescent="0.2">
      <c r="A635" s="146"/>
      <c r="B635" s="6" t="s">
        <v>1137</v>
      </c>
      <c r="C635" s="6" t="s">
        <v>176</v>
      </c>
      <c r="D635" s="107">
        <v>0</v>
      </c>
      <c r="E635" s="107">
        <v>0</v>
      </c>
      <c r="F635" s="107">
        <v>0</v>
      </c>
      <c r="G635" s="107">
        <v>0</v>
      </c>
      <c r="H635" s="107">
        <v>0</v>
      </c>
      <c r="I635" s="107">
        <v>46.18</v>
      </c>
      <c r="J635" s="107">
        <v>0</v>
      </c>
      <c r="K635" s="107">
        <v>0</v>
      </c>
      <c r="L635" s="107">
        <v>0</v>
      </c>
      <c r="M635" s="107">
        <v>0</v>
      </c>
      <c r="N635" s="107">
        <v>0</v>
      </c>
      <c r="O635" s="107">
        <v>0</v>
      </c>
      <c r="P635" s="107">
        <v>0</v>
      </c>
      <c r="Q635" s="107">
        <v>0</v>
      </c>
      <c r="R635" s="107">
        <v>0</v>
      </c>
      <c r="S635" s="107">
        <v>0</v>
      </c>
      <c r="T635" s="107">
        <v>0</v>
      </c>
      <c r="U635" s="107">
        <v>0</v>
      </c>
      <c r="V635" s="147">
        <f t="shared" si="42"/>
        <v>0</v>
      </c>
      <c r="W635" s="147">
        <f t="shared" si="42"/>
        <v>0</v>
      </c>
      <c r="X635" s="147">
        <f t="shared" si="42"/>
        <v>0</v>
      </c>
      <c r="Y635" s="107">
        <v>0</v>
      </c>
      <c r="Z635" s="107">
        <v>0</v>
      </c>
      <c r="AA635" s="107">
        <v>0</v>
      </c>
      <c r="AB635" s="107">
        <v>0</v>
      </c>
      <c r="AC635" s="148">
        <f t="shared" si="41"/>
        <v>0</v>
      </c>
      <c r="AD635" s="149"/>
    </row>
    <row r="636" spans="1:30" s="150" customFormat="1" ht="63" x14ac:dyDescent="0.2">
      <c r="A636" s="146"/>
      <c r="B636" s="6" t="s">
        <v>811</v>
      </c>
      <c r="C636" s="6" t="s">
        <v>176</v>
      </c>
      <c r="D636" s="107">
        <v>0</v>
      </c>
      <c r="E636" s="107">
        <v>0</v>
      </c>
      <c r="F636" s="107">
        <v>0</v>
      </c>
      <c r="G636" s="107">
        <v>0</v>
      </c>
      <c r="H636" s="107">
        <v>0</v>
      </c>
      <c r="I636" s="107">
        <v>0.55555555555555558</v>
      </c>
      <c r="J636" s="107">
        <v>0</v>
      </c>
      <c r="K636" s="107">
        <v>0</v>
      </c>
      <c r="L636" s="107">
        <v>0</v>
      </c>
      <c r="M636" s="107">
        <v>0</v>
      </c>
      <c r="N636" s="107">
        <v>0</v>
      </c>
      <c r="O636" s="107">
        <v>0</v>
      </c>
      <c r="P636" s="107">
        <v>0</v>
      </c>
      <c r="Q636" s="107">
        <v>0</v>
      </c>
      <c r="R636" s="107">
        <v>0</v>
      </c>
      <c r="S636" s="107">
        <v>0</v>
      </c>
      <c r="T636" s="107">
        <v>0</v>
      </c>
      <c r="U636" s="107">
        <v>0</v>
      </c>
      <c r="V636" s="147">
        <f t="shared" si="42"/>
        <v>0</v>
      </c>
      <c r="W636" s="147">
        <f t="shared" si="42"/>
        <v>0</v>
      </c>
      <c r="X636" s="147">
        <f t="shared" si="42"/>
        <v>0</v>
      </c>
      <c r="Y636" s="107">
        <v>0</v>
      </c>
      <c r="Z636" s="107">
        <v>0.5</v>
      </c>
      <c r="AA636" s="107">
        <v>0</v>
      </c>
      <c r="AB636" s="107">
        <v>0</v>
      </c>
      <c r="AC636" s="148">
        <f t="shared" si="41"/>
        <v>0.5</v>
      </c>
      <c r="AD636" s="149"/>
    </row>
    <row r="637" spans="1:30" s="150" customFormat="1" ht="31.5" x14ac:dyDescent="0.2">
      <c r="A637" s="146"/>
      <c r="B637" s="6" t="s">
        <v>813</v>
      </c>
      <c r="C637" s="6" t="s">
        <v>176</v>
      </c>
      <c r="D637" s="107">
        <v>0</v>
      </c>
      <c r="E637" s="107">
        <v>0</v>
      </c>
      <c r="F637" s="107">
        <v>0</v>
      </c>
      <c r="G637" s="107">
        <v>0</v>
      </c>
      <c r="H637" s="107">
        <v>0</v>
      </c>
      <c r="I637" s="107">
        <v>8.3333333333333329E-2</v>
      </c>
      <c r="J637" s="107">
        <v>0</v>
      </c>
      <c r="K637" s="107">
        <v>0</v>
      </c>
      <c r="L637" s="107">
        <v>0</v>
      </c>
      <c r="M637" s="107">
        <v>0</v>
      </c>
      <c r="N637" s="107">
        <v>0</v>
      </c>
      <c r="O637" s="107">
        <v>0</v>
      </c>
      <c r="P637" s="107">
        <v>0</v>
      </c>
      <c r="Q637" s="107">
        <v>0</v>
      </c>
      <c r="R637" s="107">
        <v>0</v>
      </c>
      <c r="S637" s="107">
        <v>0</v>
      </c>
      <c r="T637" s="107">
        <v>0</v>
      </c>
      <c r="U637" s="107">
        <v>0</v>
      </c>
      <c r="V637" s="147">
        <f t="shared" si="42"/>
        <v>0</v>
      </c>
      <c r="W637" s="147">
        <f t="shared" si="42"/>
        <v>0</v>
      </c>
      <c r="X637" s="147">
        <f t="shared" si="42"/>
        <v>0</v>
      </c>
      <c r="Y637" s="107">
        <v>0</v>
      </c>
      <c r="Z637" s="107">
        <v>0</v>
      </c>
      <c r="AA637" s="107">
        <v>0</v>
      </c>
      <c r="AB637" s="107">
        <v>7.4999999999999997E-2</v>
      </c>
      <c r="AC637" s="148">
        <f t="shared" si="41"/>
        <v>7.4999999999999997E-2</v>
      </c>
      <c r="AD637" s="149"/>
    </row>
    <row r="638" spans="1:30" s="150" customFormat="1" ht="15.75" x14ac:dyDescent="0.2">
      <c r="A638" s="146"/>
      <c r="B638" s="6" t="s">
        <v>1137</v>
      </c>
      <c r="C638" s="6" t="s">
        <v>176</v>
      </c>
      <c r="D638" s="107">
        <v>0</v>
      </c>
      <c r="E638" s="107">
        <v>0</v>
      </c>
      <c r="F638" s="107">
        <v>0</v>
      </c>
      <c r="G638" s="107">
        <v>0</v>
      </c>
      <c r="H638" s="107">
        <v>0</v>
      </c>
      <c r="I638" s="107">
        <v>19.060000000000002</v>
      </c>
      <c r="J638" s="107">
        <v>0</v>
      </c>
      <c r="K638" s="107">
        <v>0</v>
      </c>
      <c r="L638" s="107">
        <v>0</v>
      </c>
      <c r="M638" s="107">
        <v>0</v>
      </c>
      <c r="N638" s="107">
        <v>0</v>
      </c>
      <c r="O638" s="107">
        <v>0</v>
      </c>
      <c r="P638" s="107">
        <v>0</v>
      </c>
      <c r="Q638" s="107">
        <v>0</v>
      </c>
      <c r="R638" s="107">
        <v>0</v>
      </c>
      <c r="S638" s="107">
        <v>0</v>
      </c>
      <c r="T638" s="107">
        <v>0</v>
      </c>
      <c r="U638" s="107">
        <v>0</v>
      </c>
      <c r="V638" s="147">
        <f t="shared" si="42"/>
        <v>0</v>
      </c>
      <c r="W638" s="147">
        <f t="shared" si="42"/>
        <v>0</v>
      </c>
      <c r="X638" s="147">
        <f t="shared" si="42"/>
        <v>0</v>
      </c>
      <c r="Y638" s="107">
        <v>0</v>
      </c>
      <c r="Z638" s="107">
        <v>0</v>
      </c>
      <c r="AA638" s="107">
        <v>0</v>
      </c>
      <c r="AB638" s="107">
        <v>0</v>
      </c>
      <c r="AC638" s="148">
        <f t="shared" si="41"/>
        <v>0</v>
      </c>
      <c r="AD638" s="149"/>
    </row>
    <row r="639" spans="1:30" s="150" customFormat="1" ht="15.75" x14ac:dyDescent="0.2">
      <c r="A639" s="146"/>
      <c r="B639" s="6" t="s">
        <v>106</v>
      </c>
      <c r="C639" s="6" t="s">
        <v>176</v>
      </c>
      <c r="D639" s="107">
        <v>0</v>
      </c>
      <c r="E639" s="107">
        <v>0</v>
      </c>
      <c r="F639" s="107">
        <v>0</v>
      </c>
      <c r="G639" s="107">
        <v>0</v>
      </c>
      <c r="H639" s="107">
        <v>0</v>
      </c>
      <c r="I639" s="107">
        <v>1.6666666666666667</v>
      </c>
      <c r="J639" s="107">
        <v>0</v>
      </c>
      <c r="K639" s="107">
        <v>0</v>
      </c>
      <c r="L639" s="107">
        <v>0</v>
      </c>
      <c r="M639" s="107">
        <v>0</v>
      </c>
      <c r="N639" s="107">
        <v>0</v>
      </c>
      <c r="O639" s="107">
        <v>0</v>
      </c>
      <c r="P639" s="107">
        <v>0</v>
      </c>
      <c r="Q639" s="107">
        <v>0</v>
      </c>
      <c r="R639" s="107">
        <v>0</v>
      </c>
      <c r="S639" s="107">
        <v>0</v>
      </c>
      <c r="T639" s="107">
        <v>0</v>
      </c>
      <c r="U639" s="107">
        <v>0</v>
      </c>
      <c r="V639" s="147">
        <f t="shared" si="42"/>
        <v>0</v>
      </c>
      <c r="W639" s="147">
        <f t="shared" si="42"/>
        <v>0</v>
      </c>
      <c r="X639" s="147">
        <f t="shared" si="42"/>
        <v>0</v>
      </c>
      <c r="Y639" s="107">
        <v>0</v>
      </c>
      <c r="Z639" s="107">
        <v>0.5</v>
      </c>
      <c r="AA639" s="107">
        <v>0.5</v>
      </c>
      <c r="AB639" s="107">
        <v>0.5</v>
      </c>
      <c r="AC639" s="148">
        <f t="shared" si="41"/>
        <v>1.5</v>
      </c>
      <c r="AD639" s="149"/>
    </row>
    <row r="640" spans="1:30" s="150" customFormat="1" ht="63" x14ac:dyDescent="0.2">
      <c r="A640" s="146"/>
      <c r="B640" s="6" t="s">
        <v>816</v>
      </c>
      <c r="C640" s="6" t="s">
        <v>176</v>
      </c>
      <c r="D640" s="107">
        <v>0</v>
      </c>
      <c r="E640" s="107">
        <v>0.25</v>
      </c>
      <c r="F640" s="107">
        <v>0</v>
      </c>
      <c r="G640" s="107">
        <v>0</v>
      </c>
      <c r="H640" s="107">
        <v>0.25</v>
      </c>
      <c r="I640" s="107">
        <v>2.0754237288135595</v>
      </c>
      <c r="J640" s="107">
        <v>0</v>
      </c>
      <c r="K640" s="107">
        <v>0</v>
      </c>
      <c r="L640" s="107">
        <v>0</v>
      </c>
      <c r="M640" s="107">
        <v>0</v>
      </c>
      <c r="N640" s="107">
        <v>0</v>
      </c>
      <c r="O640" s="107">
        <v>0</v>
      </c>
      <c r="P640" s="107">
        <v>0</v>
      </c>
      <c r="Q640" s="107">
        <v>0.25</v>
      </c>
      <c r="R640" s="107">
        <v>0</v>
      </c>
      <c r="S640" s="107">
        <v>0</v>
      </c>
      <c r="T640" s="107">
        <v>0</v>
      </c>
      <c r="U640" s="107">
        <v>0</v>
      </c>
      <c r="V640" s="147">
        <f t="shared" si="42"/>
        <v>0</v>
      </c>
      <c r="W640" s="147">
        <f t="shared" si="42"/>
        <v>0.25</v>
      </c>
      <c r="X640" s="147">
        <f t="shared" si="42"/>
        <v>0</v>
      </c>
      <c r="Y640" s="107">
        <v>0</v>
      </c>
      <c r="Z640" s="107">
        <v>0</v>
      </c>
      <c r="AA640" s="107">
        <v>1.9390000000000001</v>
      </c>
      <c r="AB640" s="107">
        <v>0</v>
      </c>
      <c r="AC640" s="148">
        <f t="shared" si="41"/>
        <v>1.9390000000000001</v>
      </c>
      <c r="AD640" s="149"/>
    </row>
    <row r="641" spans="1:30" s="150" customFormat="1" ht="31.5" x14ac:dyDescent="0.2">
      <c r="A641" s="146"/>
      <c r="B641" s="6" t="s">
        <v>357</v>
      </c>
      <c r="C641" s="6" t="s">
        <v>176</v>
      </c>
      <c r="D641" s="107">
        <v>0</v>
      </c>
      <c r="E641" s="107">
        <v>0</v>
      </c>
      <c r="F641" s="107">
        <v>0</v>
      </c>
      <c r="G641" s="107">
        <v>0</v>
      </c>
      <c r="H641" s="107">
        <v>0</v>
      </c>
      <c r="I641" s="107">
        <v>156.38644067796611</v>
      </c>
      <c r="J641" s="107">
        <v>0</v>
      </c>
      <c r="K641" s="107">
        <v>0</v>
      </c>
      <c r="L641" s="107">
        <v>0</v>
      </c>
      <c r="M641" s="107">
        <v>0</v>
      </c>
      <c r="N641" s="107">
        <v>0</v>
      </c>
      <c r="O641" s="107">
        <v>0</v>
      </c>
      <c r="P641" s="107">
        <v>0</v>
      </c>
      <c r="Q641" s="107">
        <v>0</v>
      </c>
      <c r="R641" s="107">
        <v>0</v>
      </c>
      <c r="S641" s="107">
        <v>0</v>
      </c>
      <c r="T641" s="107">
        <v>0</v>
      </c>
      <c r="U641" s="107">
        <v>0</v>
      </c>
      <c r="V641" s="147">
        <f t="shared" si="42"/>
        <v>0</v>
      </c>
      <c r="W641" s="147">
        <f t="shared" si="42"/>
        <v>0</v>
      </c>
      <c r="X641" s="147">
        <f t="shared" si="42"/>
        <v>0</v>
      </c>
      <c r="Y641" s="107">
        <v>0</v>
      </c>
      <c r="Z641" s="107">
        <v>0</v>
      </c>
      <c r="AA641" s="107">
        <v>0</v>
      </c>
      <c r="AB641" s="107">
        <v>0</v>
      </c>
      <c r="AC641" s="148">
        <f t="shared" si="41"/>
        <v>0</v>
      </c>
      <c r="AD641" s="149"/>
    </row>
    <row r="642" spans="1:30" s="150" customFormat="1" ht="31.5" x14ac:dyDescent="0.2">
      <c r="A642" s="146"/>
      <c r="B642" s="6" t="s">
        <v>108</v>
      </c>
      <c r="C642" s="6" t="s">
        <v>176</v>
      </c>
      <c r="D642" s="107">
        <v>0</v>
      </c>
      <c r="E642" s="107">
        <v>0</v>
      </c>
      <c r="F642" s="107">
        <v>0</v>
      </c>
      <c r="G642" s="107">
        <v>0</v>
      </c>
      <c r="H642" s="107">
        <v>0</v>
      </c>
      <c r="I642" s="107">
        <v>6.4380000000000006</v>
      </c>
      <c r="J642" s="107">
        <v>0</v>
      </c>
      <c r="K642" s="107">
        <v>0</v>
      </c>
      <c r="L642" s="107">
        <v>0</v>
      </c>
      <c r="M642" s="107">
        <v>0</v>
      </c>
      <c r="N642" s="107">
        <v>0</v>
      </c>
      <c r="O642" s="107">
        <v>0</v>
      </c>
      <c r="P642" s="107">
        <v>0</v>
      </c>
      <c r="Q642" s="107">
        <v>0</v>
      </c>
      <c r="R642" s="107">
        <v>0</v>
      </c>
      <c r="S642" s="107">
        <v>0</v>
      </c>
      <c r="T642" s="107">
        <v>0</v>
      </c>
      <c r="U642" s="107">
        <v>0</v>
      </c>
      <c r="V642" s="147">
        <f t="shared" si="42"/>
        <v>0</v>
      </c>
      <c r="W642" s="147">
        <f t="shared" si="42"/>
        <v>0</v>
      </c>
      <c r="X642" s="147">
        <f t="shared" si="42"/>
        <v>0</v>
      </c>
      <c r="Y642" s="107">
        <v>0</v>
      </c>
      <c r="Z642" s="107">
        <v>0</v>
      </c>
      <c r="AA642" s="107">
        <v>0</v>
      </c>
      <c r="AB642" s="107">
        <v>0</v>
      </c>
      <c r="AC642" s="148">
        <f t="shared" si="41"/>
        <v>0</v>
      </c>
      <c r="AD642" s="149"/>
    </row>
    <row r="643" spans="1:30" s="150" customFormat="1" ht="15.75" x14ac:dyDescent="0.2">
      <c r="A643" s="146"/>
      <c r="B643" s="6" t="s">
        <v>109</v>
      </c>
      <c r="C643" s="6" t="s">
        <v>176</v>
      </c>
      <c r="D643" s="107">
        <v>0</v>
      </c>
      <c r="E643" s="107">
        <v>0</v>
      </c>
      <c r="F643" s="107">
        <v>0</v>
      </c>
      <c r="G643" s="107">
        <v>0</v>
      </c>
      <c r="H643" s="107">
        <v>0</v>
      </c>
      <c r="I643" s="107">
        <v>1.58</v>
      </c>
      <c r="J643" s="107">
        <v>0</v>
      </c>
      <c r="K643" s="107">
        <v>0</v>
      </c>
      <c r="L643" s="107">
        <v>0</v>
      </c>
      <c r="M643" s="107">
        <v>0</v>
      </c>
      <c r="N643" s="107">
        <v>0</v>
      </c>
      <c r="O643" s="107">
        <v>0</v>
      </c>
      <c r="P643" s="107">
        <v>0</v>
      </c>
      <c r="Q643" s="107">
        <v>0</v>
      </c>
      <c r="R643" s="107">
        <v>0</v>
      </c>
      <c r="S643" s="107">
        <v>0</v>
      </c>
      <c r="T643" s="107">
        <v>0</v>
      </c>
      <c r="U643" s="107">
        <v>0</v>
      </c>
      <c r="V643" s="147">
        <f t="shared" si="42"/>
        <v>0</v>
      </c>
      <c r="W643" s="147">
        <f t="shared" si="42"/>
        <v>0</v>
      </c>
      <c r="X643" s="147">
        <f t="shared" si="42"/>
        <v>0</v>
      </c>
      <c r="Y643" s="107">
        <v>0</v>
      </c>
      <c r="Z643" s="107">
        <v>0</v>
      </c>
      <c r="AA643" s="107">
        <v>0</v>
      </c>
      <c r="AB643" s="107">
        <v>0</v>
      </c>
      <c r="AC643" s="148">
        <f t="shared" si="41"/>
        <v>0</v>
      </c>
      <c r="AD643" s="149"/>
    </row>
    <row r="644" spans="1:30" s="150" customFormat="1" ht="47.25" x14ac:dyDescent="0.2">
      <c r="A644" s="146"/>
      <c r="B644" s="6" t="s">
        <v>819</v>
      </c>
      <c r="C644" s="6" t="s">
        <v>176</v>
      </c>
      <c r="D644" s="107">
        <v>0</v>
      </c>
      <c r="E644" s="107">
        <v>0</v>
      </c>
      <c r="F644" s="107">
        <v>0</v>
      </c>
      <c r="G644" s="107">
        <v>0</v>
      </c>
      <c r="H644" s="107">
        <v>0</v>
      </c>
      <c r="I644" s="107">
        <v>6.9152542372881358</v>
      </c>
      <c r="J644" s="107">
        <v>0</v>
      </c>
      <c r="K644" s="107">
        <v>0</v>
      </c>
      <c r="L644" s="107">
        <v>0</v>
      </c>
      <c r="M644" s="107">
        <v>0</v>
      </c>
      <c r="N644" s="107">
        <v>0</v>
      </c>
      <c r="O644" s="107">
        <v>0</v>
      </c>
      <c r="P644" s="107">
        <v>0</v>
      </c>
      <c r="Q644" s="107">
        <v>0</v>
      </c>
      <c r="R644" s="107">
        <v>0</v>
      </c>
      <c r="S644" s="107">
        <v>0</v>
      </c>
      <c r="T644" s="107">
        <v>0</v>
      </c>
      <c r="U644" s="107">
        <v>0</v>
      </c>
      <c r="V644" s="147">
        <f t="shared" si="42"/>
        <v>0</v>
      </c>
      <c r="W644" s="147">
        <f t="shared" si="42"/>
        <v>0</v>
      </c>
      <c r="X644" s="147">
        <f t="shared" si="42"/>
        <v>0</v>
      </c>
      <c r="Y644" s="107">
        <v>0</v>
      </c>
      <c r="Z644" s="107">
        <v>6.9139999999999997</v>
      </c>
      <c r="AA644" s="107">
        <v>0</v>
      </c>
      <c r="AB644" s="107">
        <v>0</v>
      </c>
      <c r="AC644" s="148">
        <f t="shared" si="41"/>
        <v>6.9139999999999997</v>
      </c>
      <c r="AD644" s="149"/>
    </row>
    <row r="645" spans="1:30" s="150" customFormat="1" ht="47.25" x14ac:dyDescent="0.2">
      <c r="A645" s="146"/>
      <c r="B645" s="6" t="s">
        <v>820</v>
      </c>
      <c r="C645" s="6" t="s">
        <v>176</v>
      </c>
      <c r="D645" s="107">
        <v>0</v>
      </c>
      <c r="E645" s="107">
        <v>0</v>
      </c>
      <c r="F645" s="107">
        <v>0</v>
      </c>
      <c r="G645" s="107">
        <v>0</v>
      </c>
      <c r="H645" s="107">
        <v>0</v>
      </c>
      <c r="I645" s="107">
        <v>6.0593220338983054</v>
      </c>
      <c r="J645" s="107">
        <v>0</v>
      </c>
      <c r="K645" s="107">
        <v>0</v>
      </c>
      <c r="L645" s="107">
        <v>0</v>
      </c>
      <c r="M645" s="107">
        <v>0</v>
      </c>
      <c r="N645" s="107">
        <v>0</v>
      </c>
      <c r="O645" s="107">
        <v>0</v>
      </c>
      <c r="P645" s="107">
        <v>0</v>
      </c>
      <c r="Q645" s="107">
        <v>0</v>
      </c>
      <c r="R645" s="107">
        <v>0</v>
      </c>
      <c r="S645" s="107">
        <v>0</v>
      </c>
      <c r="T645" s="107">
        <v>0</v>
      </c>
      <c r="U645" s="107">
        <v>0</v>
      </c>
      <c r="V645" s="147">
        <f t="shared" si="42"/>
        <v>0</v>
      </c>
      <c r="W645" s="147">
        <f t="shared" si="42"/>
        <v>0</v>
      </c>
      <c r="X645" s="147">
        <f t="shared" si="42"/>
        <v>0</v>
      </c>
      <c r="Y645" s="107">
        <v>0</v>
      </c>
      <c r="Z645" s="107">
        <v>6.0590000000000002</v>
      </c>
      <c r="AA645" s="107">
        <v>0</v>
      </c>
      <c r="AB645" s="107">
        <v>0</v>
      </c>
      <c r="AC645" s="148">
        <f t="shared" si="41"/>
        <v>6.0590000000000002</v>
      </c>
      <c r="AD645" s="149"/>
    </row>
    <row r="646" spans="1:30" s="150" customFormat="1" ht="47.25" x14ac:dyDescent="0.2">
      <c r="A646" s="146"/>
      <c r="B646" s="6" t="s">
        <v>821</v>
      </c>
      <c r="C646" s="6" t="s">
        <v>176</v>
      </c>
      <c r="D646" s="107">
        <v>0</v>
      </c>
      <c r="E646" s="107">
        <v>0</v>
      </c>
      <c r="F646" s="107">
        <v>0</v>
      </c>
      <c r="G646" s="107">
        <v>0</v>
      </c>
      <c r="H646" s="107">
        <v>0</v>
      </c>
      <c r="I646" s="107">
        <v>7.9661016949152552</v>
      </c>
      <c r="J646" s="107">
        <v>0</v>
      </c>
      <c r="K646" s="107">
        <v>0</v>
      </c>
      <c r="L646" s="107">
        <v>0</v>
      </c>
      <c r="M646" s="107">
        <v>0</v>
      </c>
      <c r="N646" s="107">
        <v>0</v>
      </c>
      <c r="O646" s="107">
        <v>0</v>
      </c>
      <c r="P646" s="107">
        <v>0</v>
      </c>
      <c r="Q646" s="107">
        <v>0</v>
      </c>
      <c r="R646" s="107">
        <v>0</v>
      </c>
      <c r="S646" s="107">
        <v>0</v>
      </c>
      <c r="T646" s="107">
        <v>0</v>
      </c>
      <c r="U646" s="107">
        <v>0</v>
      </c>
      <c r="V646" s="147">
        <f t="shared" si="42"/>
        <v>0</v>
      </c>
      <c r="W646" s="147">
        <f t="shared" si="42"/>
        <v>0</v>
      </c>
      <c r="X646" s="147">
        <f t="shared" si="42"/>
        <v>0</v>
      </c>
      <c r="Y646" s="107">
        <v>0</v>
      </c>
      <c r="Z646" s="107">
        <v>7.968</v>
      </c>
      <c r="AA646" s="107">
        <v>0</v>
      </c>
      <c r="AB646" s="107">
        <v>0</v>
      </c>
      <c r="AC646" s="148">
        <f t="shared" si="41"/>
        <v>7.968</v>
      </c>
      <c r="AD646" s="149"/>
    </row>
    <row r="647" spans="1:30" s="150" customFormat="1" ht="47.25" x14ac:dyDescent="0.2">
      <c r="A647" s="146"/>
      <c r="B647" s="6" t="s">
        <v>822</v>
      </c>
      <c r="C647" s="6" t="s">
        <v>176</v>
      </c>
      <c r="D647" s="107">
        <v>0</v>
      </c>
      <c r="E647" s="107">
        <v>0</v>
      </c>
      <c r="F647" s="107">
        <v>0</v>
      </c>
      <c r="G647" s="107">
        <v>0</v>
      </c>
      <c r="H647" s="107">
        <v>0</v>
      </c>
      <c r="I647" s="107">
        <v>6.7542372881355934</v>
      </c>
      <c r="J647" s="107">
        <v>0</v>
      </c>
      <c r="K647" s="107">
        <v>0</v>
      </c>
      <c r="L647" s="107">
        <v>0</v>
      </c>
      <c r="M647" s="107">
        <v>0</v>
      </c>
      <c r="N647" s="107">
        <v>0</v>
      </c>
      <c r="O647" s="107">
        <v>0</v>
      </c>
      <c r="P647" s="107">
        <v>0</v>
      </c>
      <c r="Q647" s="107">
        <v>0</v>
      </c>
      <c r="R647" s="107">
        <v>0</v>
      </c>
      <c r="S647" s="107">
        <v>0</v>
      </c>
      <c r="T647" s="107">
        <v>0</v>
      </c>
      <c r="U647" s="107">
        <v>0</v>
      </c>
      <c r="V647" s="147">
        <f t="shared" si="42"/>
        <v>0</v>
      </c>
      <c r="W647" s="147">
        <f t="shared" si="42"/>
        <v>0</v>
      </c>
      <c r="X647" s="147">
        <f t="shared" si="42"/>
        <v>0</v>
      </c>
      <c r="Y647" s="107">
        <v>0</v>
      </c>
      <c r="Z647" s="107">
        <v>6.7519999999999998</v>
      </c>
      <c r="AA647" s="107">
        <v>0</v>
      </c>
      <c r="AB647" s="107">
        <v>0</v>
      </c>
      <c r="AC647" s="148">
        <f t="shared" si="41"/>
        <v>6.7519999999999998</v>
      </c>
      <c r="AD647" s="149"/>
    </row>
    <row r="648" spans="1:30" s="150" customFormat="1" ht="47.25" x14ac:dyDescent="0.2">
      <c r="A648" s="146"/>
      <c r="B648" s="6" t="s">
        <v>823</v>
      </c>
      <c r="C648" s="6" t="s">
        <v>176</v>
      </c>
      <c r="D648" s="107">
        <v>0</v>
      </c>
      <c r="E648" s="107">
        <v>0</v>
      </c>
      <c r="F648" s="107">
        <v>0</v>
      </c>
      <c r="G648" s="107">
        <v>0</v>
      </c>
      <c r="H648" s="107">
        <v>0</v>
      </c>
      <c r="I648" s="107">
        <v>7.2627118644067803</v>
      </c>
      <c r="J648" s="107">
        <v>0</v>
      </c>
      <c r="K648" s="107">
        <v>0</v>
      </c>
      <c r="L648" s="107">
        <v>0</v>
      </c>
      <c r="M648" s="107">
        <v>0</v>
      </c>
      <c r="N648" s="107">
        <v>0</v>
      </c>
      <c r="O648" s="107">
        <v>0</v>
      </c>
      <c r="P648" s="107">
        <v>0</v>
      </c>
      <c r="Q648" s="107">
        <v>0</v>
      </c>
      <c r="R648" s="107">
        <v>0</v>
      </c>
      <c r="S648" s="107">
        <v>0</v>
      </c>
      <c r="T648" s="107">
        <v>0</v>
      </c>
      <c r="U648" s="107">
        <v>0</v>
      </c>
      <c r="V648" s="147">
        <f t="shared" si="42"/>
        <v>0</v>
      </c>
      <c r="W648" s="147">
        <f t="shared" si="42"/>
        <v>0</v>
      </c>
      <c r="X648" s="147">
        <f t="shared" si="42"/>
        <v>0</v>
      </c>
      <c r="Y648" s="107">
        <v>0</v>
      </c>
      <c r="Z648" s="107">
        <v>7.3550000000000004</v>
      </c>
      <c r="AA648" s="107">
        <v>0</v>
      </c>
      <c r="AB648" s="107">
        <v>0</v>
      </c>
      <c r="AC648" s="148">
        <f t="shared" si="41"/>
        <v>7.3550000000000004</v>
      </c>
      <c r="AD648" s="149"/>
    </row>
    <row r="649" spans="1:30" s="150" customFormat="1" ht="47.25" x14ac:dyDescent="0.2">
      <c r="A649" s="146"/>
      <c r="B649" s="6" t="s">
        <v>824</v>
      </c>
      <c r="C649" s="6" t="s">
        <v>176</v>
      </c>
      <c r="D649" s="107">
        <v>0</v>
      </c>
      <c r="E649" s="107">
        <v>0</v>
      </c>
      <c r="F649" s="107">
        <v>0</v>
      </c>
      <c r="G649" s="107">
        <v>0</v>
      </c>
      <c r="H649" s="107">
        <v>0</v>
      </c>
      <c r="I649" s="107">
        <v>5.1440677966101704</v>
      </c>
      <c r="J649" s="107">
        <v>0</v>
      </c>
      <c r="K649" s="107">
        <v>0</v>
      </c>
      <c r="L649" s="107">
        <v>0</v>
      </c>
      <c r="M649" s="107">
        <v>0</v>
      </c>
      <c r="N649" s="107">
        <v>0</v>
      </c>
      <c r="O649" s="107">
        <v>0</v>
      </c>
      <c r="P649" s="107">
        <v>0</v>
      </c>
      <c r="Q649" s="107">
        <v>0</v>
      </c>
      <c r="R649" s="107">
        <v>0</v>
      </c>
      <c r="S649" s="107">
        <v>0</v>
      </c>
      <c r="T649" s="107">
        <v>0</v>
      </c>
      <c r="U649" s="107">
        <v>0</v>
      </c>
      <c r="V649" s="147">
        <f t="shared" si="42"/>
        <v>0</v>
      </c>
      <c r="W649" s="147">
        <f t="shared" si="42"/>
        <v>0</v>
      </c>
      <c r="X649" s="147">
        <f t="shared" si="42"/>
        <v>0</v>
      </c>
      <c r="Y649" s="107">
        <v>0</v>
      </c>
      <c r="Z649" s="107">
        <v>5.1420000000000003</v>
      </c>
      <c r="AA649" s="107">
        <v>0</v>
      </c>
      <c r="AB649" s="107">
        <v>0</v>
      </c>
      <c r="AC649" s="148">
        <f t="shared" si="41"/>
        <v>5.1420000000000003</v>
      </c>
      <c r="AD649" s="149"/>
    </row>
    <row r="650" spans="1:30" s="150" customFormat="1" ht="47.25" x14ac:dyDescent="0.2">
      <c r="A650" s="146"/>
      <c r="B650" s="6" t="s">
        <v>825</v>
      </c>
      <c r="C650" s="6" t="s">
        <v>176</v>
      </c>
      <c r="D650" s="107">
        <v>0</v>
      </c>
      <c r="E650" s="107">
        <v>0</v>
      </c>
      <c r="F650" s="107">
        <v>0</v>
      </c>
      <c r="G650" s="107">
        <v>0</v>
      </c>
      <c r="H650" s="107">
        <v>0</v>
      </c>
      <c r="I650" s="107">
        <v>6.8305084745762716</v>
      </c>
      <c r="J650" s="107">
        <v>0</v>
      </c>
      <c r="K650" s="107">
        <v>0</v>
      </c>
      <c r="L650" s="107">
        <v>0</v>
      </c>
      <c r="M650" s="107">
        <v>0</v>
      </c>
      <c r="N650" s="107">
        <v>0</v>
      </c>
      <c r="O650" s="107">
        <v>0</v>
      </c>
      <c r="P650" s="107">
        <v>0</v>
      </c>
      <c r="Q650" s="107">
        <v>0</v>
      </c>
      <c r="R650" s="107">
        <v>0</v>
      </c>
      <c r="S650" s="107">
        <v>0</v>
      </c>
      <c r="T650" s="107">
        <v>0</v>
      </c>
      <c r="U650" s="107">
        <v>0</v>
      </c>
      <c r="V650" s="147">
        <f t="shared" si="42"/>
        <v>0</v>
      </c>
      <c r="W650" s="147">
        <f t="shared" si="42"/>
        <v>0</v>
      </c>
      <c r="X650" s="147">
        <f t="shared" si="42"/>
        <v>0</v>
      </c>
      <c r="Y650" s="107">
        <v>0</v>
      </c>
      <c r="Z650" s="107">
        <v>6.8890000000000002</v>
      </c>
      <c r="AA650" s="107">
        <v>0</v>
      </c>
      <c r="AB650" s="107">
        <v>0</v>
      </c>
      <c r="AC650" s="148">
        <f t="shared" si="41"/>
        <v>6.8890000000000002</v>
      </c>
      <c r="AD650" s="149"/>
    </row>
    <row r="651" spans="1:30" s="150" customFormat="1" ht="47.25" x14ac:dyDescent="0.2">
      <c r="A651" s="146"/>
      <c r="B651" s="6" t="s">
        <v>826</v>
      </c>
      <c r="C651" s="6" t="s">
        <v>176</v>
      </c>
      <c r="D651" s="107">
        <v>0</v>
      </c>
      <c r="E651" s="107">
        <v>0</v>
      </c>
      <c r="F651" s="107">
        <v>0</v>
      </c>
      <c r="G651" s="107">
        <v>0</v>
      </c>
      <c r="H651" s="107">
        <v>0</v>
      </c>
      <c r="I651" s="107">
        <v>4.8728813559322033</v>
      </c>
      <c r="J651" s="107">
        <v>0</v>
      </c>
      <c r="K651" s="107">
        <v>0</v>
      </c>
      <c r="L651" s="107">
        <v>0</v>
      </c>
      <c r="M651" s="107">
        <v>0</v>
      </c>
      <c r="N651" s="107">
        <v>0</v>
      </c>
      <c r="O651" s="107">
        <v>0</v>
      </c>
      <c r="P651" s="107">
        <v>0</v>
      </c>
      <c r="Q651" s="107">
        <v>0</v>
      </c>
      <c r="R651" s="107">
        <v>0</v>
      </c>
      <c r="S651" s="107">
        <v>0</v>
      </c>
      <c r="T651" s="107">
        <v>0</v>
      </c>
      <c r="U651" s="107">
        <v>0</v>
      </c>
      <c r="V651" s="147">
        <f t="shared" si="42"/>
        <v>0</v>
      </c>
      <c r="W651" s="147">
        <f t="shared" si="42"/>
        <v>0</v>
      </c>
      <c r="X651" s="147">
        <f t="shared" si="42"/>
        <v>0</v>
      </c>
      <c r="Y651" s="107">
        <v>0</v>
      </c>
      <c r="Z651" s="107">
        <v>4.883</v>
      </c>
      <c r="AA651" s="107">
        <v>0</v>
      </c>
      <c r="AB651" s="107">
        <v>0</v>
      </c>
      <c r="AC651" s="148">
        <f t="shared" si="41"/>
        <v>4.883</v>
      </c>
      <c r="AD651" s="149"/>
    </row>
    <row r="652" spans="1:30" s="150" customFormat="1" ht="47.25" x14ac:dyDescent="0.2">
      <c r="A652" s="146"/>
      <c r="B652" s="6" t="s">
        <v>827</v>
      </c>
      <c r="C652" s="6" t="s">
        <v>176</v>
      </c>
      <c r="D652" s="107">
        <v>0</v>
      </c>
      <c r="E652" s="107">
        <v>0</v>
      </c>
      <c r="F652" s="107">
        <v>0</v>
      </c>
      <c r="G652" s="107">
        <v>0</v>
      </c>
      <c r="H652" s="107">
        <v>0</v>
      </c>
      <c r="I652" s="107">
        <v>6.6186440677966099</v>
      </c>
      <c r="J652" s="107">
        <v>0</v>
      </c>
      <c r="K652" s="107">
        <v>0</v>
      </c>
      <c r="L652" s="107">
        <v>0</v>
      </c>
      <c r="M652" s="107">
        <v>0</v>
      </c>
      <c r="N652" s="107">
        <v>0</v>
      </c>
      <c r="O652" s="107">
        <v>0</v>
      </c>
      <c r="P652" s="107">
        <v>0</v>
      </c>
      <c r="Q652" s="107">
        <v>0</v>
      </c>
      <c r="R652" s="107">
        <v>0</v>
      </c>
      <c r="S652" s="107">
        <v>0</v>
      </c>
      <c r="T652" s="107">
        <v>0</v>
      </c>
      <c r="U652" s="107">
        <v>0</v>
      </c>
      <c r="V652" s="147">
        <f t="shared" si="42"/>
        <v>0</v>
      </c>
      <c r="W652" s="147">
        <f t="shared" si="42"/>
        <v>0</v>
      </c>
      <c r="X652" s="147">
        <f t="shared" si="42"/>
        <v>0</v>
      </c>
      <c r="Y652" s="107">
        <v>0</v>
      </c>
      <c r="Z652" s="107">
        <v>6.6150000000000002</v>
      </c>
      <c r="AA652" s="107">
        <v>0</v>
      </c>
      <c r="AB652" s="107">
        <v>0</v>
      </c>
      <c r="AC652" s="148">
        <f t="shared" si="41"/>
        <v>6.6150000000000002</v>
      </c>
      <c r="AD652" s="149"/>
    </row>
    <row r="653" spans="1:30" s="150" customFormat="1" ht="47.25" x14ac:dyDescent="0.2">
      <c r="A653" s="146"/>
      <c r="B653" s="6" t="s">
        <v>828</v>
      </c>
      <c r="C653" s="6" t="s">
        <v>176</v>
      </c>
      <c r="D653" s="107">
        <v>0</v>
      </c>
      <c r="E653" s="107">
        <v>0</v>
      </c>
      <c r="F653" s="107">
        <v>0</v>
      </c>
      <c r="G653" s="107">
        <v>0</v>
      </c>
      <c r="H653" s="107">
        <v>0</v>
      </c>
      <c r="I653" s="107">
        <v>6.2372881355932206</v>
      </c>
      <c r="J653" s="107">
        <v>0</v>
      </c>
      <c r="K653" s="107">
        <v>0</v>
      </c>
      <c r="L653" s="107">
        <v>0</v>
      </c>
      <c r="M653" s="107">
        <v>0</v>
      </c>
      <c r="N653" s="107">
        <v>0</v>
      </c>
      <c r="O653" s="107">
        <v>0</v>
      </c>
      <c r="P653" s="107">
        <v>0</v>
      </c>
      <c r="Q653" s="107">
        <v>0</v>
      </c>
      <c r="R653" s="107">
        <v>0</v>
      </c>
      <c r="S653" s="107">
        <v>0</v>
      </c>
      <c r="T653" s="107">
        <v>0</v>
      </c>
      <c r="U653" s="107">
        <v>0</v>
      </c>
      <c r="V653" s="147">
        <f t="shared" si="42"/>
        <v>0</v>
      </c>
      <c r="W653" s="147">
        <f t="shared" si="42"/>
        <v>0</v>
      </c>
      <c r="X653" s="147">
        <f t="shared" si="42"/>
        <v>0</v>
      </c>
      <c r="Y653" s="107">
        <v>0</v>
      </c>
      <c r="Z653" s="107">
        <v>6.31</v>
      </c>
      <c r="AA653" s="107">
        <v>0</v>
      </c>
      <c r="AB653" s="107">
        <v>0</v>
      </c>
      <c r="AC653" s="148">
        <f t="shared" si="41"/>
        <v>6.31</v>
      </c>
      <c r="AD653" s="149"/>
    </row>
    <row r="654" spans="1:30" s="150" customFormat="1" ht="47.25" x14ac:dyDescent="0.2">
      <c r="A654" s="146"/>
      <c r="B654" s="6" t="s">
        <v>829</v>
      </c>
      <c r="C654" s="6" t="s">
        <v>176</v>
      </c>
      <c r="D654" s="107">
        <v>0</v>
      </c>
      <c r="E654" s="107">
        <v>0</v>
      </c>
      <c r="F654" s="107">
        <v>0</v>
      </c>
      <c r="G654" s="107">
        <v>0</v>
      </c>
      <c r="H654" s="107">
        <v>0</v>
      </c>
      <c r="I654" s="107">
        <v>8.5762711864406782</v>
      </c>
      <c r="J654" s="107">
        <v>0</v>
      </c>
      <c r="K654" s="107">
        <v>0</v>
      </c>
      <c r="L654" s="107">
        <v>0</v>
      </c>
      <c r="M654" s="107">
        <v>0</v>
      </c>
      <c r="N654" s="107">
        <v>0</v>
      </c>
      <c r="O654" s="107">
        <v>0</v>
      </c>
      <c r="P654" s="107">
        <v>0</v>
      </c>
      <c r="Q654" s="107">
        <v>0</v>
      </c>
      <c r="R654" s="107">
        <v>0</v>
      </c>
      <c r="S654" s="107">
        <v>0</v>
      </c>
      <c r="T654" s="107">
        <v>0</v>
      </c>
      <c r="U654" s="107">
        <v>0</v>
      </c>
      <c r="V654" s="147">
        <f t="shared" si="42"/>
        <v>0</v>
      </c>
      <c r="W654" s="147">
        <f t="shared" si="42"/>
        <v>0</v>
      </c>
      <c r="X654" s="147">
        <f t="shared" si="42"/>
        <v>0</v>
      </c>
      <c r="Y654" s="107">
        <v>0</v>
      </c>
      <c r="Z654" s="107">
        <v>8.6</v>
      </c>
      <c r="AA654" s="107">
        <v>0</v>
      </c>
      <c r="AB654" s="107">
        <v>0</v>
      </c>
      <c r="AC654" s="148">
        <f t="shared" si="41"/>
        <v>8.6</v>
      </c>
      <c r="AD654" s="149"/>
    </row>
    <row r="655" spans="1:30" s="150" customFormat="1" ht="47.25" x14ac:dyDescent="0.2">
      <c r="A655" s="146"/>
      <c r="B655" s="6" t="s">
        <v>830</v>
      </c>
      <c r="C655" s="6" t="s">
        <v>176</v>
      </c>
      <c r="D655" s="107">
        <v>0</v>
      </c>
      <c r="E655" s="107">
        <v>0</v>
      </c>
      <c r="F655" s="107">
        <v>0</v>
      </c>
      <c r="G655" s="107">
        <v>0</v>
      </c>
      <c r="H655" s="107">
        <v>0</v>
      </c>
      <c r="I655" s="107">
        <v>8.3220338983050848</v>
      </c>
      <c r="J655" s="107">
        <v>0</v>
      </c>
      <c r="K655" s="107">
        <v>0</v>
      </c>
      <c r="L655" s="107">
        <v>0</v>
      </c>
      <c r="M655" s="107">
        <v>0</v>
      </c>
      <c r="N655" s="107">
        <v>0</v>
      </c>
      <c r="O655" s="107">
        <v>0</v>
      </c>
      <c r="P655" s="107">
        <v>0</v>
      </c>
      <c r="Q655" s="107">
        <v>0</v>
      </c>
      <c r="R655" s="107">
        <v>0</v>
      </c>
      <c r="S655" s="107">
        <v>0</v>
      </c>
      <c r="T655" s="107">
        <v>0</v>
      </c>
      <c r="U655" s="107">
        <v>0</v>
      </c>
      <c r="V655" s="147">
        <f t="shared" si="42"/>
        <v>0</v>
      </c>
      <c r="W655" s="147">
        <f t="shared" si="42"/>
        <v>0</v>
      </c>
      <c r="X655" s="147">
        <f t="shared" si="42"/>
        <v>0</v>
      </c>
      <c r="Y655" s="107">
        <v>0</v>
      </c>
      <c r="Z655" s="107">
        <v>8.375</v>
      </c>
      <c r="AA655" s="107">
        <v>0</v>
      </c>
      <c r="AB655" s="107">
        <v>0</v>
      </c>
      <c r="AC655" s="148">
        <f t="shared" si="41"/>
        <v>8.375</v>
      </c>
      <c r="AD655" s="149"/>
    </row>
    <row r="656" spans="1:30" s="150" customFormat="1" ht="47.25" x14ac:dyDescent="0.2">
      <c r="A656" s="146"/>
      <c r="B656" s="6" t="s">
        <v>831</v>
      </c>
      <c r="C656" s="6" t="s">
        <v>176</v>
      </c>
      <c r="D656" s="107">
        <v>0</v>
      </c>
      <c r="E656" s="107">
        <v>0</v>
      </c>
      <c r="F656" s="107">
        <v>0</v>
      </c>
      <c r="G656" s="107">
        <v>0</v>
      </c>
      <c r="H656" s="107">
        <v>0</v>
      </c>
      <c r="I656" s="107">
        <v>3.7265000000000001</v>
      </c>
      <c r="J656" s="107">
        <v>0</v>
      </c>
      <c r="K656" s="107">
        <v>0</v>
      </c>
      <c r="L656" s="107">
        <v>0</v>
      </c>
      <c r="M656" s="107">
        <v>0</v>
      </c>
      <c r="N656" s="107">
        <v>0</v>
      </c>
      <c r="O656" s="107">
        <v>0</v>
      </c>
      <c r="P656" s="107">
        <v>0</v>
      </c>
      <c r="Q656" s="107">
        <v>0</v>
      </c>
      <c r="R656" s="107">
        <v>0</v>
      </c>
      <c r="S656" s="107">
        <v>0</v>
      </c>
      <c r="T656" s="107">
        <v>0</v>
      </c>
      <c r="U656" s="107">
        <v>0</v>
      </c>
      <c r="V656" s="147">
        <f t="shared" si="42"/>
        <v>0</v>
      </c>
      <c r="W656" s="147">
        <f t="shared" si="42"/>
        <v>0</v>
      </c>
      <c r="X656" s="147">
        <f t="shared" si="42"/>
        <v>0</v>
      </c>
      <c r="Y656" s="107">
        <v>0</v>
      </c>
      <c r="Z656" s="107">
        <v>0</v>
      </c>
      <c r="AA656" s="107">
        <v>0</v>
      </c>
      <c r="AB656" s="107">
        <v>3.45</v>
      </c>
      <c r="AC656" s="148">
        <f t="shared" si="41"/>
        <v>3.45</v>
      </c>
      <c r="AD656" s="149"/>
    </row>
    <row r="657" spans="1:30" s="150" customFormat="1" ht="47.25" x14ac:dyDescent="0.2">
      <c r="A657" s="146"/>
      <c r="B657" s="6" t="s">
        <v>832</v>
      </c>
      <c r="C657" s="6" t="s">
        <v>176</v>
      </c>
      <c r="D657" s="107">
        <v>0</v>
      </c>
      <c r="E657" s="107">
        <v>0</v>
      </c>
      <c r="F657" s="107">
        <v>0</v>
      </c>
      <c r="G657" s="107">
        <v>0</v>
      </c>
      <c r="H657" s="107">
        <v>0</v>
      </c>
      <c r="I657" s="107">
        <v>3.4383898305084744</v>
      </c>
      <c r="J657" s="107">
        <v>0</v>
      </c>
      <c r="K657" s="107">
        <v>0</v>
      </c>
      <c r="L657" s="107">
        <v>0</v>
      </c>
      <c r="M657" s="107">
        <v>0</v>
      </c>
      <c r="N657" s="107">
        <v>0</v>
      </c>
      <c r="O657" s="107">
        <v>0</v>
      </c>
      <c r="P657" s="107">
        <v>0</v>
      </c>
      <c r="Q657" s="107">
        <v>0</v>
      </c>
      <c r="R657" s="107">
        <v>0</v>
      </c>
      <c r="S657" s="107">
        <v>0</v>
      </c>
      <c r="T657" s="107">
        <v>0</v>
      </c>
      <c r="U657" s="107">
        <v>0</v>
      </c>
      <c r="V657" s="147">
        <f t="shared" si="42"/>
        <v>0</v>
      </c>
      <c r="W657" s="147">
        <f t="shared" si="42"/>
        <v>0</v>
      </c>
      <c r="X657" s="147">
        <f t="shared" si="42"/>
        <v>0</v>
      </c>
      <c r="Y657" s="107">
        <v>0</v>
      </c>
      <c r="Z657" s="107">
        <v>0</v>
      </c>
      <c r="AA657" s="107">
        <v>0</v>
      </c>
      <c r="AB657" s="107">
        <v>3.2</v>
      </c>
      <c r="AC657" s="148">
        <f t="shared" si="41"/>
        <v>3.2</v>
      </c>
      <c r="AD657" s="149"/>
    </row>
    <row r="658" spans="1:30" s="150" customFormat="1" ht="63" x14ac:dyDescent="0.2">
      <c r="A658" s="146"/>
      <c r="B658" s="6" t="s">
        <v>833</v>
      </c>
      <c r="C658" s="6" t="s">
        <v>176</v>
      </c>
      <c r="D658" s="107">
        <v>0</v>
      </c>
      <c r="E658" s="107">
        <v>0</v>
      </c>
      <c r="F658" s="107">
        <v>0</v>
      </c>
      <c r="G658" s="107">
        <v>0</v>
      </c>
      <c r="H658" s="107">
        <v>0</v>
      </c>
      <c r="I658" s="107">
        <v>0.50084745762711869</v>
      </c>
      <c r="J658" s="107">
        <v>0</v>
      </c>
      <c r="K658" s="107">
        <v>0</v>
      </c>
      <c r="L658" s="107">
        <v>0</v>
      </c>
      <c r="M658" s="107">
        <v>0</v>
      </c>
      <c r="N658" s="107">
        <v>0</v>
      </c>
      <c r="O658" s="107">
        <v>0</v>
      </c>
      <c r="P658" s="107">
        <v>0</v>
      </c>
      <c r="Q658" s="107">
        <v>0</v>
      </c>
      <c r="R658" s="107">
        <v>0</v>
      </c>
      <c r="S658" s="107">
        <v>0</v>
      </c>
      <c r="T658" s="107">
        <v>0</v>
      </c>
      <c r="U658" s="107">
        <v>0</v>
      </c>
      <c r="V658" s="147">
        <f t="shared" si="42"/>
        <v>0</v>
      </c>
      <c r="W658" s="147">
        <f t="shared" si="42"/>
        <v>0</v>
      </c>
      <c r="X658" s="147">
        <f t="shared" si="42"/>
        <v>0</v>
      </c>
      <c r="Y658" s="107">
        <v>0</v>
      </c>
      <c r="Z658" s="107">
        <v>0</v>
      </c>
      <c r="AA658" s="107">
        <v>0</v>
      </c>
      <c r="AB658" s="107">
        <v>0.501</v>
      </c>
      <c r="AC658" s="148">
        <f t="shared" si="41"/>
        <v>0.501</v>
      </c>
      <c r="AD658" s="149"/>
    </row>
    <row r="659" spans="1:30" s="150" customFormat="1" ht="47.25" x14ac:dyDescent="0.2">
      <c r="A659" s="146"/>
      <c r="B659" s="6" t="s">
        <v>834</v>
      </c>
      <c r="C659" s="6" t="s">
        <v>176</v>
      </c>
      <c r="D659" s="107">
        <v>0</v>
      </c>
      <c r="E659" s="107">
        <v>0</v>
      </c>
      <c r="F659" s="107">
        <v>0</v>
      </c>
      <c r="G659" s="107">
        <v>0</v>
      </c>
      <c r="H659" s="107">
        <v>0</v>
      </c>
      <c r="I659" s="107">
        <v>0.58728813559322035</v>
      </c>
      <c r="J659" s="107">
        <v>0</v>
      </c>
      <c r="K659" s="107">
        <v>0</v>
      </c>
      <c r="L659" s="107">
        <v>0</v>
      </c>
      <c r="M659" s="107">
        <v>0</v>
      </c>
      <c r="N659" s="107">
        <v>0</v>
      </c>
      <c r="O659" s="107">
        <v>0</v>
      </c>
      <c r="P659" s="107">
        <v>0</v>
      </c>
      <c r="Q659" s="107">
        <v>0</v>
      </c>
      <c r="R659" s="107">
        <v>0</v>
      </c>
      <c r="S659" s="107">
        <v>0</v>
      </c>
      <c r="T659" s="107">
        <v>0</v>
      </c>
      <c r="U659" s="107">
        <v>0</v>
      </c>
      <c r="V659" s="147">
        <f t="shared" si="42"/>
        <v>0</v>
      </c>
      <c r="W659" s="147">
        <f t="shared" si="42"/>
        <v>0</v>
      </c>
      <c r="X659" s="147">
        <f t="shared" si="42"/>
        <v>0</v>
      </c>
      <c r="Y659" s="107">
        <v>0</v>
      </c>
      <c r="Z659" s="107">
        <v>0</v>
      </c>
      <c r="AA659" s="107">
        <v>0</v>
      </c>
      <c r="AB659" s="107">
        <v>0.59599999999999997</v>
      </c>
      <c r="AC659" s="148">
        <f t="shared" si="41"/>
        <v>0.59599999999999997</v>
      </c>
      <c r="AD659" s="149"/>
    </row>
    <row r="660" spans="1:30" s="150" customFormat="1" ht="31.5" x14ac:dyDescent="0.2">
      <c r="A660" s="146"/>
      <c r="B660" s="6" t="s">
        <v>111</v>
      </c>
      <c r="C660" s="6" t="s">
        <v>176</v>
      </c>
      <c r="D660" s="107">
        <v>0</v>
      </c>
      <c r="E660" s="107">
        <v>0</v>
      </c>
      <c r="F660" s="107">
        <v>0</v>
      </c>
      <c r="G660" s="107">
        <v>0</v>
      </c>
      <c r="H660" s="107">
        <v>0</v>
      </c>
      <c r="I660" s="107">
        <v>71.993220338983051</v>
      </c>
      <c r="J660" s="107">
        <v>0</v>
      </c>
      <c r="K660" s="107">
        <v>0</v>
      </c>
      <c r="L660" s="107">
        <v>0</v>
      </c>
      <c r="M660" s="107">
        <v>0</v>
      </c>
      <c r="N660" s="107">
        <v>0</v>
      </c>
      <c r="O660" s="107">
        <v>0</v>
      </c>
      <c r="P660" s="107">
        <v>0</v>
      </c>
      <c r="Q660" s="107">
        <v>0</v>
      </c>
      <c r="R660" s="107">
        <v>0</v>
      </c>
      <c r="S660" s="107">
        <v>0</v>
      </c>
      <c r="T660" s="107">
        <v>0</v>
      </c>
      <c r="U660" s="107">
        <v>0</v>
      </c>
      <c r="V660" s="147">
        <f t="shared" si="42"/>
        <v>0</v>
      </c>
      <c r="W660" s="147">
        <f t="shared" si="42"/>
        <v>0</v>
      </c>
      <c r="X660" s="147">
        <f t="shared" si="42"/>
        <v>0</v>
      </c>
      <c r="Y660" s="107">
        <v>0</v>
      </c>
      <c r="Z660" s="107">
        <v>0</v>
      </c>
      <c r="AA660" s="107">
        <v>0</v>
      </c>
      <c r="AB660" s="107">
        <v>3</v>
      </c>
      <c r="AC660" s="148">
        <f t="shared" si="41"/>
        <v>3</v>
      </c>
      <c r="AD660" s="149"/>
    </row>
    <row r="661" spans="1:30" s="150" customFormat="1" ht="47.25" x14ac:dyDescent="0.2">
      <c r="A661" s="146"/>
      <c r="B661" s="6" t="s">
        <v>835</v>
      </c>
      <c r="C661" s="6" t="s">
        <v>176</v>
      </c>
      <c r="D661" s="107">
        <v>0</v>
      </c>
      <c r="E661" s="107">
        <v>0</v>
      </c>
      <c r="F661" s="107">
        <v>0</v>
      </c>
      <c r="G661" s="107">
        <v>0</v>
      </c>
      <c r="H661" s="107">
        <v>0</v>
      </c>
      <c r="I661" s="107">
        <v>1.3415254237288137</v>
      </c>
      <c r="J661" s="107">
        <v>0</v>
      </c>
      <c r="K661" s="107">
        <v>0</v>
      </c>
      <c r="L661" s="107">
        <v>0</v>
      </c>
      <c r="M661" s="107">
        <v>0</v>
      </c>
      <c r="N661" s="107">
        <v>0</v>
      </c>
      <c r="O661" s="107">
        <v>0</v>
      </c>
      <c r="P661" s="107">
        <v>0</v>
      </c>
      <c r="Q661" s="107">
        <v>0</v>
      </c>
      <c r="R661" s="107">
        <v>0</v>
      </c>
      <c r="S661" s="107">
        <v>0</v>
      </c>
      <c r="T661" s="107">
        <v>0</v>
      </c>
      <c r="U661" s="107">
        <v>0</v>
      </c>
      <c r="V661" s="147">
        <f t="shared" si="42"/>
        <v>0</v>
      </c>
      <c r="W661" s="147">
        <f t="shared" si="42"/>
        <v>0</v>
      </c>
      <c r="X661" s="147">
        <f t="shared" si="42"/>
        <v>0</v>
      </c>
      <c r="Y661" s="107">
        <v>0</v>
      </c>
      <c r="Z661" s="107">
        <v>0</v>
      </c>
      <c r="AA661" s="107">
        <v>1.38</v>
      </c>
      <c r="AB661" s="107">
        <v>0</v>
      </c>
      <c r="AC661" s="148">
        <f t="shared" si="41"/>
        <v>1.38</v>
      </c>
      <c r="AD661" s="149"/>
    </row>
    <row r="662" spans="1:30" s="150" customFormat="1" ht="15.75" x14ac:dyDescent="0.2">
      <c r="A662" s="146"/>
      <c r="B662" s="6" t="s">
        <v>1138</v>
      </c>
      <c r="C662" s="6" t="s">
        <v>176</v>
      </c>
      <c r="D662" s="107">
        <v>0</v>
      </c>
      <c r="E662" s="107">
        <v>0</v>
      </c>
      <c r="F662" s="107">
        <v>0</v>
      </c>
      <c r="G662" s="107">
        <v>0</v>
      </c>
      <c r="H662" s="107">
        <v>0</v>
      </c>
      <c r="I662" s="107">
        <v>15</v>
      </c>
      <c r="J662" s="107">
        <v>0</v>
      </c>
      <c r="K662" s="107">
        <v>0</v>
      </c>
      <c r="L662" s="107">
        <v>0</v>
      </c>
      <c r="M662" s="107">
        <v>0</v>
      </c>
      <c r="N662" s="107">
        <v>0</v>
      </c>
      <c r="O662" s="107">
        <v>0</v>
      </c>
      <c r="P662" s="107">
        <v>0</v>
      </c>
      <c r="Q662" s="107">
        <v>0</v>
      </c>
      <c r="R662" s="107">
        <v>0</v>
      </c>
      <c r="S662" s="107">
        <v>0</v>
      </c>
      <c r="T662" s="107">
        <v>0</v>
      </c>
      <c r="U662" s="107">
        <v>0</v>
      </c>
      <c r="V662" s="147">
        <f t="shared" si="42"/>
        <v>0</v>
      </c>
      <c r="W662" s="147">
        <f t="shared" si="42"/>
        <v>0</v>
      </c>
      <c r="X662" s="147">
        <f t="shared" si="42"/>
        <v>0</v>
      </c>
      <c r="Y662" s="107">
        <v>0</v>
      </c>
      <c r="Z662" s="107">
        <v>0</v>
      </c>
      <c r="AA662" s="107">
        <v>0</v>
      </c>
      <c r="AB662" s="107">
        <v>0</v>
      </c>
      <c r="AC662" s="148">
        <f t="shared" si="41"/>
        <v>0</v>
      </c>
      <c r="AD662" s="149"/>
    </row>
    <row r="663" spans="1:30" s="150" customFormat="1" ht="31.5" x14ac:dyDescent="0.2">
      <c r="A663" s="146"/>
      <c r="B663" s="6" t="s">
        <v>119</v>
      </c>
      <c r="C663" s="6" t="s">
        <v>176</v>
      </c>
      <c r="D663" s="107">
        <v>0</v>
      </c>
      <c r="E663" s="107">
        <v>0</v>
      </c>
      <c r="F663" s="107">
        <v>0</v>
      </c>
      <c r="G663" s="107">
        <v>0</v>
      </c>
      <c r="H663" s="107">
        <v>0</v>
      </c>
      <c r="I663" s="107">
        <v>0.27</v>
      </c>
      <c r="J663" s="107">
        <v>0</v>
      </c>
      <c r="K663" s="107">
        <v>0</v>
      </c>
      <c r="L663" s="107">
        <v>0</v>
      </c>
      <c r="M663" s="107">
        <v>0</v>
      </c>
      <c r="N663" s="107">
        <v>0</v>
      </c>
      <c r="O663" s="107">
        <v>0</v>
      </c>
      <c r="P663" s="107">
        <v>0</v>
      </c>
      <c r="Q663" s="107">
        <v>0</v>
      </c>
      <c r="R663" s="107">
        <v>0</v>
      </c>
      <c r="S663" s="107">
        <v>0</v>
      </c>
      <c r="T663" s="107">
        <v>0</v>
      </c>
      <c r="U663" s="107">
        <v>0</v>
      </c>
      <c r="V663" s="147">
        <f t="shared" ref="V663:X676" si="43">J663+M663+P663+S663</f>
        <v>0</v>
      </c>
      <c r="W663" s="147">
        <f t="shared" si="43"/>
        <v>0</v>
      </c>
      <c r="X663" s="147">
        <f t="shared" si="43"/>
        <v>0</v>
      </c>
      <c r="Y663" s="107">
        <v>0</v>
      </c>
      <c r="Z663" s="107">
        <v>0</v>
      </c>
      <c r="AA663" s="107">
        <v>0</v>
      </c>
      <c r="AB663" s="107">
        <v>0.27</v>
      </c>
      <c r="AC663" s="148">
        <f t="shared" ref="AC663:AC676" si="44">Y663+Z663+AA663+AB663</f>
        <v>0.27</v>
      </c>
      <c r="AD663" s="149"/>
    </row>
    <row r="664" spans="1:30" s="150" customFormat="1" ht="31.5" x14ac:dyDescent="0.2">
      <c r="A664" s="146"/>
      <c r="B664" s="6" t="s">
        <v>120</v>
      </c>
      <c r="C664" s="6" t="s">
        <v>176</v>
      </c>
      <c r="D664" s="107">
        <v>0</v>
      </c>
      <c r="E664" s="107">
        <v>0</v>
      </c>
      <c r="F664" s="107">
        <v>0</v>
      </c>
      <c r="G664" s="107">
        <v>0</v>
      </c>
      <c r="H664" s="107">
        <v>0</v>
      </c>
      <c r="I664" s="107">
        <v>0.81100000000000005</v>
      </c>
      <c r="J664" s="107">
        <v>0</v>
      </c>
      <c r="K664" s="107">
        <v>0</v>
      </c>
      <c r="L664" s="107">
        <v>0</v>
      </c>
      <c r="M664" s="107">
        <v>0</v>
      </c>
      <c r="N664" s="107">
        <v>0</v>
      </c>
      <c r="O664" s="107">
        <v>0</v>
      </c>
      <c r="P664" s="107">
        <v>0</v>
      </c>
      <c r="Q664" s="107">
        <v>0</v>
      </c>
      <c r="R664" s="107">
        <v>0</v>
      </c>
      <c r="S664" s="107">
        <v>0</v>
      </c>
      <c r="T664" s="107">
        <v>0</v>
      </c>
      <c r="U664" s="107">
        <v>0</v>
      </c>
      <c r="V664" s="147">
        <f t="shared" si="43"/>
        <v>0</v>
      </c>
      <c r="W664" s="147">
        <f t="shared" si="43"/>
        <v>0</v>
      </c>
      <c r="X664" s="147">
        <f t="shared" si="43"/>
        <v>0</v>
      </c>
      <c r="Y664" s="107">
        <v>0</v>
      </c>
      <c r="Z664" s="107">
        <v>0</v>
      </c>
      <c r="AA664" s="107">
        <v>0</v>
      </c>
      <c r="AB664" s="107">
        <v>0.81100000000000005</v>
      </c>
      <c r="AC664" s="148">
        <f t="shared" si="44"/>
        <v>0.81100000000000005</v>
      </c>
      <c r="AD664" s="149"/>
    </row>
    <row r="665" spans="1:30" s="150" customFormat="1" ht="47.25" x14ac:dyDescent="0.2">
      <c r="A665" s="146"/>
      <c r="B665" s="6" t="s">
        <v>121</v>
      </c>
      <c r="C665" s="6" t="s">
        <v>176</v>
      </c>
      <c r="D665" s="107">
        <v>0</v>
      </c>
      <c r="E665" s="107">
        <v>0</v>
      </c>
      <c r="F665" s="107">
        <v>0</v>
      </c>
      <c r="G665" s="107">
        <v>0</v>
      </c>
      <c r="H665" s="107">
        <v>0</v>
      </c>
      <c r="I665" s="107">
        <v>1.62</v>
      </c>
      <c r="J665" s="107">
        <v>0</v>
      </c>
      <c r="K665" s="107">
        <v>0</v>
      </c>
      <c r="L665" s="107">
        <v>0</v>
      </c>
      <c r="M665" s="107">
        <v>0</v>
      </c>
      <c r="N665" s="107">
        <v>0</v>
      </c>
      <c r="O665" s="107">
        <v>0</v>
      </c>
      <c r="P665" s="107">
        <v>0</v>
      </c>
      <c r="Q665" s="107">
        <v>0</v>
      </c>
      <c r="R665" s="107">
        <v>0</v>
      </c>
      <c r="S665" s="107">
        <v>0</v>
      </c>
      <c r="T665" s="107">
        <v>0</v>
      </c>
      <c r="U665" s="107">
        <v>0</v>
      </c>
      <c r="V665" s="147">
        <f t="shared" si="43"/>
        <v>0</v>
      </c>
      <c r="W665" s="147">
        <f t="shared" si="43"/>
        <v>0</v>
      </c>
      <c r="X665" s="147">
        <f t="shared" si="43"/>
        <v>0</v>
      </c>
      <c r="Y665" s="107">
        <v>0</v>
      </c>
      <c r="Z665" s="107">
        <v>0</v>
      </c>
      <c r="AA665" s="107">
        <v>0</v>
      </c>
      <c r="AB665" s="107">
        <v>0</v>
      </c>
      <c r="AC665" s="148">
        <f t="shared" si="44"/>
        <v>0</v>
      </c>
      <c r="AD665" s="149"/>
    </row>
    <row r="666" spans="1:30" s="150" customFormat="1" ht="31.5" x14ac:dyDescent="0.2">
      <c r="A666" s="146"/>
      <c r="B666" s="6" t="s">
        <v>122</v>
      </c>
      <c r="C666" s="6" t="s">
        <v>176</v>
      </c>
      <c r="D666" s="107">
        <v>0</v>
      </c>
      <c r="E666" s="107">
        <v>0</v>
      </c>
      <c r="F666" s="107">
        <v>0</v>
      </c>
      <c r="G666" s="107">
        <v>0</v>
      </c>
      <c r="H666" s="107">
        <v>0</v>
      </c>
      <c r="I666" s="107">
        <v>0</v>
      </c>
      <c r="J666" s="107">
        <v>0</v>
      </c>
      <c r="K666" s="107">
        <v>0</v>
      </c>
      <c r="L666" s="107">
        <v>0</v>
      </c>
      <c r="M666" s="107">
        <v>0</v>
      </c>
      <c r="N666" s="107">
        <v>0</v>
      </c>
      <c r="O666" s="107">
        <v>0</v>
      </c>
      <c r="P666" s="107">
        <v>0</v>
      </c>
      <c r="Q666" s="107">
        <v>0</v>
      </c>
      <c r="R666" s="107">
        <v>0</v>
      </c>
      <c r="S666" s="107">
        <v>0</v>
      </c>
      <c r="T666" s="107">
        <v>0</v>
      </c>
      <c r="U666" s="107">
        <v>0</v>
      </c>
      <c r="V666" s="147">
        <f t="shared" si="43"/>
        <v>0</v>
      </c>
      <c r="W666" s="147">
        <f t="shared" si="43"/>
        <v>0</v>
      </c>
      <c r="X666" s="147">
        <f t="shared" si="43"/>
        <v>0</v>
      </c>
      <c r="Y666" s="107">
        <v>1</v>
      </c>
      <c r="Z666" s="107">
        <v>4.17</v>
      </c>
      <c r="AA666" s="107">
        <v>2.08</v>
      </c>
      <c r="AB666" s="107">
        <v>9.9294999999999991</v>
      </c>
      <c r="AC666" s="148">
        <f t="shared" si="44"/>
        <v>17.179499999999997</v>
      </c>
      <c r="AD666" s="149"/>
    </row>
    <row r="667" spans="1:30" s="150" customFormat="1" ht="15.75" x14ac:dyDescent="0.2">
      <c r="A667" s="146"/>
      <c r="B667" s="6" t="s">
        <v>836</v>
      </c>
      <c r="C667" s="6" t="s">
        <v>176</v>
      </c>
      <c r="D667" s="107">
        <v>0</v>
      </c>
      <c r="E667" s="107">
        <v>0</v>
      </c>
      <c r="F667" s="107">
        <v>0</v>
      </c>
      <c r="G667" s="107">
        <v>0</v>
      </c>
      <c r="H667" s="107">
        <v>0</v>
      </c>
      <c r="I667" s="107">
        <v>0</v>
      </c>
      <c r="J667" s="107">
        <v>0</v>
      </c>
      <c r="K667" s="107">
        <v>0</v>
      </c>
      <c r="L667" s="107">
        <v>0</v>
      </c>
      <c r="M667" s="107">
        <v>0</v>
      </c>
      <c r="N667" s="107">
        <v>0</v>
      </c>
      <c r="O667" s="107">
        <v>0</v>
      </c>
      <c r="P667" s="107">
        <v>0</v>
      </c>
      <c r="Q667" s="107">
        <v>0</v>
      </c>
      <c r="R667" s="107">
        <v>0</v>
      </c>
      <c r="S667" s="107">
        <v>0</v>
      </c>
      <c r="T667" s="107">
        <v>0</v>
      </c>
      <c r="U667" s="107">
        <v>0</v>
      </c>
      <c r="V667" s="147">
        <f t="shared" si="43"/>
        <v>0</v>
      </c>
      <c r="W667" s="147">
        <f t="shared" si="43"/>
        <v>0</v>
      </c>
      <c r="X667" s="147">
        <f t="shared" si="43"/>
        <v>0</v>
      </c>
      <c r="Y667" s="107">
        <v>0</v>
      </c>
      <c r="Z667" s="107">
        <v>0</v>
      </c>
      <c r="AA667" s="107">
        <v>0</v>
      </c>
      <c r="AB667" s="107">
        <v>0</v>
      </c>
      <c r="AC667" s="148">
        <f t="shared" si="44"/>
        <v>0</v>
      </c>
      <c r="AD667" s="149"/>
    </row>
    <row r="668" spans="1:30" s="150" customFormat="1" ht="47.25" x14ac:dyDescent="0.2">
      <c r="A668" s="146"/>
      <c r="B668" s="6" t="s">
        <v>837</v>
      </c>
      <c r="C668" s="6" t="s">
        <v>176</v>
      </c>
      <c r="D668" s="107">
        <v>0</v>
      </c>
      <c r="E668" s="107">
        <v>0</v>
      </c>
      <c r="F668" s="107">
        <v>0</v>
      </c>
      <c r="G668" s="107">
        <v>0</v>
      </c>
      <c r="H668" s="107">
        <v>0</v>
      </c>
      <c r="I668" s="107">
        <v>0</v>
      </c>
      <c r="J668" s="107">
        <v>0</v>
      </c>
      <c r="K668" s="107">
        <v>0</v>
      </c>
      <c r="L668" s="107">
        <v>0</v>
      </c>
      <c r="M668" s="107">
        <v>0</v>
      </c>
      <c r="N668" s="107">
        <v>0</v>
      </c>
      <c r="O668" s="107">
        <v>0</v>
      </c>
      <c r="P668" s="107">
        <v>0</v>
      </c>
      <c r="Q668" s="107">
        <v>0</v>
      </c>
      <c r="R668" s="107">
        <v>0</v>
      </c>
      <c r="S668" s="107">
        <v>0</v>
      </c>
      <c r="T668" s="107">
        <v>0</v>
      </c>
      <c r="U668" s="107">
        <v>0</v>
      </c>
      <c r="V668" s="147">
        <f t="shared" si="43"/>
        <v>0</v>
      </c>
      <c r="W668" s="147">
        <f t="shared" si="43"/>
        <v>0</v>
      </c>
      <c r="X668" s="147">
        <f t="shared" si="43"/>
        <v>0</v>
      </c>
      <c r="Y668" s="107">
        <v>0</v>
      </c>
      <c r="Z668" s="107">
        <v>0</v>
      </c>
      <c r="AA668" s="107">
        <v>0</v>
      </c>
      <c r="AB668" s="107">
        <v>0</v>
      </c>
      <c r="AC668" s="148">
        <f t="shared" si="44"/>
        <v>0</v>
      </c>
      <c r="AD668" s="149"/>
    </row>
    <row r="669" spans="1:30" s="150" customFormat="1" ht="15.75" x14ac:dyDescent="0.2">
      <c r="A669" s="146"/>
      <c r="B669" s="6" t="s">
        <v>567</v>
      </c>
      <c r="C669" s="6" t="s">
        <v>176</v>
      </c>
      <c r="D669" s="107">
        <v>0</v>
      </c>
      <c r="E669" s="107">
        <v>0</v>
      </c>
      <c r="F669" s="107">
        <v>0</v>
      </c>
      <c r="G669" s="107">
        <v>0</v>
      </c>
      <c r="H669" s="107">
        <v>0</v>
      </c>
      <c r="I669" s="107">
        <v>0</v>
      </c>
      <c r="J669" s="107">
        <v>0</v>
      </c>
      <c r="K669" s="107">
        <v>0</v>
      </c>
      <c r="L669" s="107">
        <v>0</v>
      </c>
      <c r="M669" s="107">
        <v>0</v>
      </c>
      <c r="N669" s="107">
        <v>0</v>
      </c>
      <c r="O669" s="107">
        <v>0</v>
      </c>
      <c r="P669" s="107">
        <v>0</v>
      </c>
      <c r="Q669" s="107">
        <v>0</v>
      </c>
      <c r="R669" s="107">
        <v>0</v>
      </c>
      <c r="S669" s="107">
        <v>0</v>
      </c>
      <c r="T669" s="107">
        <v>0</v>
      </c>
      <c r="U669" s="107">
        <v>0</v>
      </c>
      <c r="V669" s="147">
        <f t="shared" si="43"/>
        <v>0</v>
      </c>
      <c r="W669" s="147">
        <f t="shared" si="43"/>
        <v>0</v>
      </c>
      <c r="X669" s="147">
        <f t="shared" si="43"/>
        <v>0</v>
      </c>
      <c r="Y669" s="107">
        <v>0</v>
      </c>
      <c r="Z669" s="107">
        <v>0</v>
      </c>
      <c r="AA669" s="107">
        <v>0</v>
      </c>
      <c r="AB669" s="107">
        <v>0</v>
      </c>
      <c r="AC669" s="148">
        <f t="shared" si="44"/>
        <v>0</v>
      </c>
      <c r="AD669" s="149"/>
    </row>
    <row r="670" spans="1:30" s="150" customFormat="1" ht="47.25" x14ac:dyDescent="0.2">
      <c r="A670" s="146"/>
      <c r="B670" s="6" t="s">
        <v>123</v>
      </c>
      <c r="C670" s="6" t="s">
        <v>176</v>
      </c>
      <c r="D670" s="107">
        <v>0</v>
      </c>
      <c r="E670" s="107">
        <v>0</v>
      </c>
      <c r="F670" s="107">
        <v>0</v>
      </c>
      <c r="G670" s="107">
        <v>0</v>
      </c>
      <c r="H670" s="107">
        <v>0</v>
      </c>
      <c r="I670" s="107">
        <v>3.22</v>
      </c>
      <c r="J670" s="107">
        <v>0</v>
      </c>
      <c r="K670" s="107">
        <v>0</v>
      </c>
      <c r="L670" s="107">
        <v>0</v>
      </c>
      <c r="M670" s="107">
        <v>0</v>
      </c>
      <c r="N670" s="107">
        <v>0</v>
      </c>
      <c r="O670" s="107">
        <v>0</v>
      </c>
      <c r="P670" s="107">
        <v>0</v>
      </c>
      <c r="Q670" s="107">
        <v>0</v>
      </c>
      <c r="R670" s="107">
        <v>0</v>
      </c>
      <c r="S670" s="107">
        <v>0</v>
      </c>
      <c r="T670" s="107">
        <v>0</v>
      </c>
      <c r="U670" s="107">
        <v>0</v>
      </c>
      <c r="V670" s="147">
        <f t="shared" si="43"/>
        <v>0</v>
      </c>
      <c r="W670" s="147">
        <f t="shared" si="43"/>
        <v>0</v>
      </c>
      <c r="X670" s="147">
        <f t="shared" si="43"/>
        <v>0</v>
      </c>
      <c r="Y670" s="107">
        <v>0</v>
      </c>
      <c r="Z670" s="107">
        <v>0</v>
      </c>
      <c r="AA670" s="107">
        <v>0</v>
      </c>
      <c r="AB670" s="107">
        <v>0</v>
      </c>
      <c r="AC670" s="148">
        <f t="shared" si="44"/>
        <v>0</v>
      </c>
      <c r="AD670" s="149"/>
    </row>
    <row r="671" spans="1:30" s="150" customFormat="1" ht="47.25" x14ac:dyDescent="0.2">
      <c r="A671" s="146"/>
      <c r="B671" s="6" t="s">
        <v>842</v>
      </c>
      <c r="C671" s="6" t="s">
        <v>176</v>
      </c>
      <c r="D671" s="107">
        <v>0</v>
      </c>
      <c r="E671" s="107">
        <v>0</v>
      </c>
      <c r="F671" s="107">
        <v>0</v>
      </c>
      <c r="G671" s="107">
        <v>0</v>
      </c>
      <c r="H671" s="107">
        <v>0</v>
      </c>
      <c r="I671" s="107">
        <v>4.4279659999999996</v>
      </c>
      <c r="J671" s="107">
        <v>0</v>
      </c>
      <c r="K671" s="107">
        <v>0</v>
      </c>
      <c r="L671" s="107">
        <v>0</v>
      </c>
      <c r="M671" s="107">
        <v>0</v>
      </c>
      <c r="N671" s="107">
        <v>0</v>
      </c>
      <c r="O671" s="107">
        <v>0</v>
      </c>
      <c r="P671" s="107">
        <v>0</v>
      </c>
      <c r="Q671" s="107">
        <v>0</v>
      </c>
      <c r="R671" s="107">
        <v>0</v>
      </c>
      <c r="S671" s="107">
        <v>0</v>
      </c>
      <c r="T671" s="107">
        <v>0</v>
      </c>
      <c r="U671" s="107">
        <v>0</v>
      </c>
      <c r="V671" s="147">
        <f t="shared" si="43"/>
        <v>0</v>
      </c>
      <c r="W671" s="147">
        <f t="shared" si="43"/>
        <v>0</v>
      </c>
      <c r="X671" s="147">
        <f t="shared" si="43"/>
        <v>0</v>
      </c>
      <c r="Y671" s="107">
        <v>0</v>
      </c>
      <c r="Z671" s="107">
        <v>0</v>
      </c>
      <c r="AA671" s="107">
        <v>0</v>
      </c>
      <c r="AB671" s="107">
        <v>4.4279659999999996</v>
      </c>
      <c r="AC671" s="148">
        <f t="shared" si="44"/>
        <v>4.4279659999999996</v>
      </c>
      <c r="AD671" s="149"/>
    </row>
    <row r="672" spans="1:30" s="150" customFormat="1" ht="31.5" x14ac:dyDescent="0.2">
      <c r="A672" s="146"/>
      <c r="B672" s="9" t="s">
        <v>843</v>
      </c>
      <c r="C672" s="6" t="s">
        <v>176</v>
      </c>
      <c r="D672" s="107">
        <v>0</v>
      </c>
      <c r="E672" s="107">
        <v>0</v>
      </c>
      <c r="F672" s="107">
        <v>0</v>
      </c>
      <c r="G672" s="107">
        <v>0</v>
      </c>
      <c r="H672" s="107">
        <v>0</v>
      </c>
      <c r="I672" s="107">
        <v>0</v>
      </c>
      <c r="J672" s="107">
        <v>0</v>
      </c>
      <c r="K672" s="107">
        <v>0</v>
      </c>
      <c r="L672" s="107">
        <v>0</v>
      </c>
      <c r="M672" s="107">
        <v>0</v>
      </c>
      <c r="N672" s="107">
        <v>0</v>
      </c>
      <c r="O672" s="107">
        <v>0</v>
      </c>
      <c r="P672" s="107">
        <v>0</v>
      </c>
      <c r="Q672" s="107">
        <v>0</v>
      </c>
      <c r="R672" s="107">
        <v>0</v>
      </c>
      <c r="S672" s="107">
        <v>0</v>
      </c>
      <c r="T672" s="107">
        <v>0</v>
      </c>
      <c r="U672" s="107">
        <v>0</v>
      </c>
      <c r="V672" s="147">
        <f t="shared" si="43"/>
        <v>0</v>
      </c>
      <c r="W672" s="147">
        <f t="shared" si="43"/>
        <v>0</v>
      </c>
      <c r="X672" s="147">
        <f t="shared" si="43"/>
        <v>0</v>
      </c>
      <c r="Y672" s="107">
        <v>0</v>
      </c>
      <c r="Z672" s="107">
        <v>2.278</v>
      </c>
      <c r="AA672" s="107">
        <v>0</v>
      </c>
      <c r="AB672" s="107">
        <v>0</v>
      </c>
      <c r="AC672" s="148">
        <f t="shared" si="44"/>
        <v>2.278</v>
      </c>
      <c r="AD672" s="149"/>
    </row>
    <row r="673" spans="1:30" s="150" customFormat="1" ht="15.75" x14ac:dyDescent="0.2">
      <c r="A673" s="146"/>
      <c r="B673" s="9" t="s">
        <v>844</v>
      </c>
      <c r="C673" s="6" t="s">
        <v>176</v>
      </c>
      <c r="D673" s="107">
        <v>0</v>
      </c>
      <c r="E673" s="107">
        <v>0</v>
      </c>
      <c r="F673" s="107">
        <v>0</v>
      </c>
      <c r="G673" s="107">
        <v>0</v>
      </c>
      <c r="H673" s="107">
        <v>0</v>
      </c>
      <c r="I673" s="107">
        <v>0</v>
      </c>
      <c r="J673" s="107">
        <v>0</v>
      </c>
      <c r="K673" s="107">
        <v>0</v>
      </c>
      <c r="L673" s="107">
        <v>0</v>
      </c>
      <c r="M673" s="107">
        <v>0</v>
      </c>
      <c r="N673" s="107">
        <v>0</v>
      </c>
      <c r="O673" s="107">
        <v>0</v>
      </c>
      <c r="P673" s="107">
        <v>0</v>
      </c>
      <c r="Q673" s="107">
        <v>0</v>
      </c>
      <c r="R673" s="107">
        <v>0</v>
      </c>
      <c r="S673" s="107">
        <v>0</v>
      </c>
      <c r="T673" s="107">
        <v>0</v>
      </c>
      <c r="U673" s="107">
        <v>0</v>
      </c>
      <c r="V673" s="147">
        <f t="shared" si="43"/>
        <v>0</v>
      </c>
      <c r="W673" s="147">
        <f t="shared" si="43"/>
        <v>0</v>
      </c>
      <c r="X673" s="147">
        <f t="shared" si="43"/>
        <v>0</v>
      </c>
      <c r="Y673" s="107">
        <v>0</v>
      </c>
      <c r="Z673" s="107">
        <v>0.35</v>
      </c>
      <c r="AA673" s="107">
        <v>0</v>
      </c>
      <c r="AB673" s="107">
        <v>0</v>
      </c>
      <c r="AC673" s="148">
        <f t="shared" si="44"/>
        <v>0.35</v>
      </c>
      <c r="AD673" s="149"/>
    </row>
    <row r="674" spans="1:30" s="150" customFormat="1" ht="47.25" x14ac:dyDescent="0.2">
      <c r="A674" s="146"/>
      <c r="B674" s="6" t="s">
        <v>101</v>
      </c>
      <c r="C674" s="6" t="s">
        <v>24</v>
      </c>
      <c r="D674" s="107">
        <v>0</v>
      </c>
      <c r="E674" s="107">
        <v>0</v>
      </c>
      <c r="F674" s="107">
        <v>0</v>
      </c>
      <c r="G674" s="107"/>
      <c r="H674" s="107"/>
      <c r="I674" s="107">
        <v>466.82182203389829</v>
      </c>
      <c r="J674" s="107">
        <v>0</v>
      </c>
      <c r="K674" s="107">
        <v>0</v>
      </c>
      <c r="L674" s="107">
        <v>0</v>
      </c>
      <c r="M674" s="107">
        <v>0</v>
      </c>
      <c r="N674" s="107">
        <v>0</v>
      </c>
      <c r="O674" s="107">
        <v>0</v>
      </c>
      <c r="P674" s="107">
        <v>0</v>
      </c>
      <c r="Q674" s="107">
        <v>0</v>
      </c>
      <c r="R674" s="107">
        <v>0</v>
      </c>
      <c r="S674" s="107">
        <v>0</v>
      </c>
      <c r="T674" s="107">
        <v>0</v>
      </c>
      <c r="U674" s="107">
        <v>0</v>
      </c>
      <c r="V674" s="147">
        <f t="shared" si="43"/>
        <v>0</v>
      </c>
      <c r="W674" s="147">
        <f t="shared" si="43"/>
        <v>0</v>
      </c>
      <c r="X674" s="147">
        <f t="shared" si="43"/>
        <v>0</v>
      </c>
      <c r="Y674" s="107">
        <v>0</v>
      </c>
      <c r="Z674" s="107">
        <v>0</v>
      </c>
      <c r="AA674" s="107">
        <v>0</v>
      </c>
      <c r="AB674" s="107">
        <v>0</v>
      </c>
      <c r="AC674" s="148">
        <f t="shared" si="44"/>
        <v>0</v>
      </c>
      <c r="AD674" s="149"/>
    </row>
    <row r="675" spans="1:30" s="150" customFormat="1" ht="31.5" x14ac:dyDescent="0.2">
      <c r="A675" s="146"/>
      <c r="B675" s="6" t="s">
        <v>102</v>
      </c>
      <c r="C675" s="6" t="s">
        <v>24</v>
      </c>
      <c r="D675" s="107">
        <v>0</v>
      </c>
      <c r="E675" s="107">
        <v>0</v>
      </c>
      <c r="F675" s="107">
        <v>0</v>
      </c>
      <c r="G675" s="107"/>
      <c r="H675" s="107"/>
      <c r="I675" s="107">
        <v>62.918644067796613</v>
      </c>
      <c r="J675" s="107">
        <v>0</v>
      </c>
      <c r="K675" s="107">
        <v>0</v>
      </c>
      <c r="L675" s="107">
        <v>0</v>
      </c>
      <c r="M675" s="107">
        <v>0</v>
      </c>
      <c r="N675" s="107">
        <v>0</v>
      </c>
      <c r="O675" s="107">
        <v>0</v>
      </c>
      <c r="P675" s="107">
        <v>0</v>
      </c>
      <c r="Q675" s="107">
        <v>0</v>
      </c>
      <c r="R675" s="107">
        <v>0</v>
      </c>
      <c r="S675" s="107">
        <v>0</v>
      </c>
      <c r="T675" s="107">
        <v>0</v>
      </c>
      <c r="U675" s="107">
        <v>0</v>
      </c>
      <c r="V675" s="147">
        <f t="shared" si="43"/>
        <v>0</v>
      </c>
      <c r="W675" s="147">
        <f t="shared" si="43"/>
        <v>0</v>
      </c>
      <c r="X675" s="147">
        <f t="shared" si="43"/>
        <v>0</v>
      </c>
      <c r="Y675" s="107">
        <v>0</v>
      </c>
      <c r="Z675" s="107">
        <v>0</v>
      </c>
      <c r="AA675" s="107">
        <v>0</v>
      </c>
      <c r="AB675" s="107">
        <v>0</v>
      </c>
      <c r="AC675" s="148">
        <f t="shared" si="44"/>
        <v>0</v>
      </c>
      <c r="AD675" s="149"/>
    </row>
    <row r="676" spans="1:30" s="150" customFormat="1" ht="15.75" x14ac:dyDescent="0.2">
      <c r="A676" s="146"/>
      <c r="B676" s="6" t="s">
        <v>103</v>
      </c>
      <c r="C676" s="6" t="s">
        <v>24</v>
      </c>
      <c r="D676" s="107">
        <v>0</v>
      </c>
      <c r="E676" s="107">
        <v>0</v>
      </c>
      <c r="F676" s="107">
        <v>0</v>
      </c>
      <c r="G676" s="107"/>
      <c r="H676" s="107"/>
      <c r="I676" s="107">
        <v>322.43099999999998</v>
      </c>
      <c r="J676" s="107">
        <v>0</v>
      </c>
      <c r="K676" s="107">
        <v>0</v>
      </c>
      <c r="L676" s="107">
        <v>0</v>
      </c>
      <c r="M676" s="107">
        <v>0</v>
      </c>
      <c r="N676" s="107">
        <v>0</v>
      </c>
      <c r="O676" s="107">
        <v>0</v>
      </c>
      <c r="P676" s="107">
        <v>0</v>
      </c>
      <c r="Q676" s="107">
        <v>0</v>
      </c>
      <c r="R676" s="107">
        <v>0</v>
      </c>
      <c r="S676" s="107">
        <v>0</v>
      </c>
      <c r="T676" s="107">
        <v>0</v>
      </c>
      <c r="U676" s="107">
        <v>0</v>
      </c>
      <c r="V676" s="147">
        <f t="shared" si="43"/>
        <v>0</v>
      </c>
      <c r="W676" s="147">
        <f t="shared" si="43"/>
        <v>0</v>
      </c>
      <c r="X676" s="147">
        <f t="shared" si="43"/>
        <v>0</v>
      </c>
      <c r="Y676" s="107">
        <v>0</v>
      </c>
      <c r="Z676" s="107">
        <v>0</v>
      </c>
      <c r="AA676" s="107">
        <v>0</v>
      </c>
      <c r="AB676" s="107">
        <v>0</v>
      </c>
      <c r="AC676" s="148">
        <f t="shared" si="44"/>
        <v>0</v>
      </c>
      <c r="AD676" s="149"/>
    </row>
    <row r="677" spans="1:30" s="150" customFormat="1" ht="63" x14ac:dyDescent="0.2">
      <c r="A677" s="146"/>
      <c r="B677" s="6" t="s">
        <v>104</v>
      </c>
      <c r="C677" s="6" t="s">
        <v>24</v>
      </c>
      <c r="D677" s="107">
        <v>0</v>
      </c>
      <c r="E677" s="107">
        <v>0</v>
      </c>
      <c r="F677" s="107">
        <v>0</v>
      </c>
      <c r="G677" s="107">
        <v>0</v>
      </c>
      <c r="H677" s="107">
        <v>0</v>
      </c>
      <c r="I677" s="107">
        <v>1</v>
      </c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47">
        <v>0</v>
      </c>
      <c r="W677" s="147">
        <v>0</v>
      </c>
      <c r="X677" s="147">
        <v>0</v>
      </c>
      <c r="Y677" s="107"/>
      <c r="Z677" s="107"/>
      <c r="AA677" s="107"/>
      <c r="AB677" s="107"/>
      <c r="AC677" s="148">
        <v>0</v>
      </c>
      <c r="AD677" s="149"/>
    </row>
    <row r="678" spans="1:30" s="150" customFormat="1" ht="63" x14ac:dyDescent="0.2">
      <c r="A678" s="146"/>
      <c r="B678" s="6" t="s">
        <v>105</v>
      </c>
      <c r="C678" s="6" t="s">
        <v>24</v>
      </c>
      <c r="D678" s="107">
        <v>0</v>
      </c>
      <c r="E678" s="107">
        <v>0</v>
      </c>
      <c r="F678" s="107">
        <v>0</v>
      </c>
      <c r="G678" s="107"/>
      <c r="H678" s="107"/>
      <c r="I678" s="107">
        <v>137.43389830508474</v>
      </c>
      <c r="J678" s="107">
        <v>0</v>
      </c>
      <c r="K678" s="107">
        <v>0</v>
      </c>
      <c r="L678" s="107">
        <v>0</v>
      </c>
      <c r="M678" s="107">
        <v>0</v>
      </c>
      <c r="N678" s="107">
        <v>0</v>
      </c>
      <c r="O678" s="107">
        <v>0</v>
      </c>
      <c r="P678" s="107">
        <v>0</v>
      </c>
      <c r="Q678" s="107">
        <v>0</v>
      </c>
      <c r="R678" s="107">
        <v>0</v>
      </c>
      <c r="S678" s="107">
        <v>0</v>
      </c>
      <c r="T678" s="107">
        <v>0</v>
      </c>
      <c r="U678" s="107">
        <v>0</v>
      </c>
      <c r="V678" s="147">
        <f t="shared" ref="V678:X694" si="45">J678+M678+P678+S678</f>
        <v>0</v>
      </c>
      <c r="W678" s="147">
        <f t="shared" si="45"/>
        <v>0</v>
      </c>
      <c r="X678" s="147">
        <f t="shared" si="45"/>
        <v>0</v>
      </c>
      <c r="Y678" s="107">
        <v>0</v>
      </c>
      <c r="Z678" s="107">
        <v>0</v>
      </c>
      <c r="AA678" s="107">
        <v>0</v>
      </c>
      <c r="AB678" s="107">
        <v>0</v>
      </c>
      <c r="AC678" s="148">
        <f t="shared" ref="AC678:AC694" si="46">Y678+Z678+AA678+AB678</f>
        <v>0</v>
      </c>
      <c r="AD678" s="149"/>
    </row>
    <row r="679" spans="1:30" s="150" customFormat="1" ht="15.75" x14ac:dyDescent="0.2">
      <c r="A679" s="146"/>
      <c r="B679" s="6" t="s">
        <v>106</v>
      </c>
      <c r="C679" s="6" t="s">
        <v>24</v>
      </c>
      <c r="D679" s="107">
        <v>0</v>
      </c>
      <c r="E679" s="107">
        <v>0</v>
      </c>
      <c r="F679" s="107">
        <v>0</v>
      </c>
      <c r="G679" s="107"/>
      <c r="H679" s="107"/>
      <c r="I679" s="107">
        <v>1.6666666666666667</v>
      </c>
      <c r="J679" s="107">
        <v>0</v>
      </c>
      <c r="K679" s="107">
        <v>0</v>
      </c>
      <c r="L679" s="107">
        <v>0</v>
      </c>
      <c r="M679" s="107">
        <v>0</v>
      </c>
      <c r="N679" s="107">
        <v>0</v>
      </c>
      <c r="O679" s="107">
        <v>0</v>
      </c>
      <c r="P679" s="107">
        <v>0</v>
      </c>
      <c r="Q679" s="107">
        <v>0</v>
      </c>
      <c r="R679" s="107">
        <v>0</v>
      </c>
      <c r="S679" s="107">
        <v>0</v>
      </c>
      <c r="T679" s="107">
        <v>0</v>
      </c>
      <c r="U679" s="107">
        <v>0</v>
      </c>
      <c r="V679" s="147">
        <f t="shared" si="45"/>
        <v>0</v>
      </c>
      <c r="W679" s="147">
        <f t="shared" si="45"/>
        <v>0</v>
      </c>
      <c r="X679" s="147">
        <f t="shared" si="45"/>
        <v>0</v>
      </c>
      <c r="Y679" s="107">
        <v>0</v>
      </c>
      <c r="Z679" s="107">
        <v>0.5</v>
      </c>
      <c r="AA679" s="107">
        <v>0.5</v>
      </c>
      <c r="AB679" s="107">
        <v>0.5</v>
      </c>
      <c r="AC679" s="148">
        <f t="shared" si="46"/>
        <v>1.5</v>
      </c>
      <c r="AD679" s="149"/>
    </row>
    <row r="680" spans="1:30" s="150" customFormat="1" ht="31.5" x14ac:dyDescent="0.2">
      <c r="A680" s="146"/>
      <c r="B680" s="6" t="s">
        <v>107</v>
      </c>
      <c r="C680" s="6" t="s">
        <v>24</v>
      </c>
      <c r="D680" s="107">
        <v>0</v>
      </c>
      <c r="E680" s="107">
        <v>0</v>
      </c>
      <c r="F680" s="107">
        <v>0</v>
      </c>
      <c r="G680" s="107"/>
      <c r="H680" s="107"/>
      <c r="I680" s="107">
        <v>51.672991525423733</v>
      </c>
      <c r="J680" s="107">
        <v>0</v>
      </c>
      <c r="K680" s="107">
        <v>0</v>
      </c>
      <c r="L680" s="107">
        <v>0</v>
      </c>
      <c r="M680" s="107">
        <v>0</v>
      </c>
      <c r="N680" s="107">
        <v>0</v>
      </c>
      <c r="O680" s="107">
        <v>0</v>
      </c>
      <c r="P680" s="107">
        <v>0</v>
      </c>
      <c r="Q680" s="107">
        <v>0</v>
      </c>
      <c r="R680" s="107">
        <v>0</v>
      </c>
      <c r="S680" s="107">
        <v>0</v>
      </c>
      <c r="T680" s="107">
        <v>0</v>
      </c>
      <c r="U680" s="107">
        <v>0</v>
      </c>
      <c r="V680" s="147">
        <f t="shared" si="45"/>
        <v>0</v>
      </c>
      <c r="W680" s="147">
        <f t="shared" si="45"/>
        <v>0</v>
      </c>
      <c r="X680" s="147">
        <f t="shared" si="45"/>
        <v>0</v>
      </c>
      <c r="Y680" s="107">
        <v>0</v>
      </c>
      <c r="Z680" s="107">
        <v>0</v>
      </c>
      <c r="AA680" s="107">
        <v>0</v>
      </c>
      <c r="AB680" s="107">
        <v>0</v>
      </c>
      <c r="AC680" s="148">
        <f t="shared" si="46"/>
        <v>0</v>
      </c>
      <c r="AD680" s="149"/>
    </row>
    <row r="681" spans="1:30" s="150" customFormat="1" ht="31.5" x14ac:dyDescent="0.2">
      <c r="A681" s="146"/>
      <c r="B681" s="6" t="s">
        <v>108</v>
      </c>
      <c r="C681" s="6" t="s">
        <v>24</v>
      </c>
      <c r="D681" s="107">
        <v>0</v>
      </c>
      <c r="E681" s="107">
        <v>0</v>
      </c>
      <c r="F681" s="107">
        <v>0</v>
      </c>
      <c r="G681" s="107"/>
      <c r="H681" s="107"/>
      <c r="I681" s="107">
        <v>6.4930000000000003</v>
      </c>
      <c r="J681" s="107">
        <v>0</v>
      </c>
      <c r="K681" s="107">
        <v>0</v>
      </c>
      <c r="L681" s="107">
        <v>0</v>
      </c>
      <c r="M681" s="107">
        <v>0</v>
      </c>
      <c r="N681" s="107">
        <v>0</v>
      </c>
      <c r="O681" s="107">
        <v>0</v>
      </c>
      <c r="P681" s="107">
        <v>0</v>
      </c>
      <c r="Q681" s="107">
        <v>0</v>
      </c>
      <c r="R681" s="107">
        <v>0</v>
      </c>
      <c r="S681" s="107">
        <v>0</v>
      </c>
      <c r="T681" s="107">
        <v>0</v>
      </c>
      <c r="U681" s="107">
        <v>0</v>
      </c>
      <c r="V681" s="147">
        <f t="shared" si="45"/>
        <v>0</v>
      </c>
      <c r="W681" s="147">
        <f t="shared" si="45"/>
        <v>0</v>
      </c>
      <c r="X681" s="147">
        <f t="shared" si="45"/>
        <v>0</v>
      </c>
      <c r="Y681" s="107">
        <v>0</v>
      </c>
      <c r="Z681" s="107">
        <v>0</v>
      </c>
      <c r="AA681" s="107">
        <v>0</v>
      </c>
      <c r="AB681" s="107">
        <v>1.623</v>
      </c>
      <c r="AC681" s="148">
        <f t="shared" si="46"/>
        <v>1.623</v>
      </c>
      <c r="AD681" s="149"/>
    </row>
    <row r="682" spans="1:30" s="150" customFormat="1" ht="15.75" x14ac:dyDescent="0.2">
      <c r="A682" s="146"/>
      <c r="B682" s="6" t="s">
        <v>109</v>
      </c>
      <c r="C682" s="6" t="s">
        <v>24</v>
      </c>
      <c r="D682" s="107">
        <v>0</v>
      </c>
      <c r="E682" s="107">
        <v>0</v>
      </c>
      <c r="F682" s="107">
        <v>0</v>
      </c>
      <c r="G682" s="107"/>
      <c r="H682" s="107"/>
      <c r="I682" s="107">
        <v>1.9970000000000003</v>
      </c>
      <c r="J682" s="107">
        <v>0</v>
      </c>
      <c r="K682" s="107">
        <v>0</v>
      </c>
      <c r="L682" s="107">
        <v>0</v>
      </c>
      <c r="M682" s="107">
        <v>0</v>
      </c>
      <c r="N682" s="107">
        <v>0</v>
      </c>
      <c r="O682" s="107">
        <v>0</v>
      </c>
      <c r="P682" s="107">
        <v>0</v>
      </c>
      <c r="Q682" s="107">
        <v>0</v>
      </c>
      <c r="R682" s="107">
        <v>0</v>
      </c>
      <c r="S682" s="107">
        <v>0</v>
      </c>
      <c r="T682" s="107">
        <v>0</v>
      </c>
      <c r="U682" s="107">
        <v>0</v>
      </c>
      <c r="V682" s="147">
        <f t="shared" si="45"/>
        <v>0</v>
      </c>
      <c r="W682" s="147">
        <f t="shared" si="45"/>
        <v>0</v>
      </c>
      <c r="X682" s="147">
        <f t="shared" si="45"/>
        <v>0</v>
      </c>
      <c r="Y682" s="107">
        <v>0</v>
      </c>
      <c r="Z682" s="107">
        <v>0</v>
      </c>
      <c r="AA682" s="107">
        <v>0</v>
      </c>
      <c r="AB682" s="107">
        <v>0.499</v>
      </c>
      <c r="AC682" s="148">
        <f t="shared" si="46"/>
        <v>0.499</v>
      </c>
      <c r="AD682" s="149"/>
    </row>
    <row r="683" spans="1:30" s="150" customFormat="1" ht="31.5" x14ac:dyDescent="0.2">
      <c r="A683" s="146"/>
      <c r="B683" s="6" t="s">
        <v>110</v>
      </c>
      <c r="C683" s="6" t="s">
        <v>24</v>
      </c>
      <c r="D683" s="107">
        <v>0</v>
      </c>
      <c r="E683" s="107">
        <v>0</v>
      </c>
      <c r="F683" s="107">
        <v>0</v>
      </c>
      <c r="G683" s="107"/>
      <c r="H683" s="107"/>
      <c r="I683" s="107">
        <v>1.5860000000000001</v>
      </c>
      <c r="J683" s="107">
        <v>0</v>
      </c>
      <c r="K683" s="107">
        <v>0</v>
      </c>
      <c r="L683" s="107">
        <v>0</v>
      </c>
      <c r="M683" s="107">
        <v>0</v>
      </c>
      <c r="N683" s="107">
        <v>0</v>
      </c>
      <c r="O683" s="107">
        <v>0</v>
      </c>
      <c r="P683" s="107">
        <v>0</v>
      </c>
      <c r="Q683" s="107">
        <v>0</v>
      </c>
      <c r="R683" s="107">
        <v>0</v>
      </c>
      <c r="S683" s="107">
        <v>0</v>
      </c>
      <c r="T683" s="107">
        <v>0</v>
      </c>
      <c r="U683" s="107">
        <v>0</v>
      </c>
      <c r="V683" s="147">
        <f t="shared" si="45"/>
        <v>0</v>
      </c>
      <c r="W683" s="147">
        <f t="shared" si="45"/>
        <v>0</v>
      </c>
      <c r="X683" s="147">
        <f t="shared" si="45"/>
        <v>0</v>
      </c>
      <c r="Y683" s="107">
        <v>0</v>
      </c>
      <c r="Z683" s="107">
        <v>0</v>
      </c>
      <c r="AA683" s="107">
        <v>0</v>
      </c>
      <c r="AB683" s="107">
        <v>0</v>
      </c>
      <c r="AC683" s="148">
        <f t="shared" si="46"/>
        <v>0</v>
      </c>
      <c r="AD683" s="149"/>
    </row>
    <row r="684" spans="1:30" s="150" customFormat="1" ht="31.5" x14ac:dyDescent="0.2">
      <c r="A684" s="146"/>
      <c r="B684" s="6" t="s">
        <v>111</v>
      </c>
      <c r="C684" s="6" t="s">
        <v>24</v>
      </c>
      <c r="D684" s="107">
        <v>0</v>
      </c>
      <c r="E684" s="107">
        <v>0</v>
      </c>
      <c r="F684" s="107">
        <v>0</v>
      </c>
      <c r="G684" s="107"/>
      <c r="H684" s="107"/>
      <c r="I684" s="107">
        <v>55.385999999999989</v>
      </c>
      <c r="J684" s="107">
        <v>0</v>
      </c>
      <c r="K684" s="107">
        <v>0</v>
      </c>
      <c r="L684" s="107">
        <v>0</v>
      </c>
      <c r="M684" s="107">
        <v>0</v>
      </c>
      <c r="N684" s="107">
        <v>0</v>
      </c>
      <c r="O684" s="107">
        <v>0</v>
      </c>
      <c r="P684" s="107">
        <v>0</v>
      </c>
      <c r="Q684" s="107">
        <v>0</v>
      </c>
      <c r="R684" s="107">
        <v>0</v>
      </c>
      <c r="S684" s="107">
        <v>0</v>
      </c>
      <c r="T684" s="107">
        <v>0</v>
      </c>
      <c r="U684" s="107">
        <v>0</v>
      </c>
      <c r="V684" s="147">
        <f t="shared" si="45"/>
        <v>0</v>
      </c>
      <c r="W684" s="147">
        <f t="shared" si="45"/>
        <v>0</v>
      </c>
      <c r="X684" s="147">
        <f t="shared" si="45"/>
        <v>0</v>
      </c>
      <c r="Y684" s="107">
        <v>0</v>
      </c>
      <c r="Z684" s="107">
        <v>0</v>
      </c>
      <c r="AA684" s="107">
        <v>0</v>
      </c>
      <c r="AB684" s="107">
        <v>0</v>
      </c>
      <c r="AC684" s="148">
        <f t="shared" si="46"/>
        <v>0</v>
      </c>
      <c r="AD684" s="149"/>
    </row>
    <row r="685" spans="1:30" s="150" customFormat="1" ht="47.25" x14ac:dyDescent="0.2">
      <c r="A685" s="146"/>
      <c r="B685" s="6" t="s">
        <v>112</v>
      </c>
      <c r="C685" s="6" t="s">
        <v>24</v>
      </c>
      <c r="D685" s="107">
        <v>0</v>
      </c>
      <c r="E685" s="107">
        <v>0</v>
      </c>
      <c r="F685" s="107">
        <v>0</v>
      </c>
      <c r="G685" s="107"/>
      <c r="H685" s="107"/>
      <c r="I685" s="107">
        <v>3.001719</v>
      </c>
      <c r="J685" s="107">
        <v>0</v>
      </c>
      <c r="K685" s="107">
        <v>0</v>
      </c>
      <c r="L685" s="107">
        <v>0</v>
      </c>
      <c r="M685" s="107">
        <v>0</v>
      </c>
      <c r="N685" s="107">
        <v>0</v>
      </c>
      <c r="O685" s="107">
        <v>0</v>
      </c>
      <c r="P685" s="107">
        <v>0</v>
      </c>
      <c r="Q685" s="107">
        <v>0</v>
      </c>
      <c r="R685" s="107">
        <v>0</v>
      </c>
      <c r="S685" s="107">
        <v>0</v>
      </c>
      <c r="T685" s="107">
        <v>0</v>
      </c>
      <c r="U685" s="107">
        <v>0</v>
      </c>
      <c r="V685" s="147">
        <f t="shared" si="45"/>
        <v>0</v>
      </c>
      <c r="W685" s="147">
        <f t="shared" si="45"/>
        <v>0</v>
      </c>
      <c r="X685" s="147">
        <f t="shared" si="45"/>
        <v>0</v>
      </c>
      <c r="Y685" s="107">
        <v>3.001719</v>
      </c>
      <c r="Z685" s="107">
        <v>0</v>
      </c>
      <c r="AA685" s="107">
        <v>0</v>
      </c>
      <c r="AB685" s="107">
        <v>0</v>
      </c>
      <c r="AC685" s="148">
        <f t="shared" si="46"/>
        <v>3.001719</v>
      </c>
      <c r="AD685" s="149"/>
    </row>
    <row r="686" spans="1:30" s="150" customFormat="1" ht="47.25" x14ac:dyDescent="0.2">
      <c r="A686" s="146"/>
      <c r="B686" s="6" t="s">
        <v>113</v>
      </c>
      <c r="C686" s="6" t="s">
        <v>24</v>
      </c>
      <c r="D686" s="107">
        <v>0</v>
      </c>
      <c r="E686" s="107">
        <v>0</v>
      </c>
      <c r="F686" s="107">
        <v>0</v>
      </c>
      <c r="G686" s="107"/>
      <c r="H686" s="107"/>
      <c r="I686" s="107">
        <v>3.5148890000000002</v>
      </c>
      <c r="J686" s="107">
        <v>0</v>
      </c>
      <c r="K686" s="107">
        <v>0</v>
      </c>
      <c r="L686" s="107">
        <v>0</v>
      </c>
      <c r="M686" s="107">
        <v>0</v>
      </c>
      <c r="N686" s="107">
        <v>0</v>
      </c>
      <c r="O686" s="107">
        <v>0</v>
      </c>
      <c r="P686" s="107">
        <v>0</v>
      </c>
      <c r="Q686" s="107">
        <v>0</v>
      </c>
      <c r="R686" s="107">
        <v>0</v>
      </c>
      <c r="S686" s="107">
        <v>0</v>
      </c>
      <c r="T686" s="107">
        <v>0</v>
      </c>
      <c r="U686" s="107">
        <v>0</v>
      </c>
      <c r="V686" s="147">
        <f t="shared" si="45"/>
        <v>0</v>
      </c>
      <c r="W686" s="147">
        <f t="shared" si="45"/>
        <v>0</v>
      </c>
      <c r="X686" s="147">
        <f t="shared" si="45"/>
        <v>0</v>
      </c>
      <c r="Y686" s="107">
        <v>3.5148890000000002</v>
      </c>
      <c r="Z686" s="107">
        <v>0</v>
      </c>
      <c r="AA686" s="107">
        <v>0</v>
      </c>
      <c r="AB686" s="107">
        <v>0</v>
      </c>
      <c r="AC686" s="148">
        <f t="shared" si="46"/>
        <v>3.5148890000000002</v>
      </c>
      <c r="AD686" s="149"/>
    </row>
    <row r="687" spans="1:30" s="150" customFormat="1" ht="47.25" x14ac:dyDescent="0.2">
      <c r="A687" s="146"/>
      <c r="B687" s="6" t="s">
        <v>114</v>
      </c>
      <c r="C687" s="6" t="s">
        <v>24</v>
      </c>
      <c r="D687" s="107">
        <v>0</v>
      </c>
      <c r="E687" s="107">
        <v>0</v>
      </c>
      <c r="F687" s="107">
        <v>0</v>
      </c>
      <c r="G687" s="107"/>
      <c r="H687" s="107"/>
      <c r="I687" s="107">
        <v>5.1493549999999999</v>
      </c>
      <c r="J687" s="107">
        <v>0</v>
      </c>
      <c r="K687" s="107">
        <v>0</v>
      </c>
      <c r="L687" s="107">
        <v>0</v>
      </c>
      <c r="M687" s="107">
        <v>0</v>
      </c>
      <c r="N687" s="107">
        <v>0</v>
      </c>
      <c r="O687" s="107">
        <v>0</v>
      </c>
      <c r="P687" s="107">
        <v>0</v>
      </c>
      <c r="Q687" s="107">
        <v>0</v>
      </c>
      <c r="R687" s="107">
        <v>0</v>
      </c>
      <c r="S687" s="107">
        <v>0</v>
      </c>
      <c r="T687" s="107">
        <v>0</v>
      </c>
      <c r="U687" s="107">
        <v>0</v>
      </c>
      <c r="V687" s="147">
        <f t="shared" si="45"/>
        <v>0</v>
      </c>
      <c r="W687" s="147">
        <f t="shared" si="45"/>
        <v>0</v>
      </c>
      <c r="X687" s="147">
        <f t="shared" si="45"/>
        <v>0</v>
      </c>
      <c r="Y687" s="107">
        <v>5.1493549999999999</v>
      </c>
      <c r="Z687" s="107">
        <v>0</v>
      </c>
      <c r="AA687" s="107">
        <v>0</v>
      </c>
      <c r="AB687" s="107">
        <v>0</v>
      </c>
      <c r="AC687" s="148">
        <f t="shared" si="46"/>
        <v>5.1493549999999999</v>
      </c>
      <c r="AD687" s="149"/>
    </row>
    <row r="688" spans="1:30" s="150" customFormat="1" ht="47.25" x14ac:dyDescent="0.2">
      <c r="A688" s="146"/>
      <c r="B688" s="6" t="s">
        <v>115</v>
      </c>
      <c r="C688" s="6" t="s">
        <v>24</v>
      </c>
      <c r="D688" s="107">
        <v>0</v>
      </c>
      <c r="E688" s="107">
        <v>0</v>
      </c>
      <c r="F688" s="107">
        <v>0</v>
      </c>
      <c r="G688" s="107"/>
      <c r="H688" s="107"/>
      <c r="I688" s="107">
        <v>9.5677711864406785</v>
      </c>
      <c r="J688" s="107">
        <v>0</v>
      </c>
      <c r="K688" s="107">
        <v>0</v>
      </c>
      <c r="L688" s="107">
        <v>0</v>
      </c>
      <c r="M688" s="107">
        <v>0</v>
      </c>
      <c r="N688" s="107">
        <v>0</v>
      </c>
      <c r="O688" s="107">
        <v>0</v>
      </c>
      <c r="P688" s="107">
        <v>0</v>
      </c>
      <c r="Q688" s="107">
        <v>0</v>
      </c>
      <c r="R688" s="107">
        <v>0</v>
      </c>
      <c r="S688" s="107">
        <v>0</v>
      </c>
      <c r="T688" s="107">
        <v>0</v>
      </c>
      <c r="U688" s="107">
        <v>0</v>
      </c>
      <c r="V688" s="147">
        <f t="shared" si="45"/>
        <v>0</v>
      </c>
      <c r="W688" s="147">
        <f t="shared" si="45"/>
        <v>0</v>
      </c>
      <c r="X688" s="147">
        <f t="shared" si="45"/>
        <v>0</v>
      </c>
      <c r="Y688" s="107">
        <v>0</v>
      </c>
      <c r="Z688" s="107">
        <v>0</v>
      </c>
      <c r="AA688" s="107">
        <v>8.6110000000000007</v>
      </c>
      <c r="AB688" s="107">
        <v>0</v>
      </c>
      <c r="AC688" s="148">
        <f t="shared" si="46"/>
        <v>8.6110000000000007</v>
      </c>
      <c r="AD688" s="149"/>
    </row>
    <row r="689" spans="1:30" s="150" customFormat="1" ht="47.25" x14ac:dyDescent="0.2">
      <c r="A689" s="146"/>
      <c r="B689" s="6" t="s">
        <v>116</v>
      </c>
      <c r="C689" s="6" t="s">
        <v>24</v>
      </c>
      <c r="D689" s="107">
        <v>0</v>
      </c>
      <c r="E689" s="107">
        <v>0</v>
      </c>
      <c r="F689" s="107">
        <v>0</v>
      </c>
      <c r="G689" s="107"/>
      <c r="H689" s="107"/>
      <c r="I689" s="107">
        <v>2.9610169491525427</v>
      </c>
      <c r="J689" s="107">
        <v>0</v>
      </c>
      <c r="K689" s="107">
        <v>0</v>
      </c>
      <c r="L689" s="107">
        <v>0</v>
      </c>
      <c r="M689" s="107">
        <v>0</v>
      </c>
      <c r="N689" s="107">
        <v>0</v>
      </c>
      <c r="O689" s="107">
        <v>0</v>
      </c>
      <c r="P689" s="107">
        <v>0</v>
      </c>
      <c r="Q689" s="107">
        <v>0</v>
      </c>
      <c r="R689" s="107">
        <v>0</v>
      </c>
      <c r="S689" s="107">
        <v>0</v>
      </c>
      <c r="T689" s="107">
        <v>0</v>
      </c>
      <c r="U689" s="107">
        <v>0</v>
      </c>
      <c r="V689" s="147">
        <f t="shared" si="45"/>
        <v>0</v>
      </c>
      <c r="W689" s="147">
        <f t="shared" si="45"/>
        <v>0</v>
      </c>
      <c r="X689" s="147">
        <f t="shared" si="45"/>
        <v>0</v>
      </c>
      <c r="Y689" s="107">
        <v>0</v>
      </c>
      <c r="Z689" s="107">
        <v>0</v>
      </c>
      <c r="AA689" s="107">
        <v>0</v>
      </c>
      <c r="AB689" s="107">
        <v>2.3880000000000003</v>
      </c>
      <c r="AC689" s="148">
        <f t="shared" si="46"/>
        <v>2.3880000000000003</v>
      </c>
      <c r="AD689" s="149"/>
    </row>
    <row r="690" spans="1:30" s="150" customFormat="1" ht="15.75" x14ac:dyDescent="0.2">
      <c r="A690" s="146"/>
      <c r="B690" s="6" t="s">
        <v>117</v>
      </c>
      <c r="C690" s="6" t="s">
        <v>24</v>
      </c>
      <c r="D690" s="107">
        <v>0</v>
      </c>
      <c r="E690" s="107">
        <v>0</v>
      </c>
      <c r="F690" s="107">
        <v>0</v>
      </c>
      <c r="G690" s="107"/>
      <c r="H690" s="107"/>
      <c r="I690" s="107">
        <v>29.981000000000002</v>
      </c>
      <c r="J690" s="107">
        <v>0</v>
      </c>
      <c r="K690" s="107">
        <v>0</v>
      </c>
      <c r="L690" s="107">
        <v>0</v>
      </c>
      <c r="M690" s="107">
        <v>0</v>
      </c>
      <c r="N690" s="107">
        <v>0</v>
      </c>
      <c r="O690" s="107">
        <v>0</v>
      </c>
      <c r="P690" s="107">
        <v>0</v>
      </c>
      <c r="Q690" s="107">
        <v>0</v>
      </c>
      <c r="R690" s="107">
        <v>0</v>
      </c>
      <c r="S690" s="107">
        <v>0</v>
      </c>
      <c r="T690" s="107">
        <v>0</v>
      </c>
      <c r="U690" s="107">
        <v>0</v>
      </c>
      <c r="V690" s="147">
        <f t="shared" si="45"/>
        <v>0</v>
      </c>
      <c r="W690" s="147">
        <f t="shared" si="45"/>
        <v>0</v>
      </c>
      <c r="X690" s="147">
        <f t="shared" si="45"/>
        <v>0</v>
      </c>
      <c r="Y690" s="107">
        <v>0</v>
      </c>
      <c r="Z690" s="107">
        <v>0</v>
      </c>
      <c r="AA690" s="107">
        <v>0</v>
      </c>
      <c r="AB690" s="107">
        <v>0</v>
      </c>
      <c r="AC690" s="148">
        <f t="shared" si="46"/>
        <v>0</v>
      </c>
      <c r="AD690" s="149"/>
    </row>
    <row r="691" spans="1:30" s="150" customFormat="1" ht="15.75" x14ac:dyDescent="0.2">
      <c r="A691" s="146"/>
      <c r="B691" s="6" t="s">
        <v>118</v>
      </c>
      <c r="C691" s="6" t="s">
        <v>24</v>
      </c>
      <c r="D691" s="107">
        <v>0</v>
      </c>
      <c r="E691" s="107">
        <v>0</v>
      </c>
      <c r="F691" s="107">
        <v>0</v>
      </c>
      <c r="G691" s="107"/>
      <c r="H691" s="107"/>
      <c r="I691" s="107">
        <v>15</v>
      </c>
      <c r="J691" s="107">
        <v>0</v>
      </c>
      <c r="K691" s="107">
        <v>0</v>
      </c>
      <c r="L691" s="107">
        <v>0</v>
      </c>
      <c r="M691" s="107">
        <v>0</v>
      </c>
      <c r="N691" s="107">
        <v>0</v>
      </c>
      <c r="O691" s="107">
        <v>0</v>
      </c>
      <c r="P691" s="107">
        <v>0</v>
      </c>
      <c r="Q691" s="107">
        <v>0</v>
      </c>
      <c r="R691" s="107">
        <v>0</v>
      </c>
      <c r="S691" s="107">
        <v>0</v>
      </c>
      <c r="T691" s="107">
        <v>0</v>
      </c>
      <c r="U691" s="107">
        <v>0</v>
      </c>
      <c r="V691" s="147">
        <f t="shared" si="45"/>
        <v>0</v>
      </c>
      <c r="W691" s="147">
        <f t="shared" si="45"/>
        <v>0</v>
      </c>
      <c r="X691" s="147">
        <f t="shared" si="45"/>
        <v>0</v>
      </c>
      <c r="Y691" s="107">
        <v>0</v>
      </c>
      <c r="Z691" s="107">
        <v>0</v>
      </c>
      <c r="AA691" s="107">
        <v>0</v>
      </c>
      <c r="AB691" s="107">
        <v>15</v>
      </c>
      <c r="AC691" s="148">
        <f t="shared" si="46"/>
        <v>15</v>
      </c>
      <c r="AD691" s="149"/>
    </row>
    <row r="692" spans="1:30" s="150" customFormat="1" ht="31.5" x14ac:dyDescent="0.2">
      <c r="A692" s="146"/>
      <c r="B692" s="6" t="s">
        <v>119</v>
      </c>
      <c r="C692" s="6" t="s">
        <v>24</v>
      </c>
      <c r="D692" s="107">
        <v>0</v>
      </c>
      <c r="E692" s="107">
        <v>0</v>
      </c>
      <c r="F692" s="107">
        <v>0</v>
      </c>
      <c r="G692" s="107"/>
      <c r="H692" s="107"/>
      <c r="I692" s="107">
        <v>0.34200000000000003</v>
      </c>
      <c r="J692" s="107">
        <v>0</v>
      </c>
      <c r="K692" s="107">
        <v>0</v>
      </c>
      <c r="L692" s="107">
        <v>0</v>
      </c>
      <c r="M692" s="107">
        <v>0</v>
      </c>
      <c r="N692" s="107">
        <v>0</v>
      </c>
      <c r="O692" s="107">
        <v>0</v>
      </c>
      <c r="P692" s="107">
        <v>0</v>
      </c>
      <c r="Q692" s="107">
        <v>0</v>
      </c>
      <c r="R692" s="107">
        <v>0</v>
      </c>
      <c r="S692" s="107">
        <v>0</v>
      </c>
      <c r="T692" s="107">
        <v>0</v>
      </c>
      <c r="U692" s="107">
        <v>0</v>
      </c>
      <c r="V692" s="147">
        <f t="shared" si="45"/>
        <v>0</v>
      </c>
      <c r="W692" s="147">
        <f t="shared" si="45"/>
        <v>0</v>
      </c>
      <c r="X692" s="147">
        <f t="shared" si="45"/>
        <v>0</v>
      </c>
      <c r="Y692" s="107">
        <v>0</v>
      </c>
      <c r="Z692" s="107">
        <v>0</v>
      </c>
      <c r="AA692" s="107">
        <v>0.34170153417015298</v>
      </c>
      <c r="AB692" s="107">
        <v>0</v>
      </c>
      <c r="AC692" s="148">
        <f t="shared" si="46"/>
        <v>0.34170153417015298</v>
      </c>
      <c r="AD692" s="149"/>
    </row>
    <row r="693" spans="1:30" s="150" customFormat="1" ht="31.5" x14ac:dyDescent="0.2">
      <c r="A693" s="146"/>
      <c r="B693" s="6" t="s">
        <v>120</v>
      </c>
      <c r="C693" s="6" t="s">
        <v>24</v>
      </c>
      <c r="D693" s="107">
        <v>0</v>
      </c>
      <c r="E693" s="107">
        <v>0</v>
      </c>
      <c r="F693" s="107">
        <v>0</v>
      </c>
      <c r="G693" s="107"/>
      <c r="H693" s="107"/>
      <c r="I693" s="107">
        <v>1.0249999999999999</v>
      </c>
      <c r="J693" s="107">
        <v>0</v>
      </c>
      <c r="K693" s="107">
        <v>0</v>
      </c>
      <c r="L693" s="107">
        <v>0</v>
      </c>
      <c r="M693" s="107">
        <v>0</v>
      </c>
      <c r="N693" s="107">
        <v>0</v>
      </c>
      <c r="O693" s="107">
        <v>0</v>
      </c>
      <c r="P693" s="107">
        <v>0</v>
      </c>
      <c r="Q693" s="107">
        <v>0</v>
      </c>
      <c r="R693" s="107">
        <v>0</v>
      </c>
      <c r="S693" s="107">
        <v>0</v>
      </c>
      <c r="T693" s="107">
        <v>0</v>
      </c>
      <c r="U693" s="107">
        <v>0</v>
      </c>
      <c r="V693" s="147">
        <f t="shared" si="45"/>
        <v>0</v>
      </c>
      <c r="W693" s="147">
        <f t="shared" si="45"/>
        <v>0</v>
      </c>
      <c r="X693" s="147">
        <f t="shared" si="45"/>
        <v>0</v>
      </c>
      <c r="Y693" s="107">
        <v>0</v>
      </c>
      <c r="Z693" s="107">
        <v>0</v>
      </c>
      <c r="AA693" s="107">
        <v>1.02510460251046</v>
      </c>
      <c r="AB693" s="107">
        <v>0</v>
      </c>
      <c r="AC693" s="148">
        <f t="shared" si="46"/>
        <v>1.02510460251046</v>
      </c>
      <c r="AD693" s="149"/>
    </row>
    <row r="694" spans="1:30" s="150" customFormat="1" ht="47.25" x14ac:dyDescent="0.2">
      <c r="A694" s="146"/>
      <c r="B694" s="6" t="s">
        <v>121</v>
      </c>
      <c r="C694" s="6" t="s">
        <v>24</v>
      </c>
      <c r="D694" s="107">
        <v>0</v>
      </c>
      <c r="E694" s="107">
        <v>0</v>
      </c>
      <c r="F694" s="107">
        <v>0</v>
      </c>
      <c r="G694" s="107"/>
      <c r="H694" s="107"/>
      <c r="I694" s="107">
        <v>2.0498061366806128</v>
      </c>
      <c r="J694" s="107">
        <v>0</v>
      </c>
      <c r="K694" s="107">
        <v>0</v>
      </c>
      <c r="L694" s="107">
        <v>0</v>
      </c>
      <c r="M694" s="107">
        <v>0</v>
      </c>
      <c r="N694" s="107">
        <v>0</v>
      </c>
      <c r="O694" s="107">
        <v>0</v>
      </c>
      <c r="P694" s="107">
        <v>0</v>
      </c>
      <c r="Q694" s="107">
        <v>0</v>
      </c>
      <c r="R694" s="107">
        <v>0</v>
      </c>
      <c r="S694" s="107">
        <v>0</v>
      </c>
      <c r="T694" s="107">
        <v>0</v>
      </c>
      <c r="U694" s="107">
        <v>0</v>
      </c>
      <c r="V694" s="147">
        <f t="shared" si="45"/>
        <v>0</v>
      </c>
      <c r="W694" s="147">
        <f t="shared" si="45"/>
        <v>0</v>
      </c>
      <c r="X694" s="147">
        <f t="shared" si="45"/>
        <v>0</v>
      </c>
      <c r="Y694" s="107">
        <v>0</v>
      </c>
      <c r="Z694" s="107">
        <v>0</v>
      </c>
      <c r="AA694" s="107">
        <v>0</v>
      </c>
      <c r="AB694" s="107">
        <v>0</v>
      </c>
      <c r="AC694" s="148">
        <f t="shared" si="46"/>
        <v>0</v>
      </c>
      <c r="AD694" s="149"/>
    </row>
    <row r="695" spans="1:30" s="150" customFormat="1" ht="31.5" x14ac:dyDescent="0.2">
      <c r="A695" s="146"/>
      <c r="B695" s="6" t="s">
        <v>122</v>
      </c>
      <c r="C695" s="6" t="s">
        <v>24</v>
      </c>
      <c r="D695" s="107">
        <v>0</v>
      </c>
      <c r="E695" s="107">
        <v>0</v>
      </c>
      <c r="F695" s="107">
        <v>0</v>
      </c>
      <c r="G695" s="107">
        <v>0</v>
      </c>
      <c r="H695" s="107">
        <v>0</v>
      </c>
      <c r="I695" s="107">
        <v>0</v>
      </c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47">
        <v>0</v>
      </c>
      <c r="W695" s="147">
        <v>0</v>
      </c>
      <c r="X695" s="147">
        <v>0</v>
      </c>
      <c r="Y695" s="107">
        <v>0</v>
      </c>
      <c r="Z695" s="107">
        <v>2.6360000000000001</v>
      </c>
      <c r="AA695" s="107">
        <v>10.282</v>
      </c>
      <c r="AB695" s="107">
        <v>19.651</v>
      </c>
      <c r="AC695" s="148">
        <v>32.569000000000003</v>
      </c>
      <c r="AD695" s="149"/>
    </row>
    <row r="696" spans="1:30" s="150" customFormat="1" ht="47.25" x14ac:dyDescent="0.2">
      <c r="A696" s="146"/>
      <c r="B696" s="6" t="s">
        <v>123</v>
      </c>
      <c r="C696" s="6" t="s">
        <v>24</v>
      </c>
      <c r="D696" s="107">
        <v>0</v>
      </c>
      <c r="E696" s="107">
        <v>0</v>
      </c>
      <c r="F696" s="107">
        <v>0</v>
      </c>
      <c r="G696" s="107"/>
      <c r="H696" s="107"/>
      <c r="I696" s="107">
        <v>4.1989999999999998</v>
      </c>
      <c r="J696" s="107">
        <v>0</v>
      </c>
      <c r="K696" s="107">
        <v>0</v>
      </c>
      <c r="L696" s="107">
        <v>0</v>
      </c>
      <c r="M696" s="107">
        <v>0</v>
      </c>
      <c r="N696" s="107">
        <v>0</v>
      </c>
      <c r="O696" s="107">
        <v>0</v>
      </c>
      <c r="P696" s="107">
        <v>0</v>
      </c>
      <c r="Q696" s="107">
        <v>0</v>
      </c>
      <c r="R696" s="107">
        <v>0</v>
      </c>
      <c r="S696" s="107">
        <v>0</v>
      </c>
      <c r="T696" s="107">
        <v>0</v>
      </c>
      <c r="U696" s="107">
        <v>0</v>
      </c>
      <c r="V696" s="147">
        <f t="shared" ref="V696:X719" si="47">J696+M696+P696+S696</f>
        <v>0</v>
      </c>
      <c r="W696" s="147">
        <f t="shared" si="47"/>
        <v>0</v>
      </c>
      <c r="X696" s="147">
        <f t="shared" si="47"/>
        <v>0</v>
      </c>
      <c r="Y696" s="107">
        <v>0</v>
      </c>
      <c r="Z696" s="107">
        <v>0</v>
      </c>
      <c r="AA696" s="107">
        <v>0</v>
      </c>
      <c r="AB696" s="107">
        <v>0</v>
      </c>
      <c r="AC696" s="148">
        <f t="shared" ref="AC696:AC719" si="48">Y696+Z696+AA696+AB696</f>
        <v>0</v>
      </c>
      <c r="AD696" s="149"/>
    </row>
    <row r="697" spans="1:30" s="150" customFormat="1" ht="63" x14ac:dyDescent="0.2">
      <c r="A697" s="146"/>
      <c r="B697" s="6" t="s">
        <v>1139</v>
      </c>
      <c r="C697" s="6" t="s">
        <v>179</v>
      </c>
      <c r="D697" s="107">
        <v>0</v>
      </c>
      <c r="E697" s="107">
        <v>0</v>
      </c>
      <c r="F697" s="107">
        <v>0</v>
      </c>
      <c r="G697" s="107">
        <v>0</v>
      </c>
      <c r="H697" s="107">
        <v>0</v>
      </c>
      <c r="I697" s="107">
        <v>144.61016949152543</v>
      </c>
      <c r="J697" s="107">
        <v>0</v>
      </c>
      <c r="K697" s="107">
        <v>0</v>
      </c>
      <c r="L697" s="107">
        <v>0</v>
      </c>
      <c r="M697" s="107">
        <v>0</v>
      </c>
      <c r="N697" s="107">
        <v>0</v>
      </c>
      <c r="O697" s="107">
        <v>0</v>
      </c>
      <c r="P697" s="107">
        <v>0</v>
      </c>
      <c r="Q697" s="107">
        <v>0</v>
      </c>
      <c r="R697" s="107">
        <v>0</v>
      </c>
      <c r="S697" s="107">
        <v>0</v>
      </c>
      <c r="T697" s="107">
        <v>0</v>
      </c>
      <c r="U697" s="107">
        <v>0</v>
      </c>
      <c r="V697" s="147">
        <f t="shared" si="47"/>
        <v>0</v>
      </c>
      <c r="W697" s="147">
        <f t="shared" si="47"/>
        <v>0</v>
      </c>
      <c r="X697" s="147">
        <f t="shared" si="47"/>
        <v>0</v>
      </c>
      <c r="Y697" s="107">
        <v>0</v>
      </c>
      <c r="Z697" s="107">
        <v>0</v>
      </c>
      <c r="AA697" s="107">
        <v>0</v>
      </c>
      <c r="AB697" s="107">
        <v>0</v>
      </c>
      <c r="AC697" s="148">
        <f t="shared" si="48"/>
        <v>0</v>
      </c>
      <c r="AD697" s="149"/>
    </row>
    <row r="698" spans="1:30" s="150" customFormat="1" ht="78.75" x14ac:dyDescent="0.2">
      <c r="A698" s="146"/>
      <c r="B698" s="6" t="s">
        <v>846</v>
      </c>
      <c r="C698" s="6" t="s">
        <v>179</v>
      </c>
      <c r="D698" s="107">
        <v>0</v>
      </c>
      <c r="E698" s="107">
        <v>0</v>
      </c>
      <c r="F698" s="107">
        <v>0</v>
      </c>
      <c r="G698" s="107">
        <v>0</v>
      </c>
      <c r="H698" s="107">
        <v>0</v>
      </c>
      <c r="I698" s="107">
        <v>143.59962999999999</v>
      </c>
      <c r="J698" s="107">
        <v>0</v>
      </c>
      <c r="K698" s="107">
        <v>0</v>
      </c>
      <c r="L698" s="107">
        <v>0</v>
      </c>
      <c r="M698" s="107">
        <v>0</v>
      </c>
      <c r="N698" s="107">
        <v>0</v>
      </c>
      <c r="O698" s="107">
        <v>0</v>
      </c>
      <c r="P698" s="107">
        <v>0</v>
      </c>
      <c r="Q698" s="107">
        <v>0</v>
      </c>
      <c r="R698" s="107">
        <v>0</v>
      </c>
      <c r="S698" s="107">
        <v>0</v>
      </c>
      <c r="T698" s="107">
        <v>0</v>
      </c>
      <c r="U698" s="107">
        <v>0</v>
      </c>
      <c r="V698" s="147">
        <f t="shared" si="47"/>
        <v>0</v>
      </c>
      <c r="W698" s="147">
        <f t="shared" si="47"/>
        <v>0</v>
      </c>
      <c r="X698" s="147">
        <f t="shared" si="47"/>
        <v>0</v>
      </c>
      <c r="Y698" s="107">
        <v>0</v>
      </c>
      <c r="Z698" s="107">
        <v>0</v>
      </c>
      <c r="AA698" s="107">
        <v>0</v>
      </c>
      <c r="AB698" s="107">
        <v>0</v>
      </c>
      <c r="AC698" s="148">
        <f t="shared" si="48"/>
        <v>0</v>
      </c>
      <c r="AD698" s="149"/>
    </row>
    <row r="699" spans="1:30" s="150" customFormat="1" ht="31.5" x14ac:dyDescent="0.2">
      <c r="A699" s="146"/>
      <c r="B699" s="6" t="s">
        <v>1140</v>
      </c>
      <c r="C699" s="6" t="s">
        <v>179</v>
      </c>
      <c r="D699" s="107">
        <v>0</v>
      </c>
      <c r="E699" s="107">
        <v>0</v>
      </c>
      <c r="F699" s="107">
        <v>0</v>
      </c>
      <c r="G699" s="107">
        <v>0</v>
      </c>
      <c r="H699" s="107">
        <v>0</v>
      </c>
      <c r="I699" s="107">
        <v>33.110169491525426</v>
      </c>
      <c r="J699" s="107">
        <v>0</v>
      </c>
      <c r="K699" s="107">
        <v>0</v>
      </c>
      <c r="L699" s="107">
        <v>0</v>
      </c>
      <c r="M699" s="107">
        <v>0</v>
      </c>
      <c r="N699" s="107">
        <v>0</v>
      </c>
      <c r="O699" s="107">
        <v>0</v>
      </c>
      <c r="P699" s="107">
        <v>0</v>
      </c>
      <c r="Q699" s="107">
        <v>0</v>
      </c>
      <c r="R699" s="107">
        <v>0</v>
      </c>
      <c r="S699" s="107">
        <v>0</v>
      </c>
      <c r="T699" s="107">
        <v>0</v>
      </c>
      <c r="U699" s="107">
        <v>0</v>
      </c>
      <c r="V699" s="147">
        <f t="shared" si="47"/>
        <v>0</v>
      </c>
      <c r="W699" s="147">
        <f t="shared" si="47"/>
        <v>0</v>
      </c>
      <c r="X699" s="147">
        <f t="shared" si="47"/>
        <v>0</v>
      </c>
      <c r="Y699" s="107">
        <v>0</v>
      </c>
      <c r="Z699" s="107">
        <v>0</v>
      </c>
      <c r="AA699" s="107">
        <v>0</v>
      </c>
      <c r="AB699" s="107">
        <v>0</v>
      </c>
      <c r="AC699" s="148">
        <f t="shared" si="48"/>
        <v>0</v>
      </c>
      <c r="AD699" s="149"/>
    </row>
    <row r="700" spans="1:30" s="150" customFormat="1" ht="47.25" x14ac:dyDescent="0.2">
      <c r="A700" s="146"/>
      <c r="B700" s="6" t="s">
        <v>845</v>
      </c>
      <c r="C700" s="6" t="s">
        <v>179</v>
      </c>
      <c r="D700" s="107">
        <v>0</v>
      </c>
      <c r="E700" s="107">
        <v>0</v>
      </c>
      <c r="F700" s="107">
        <v>0</v>
      </c>
      <c r="G700" s="107">
        <v>0</v>
      </c>
      <c r="H700" s="107">
        <v>0</v>
      </c>
      <c r="I700" s="107">
        <v>210.41525423728814</v>
      </c>
      <c r="J700" s="107">
        <v>0</v>
      </c>
      <c r="K700" s="107">
        <v>0</v>
      </c>
      <c r="L700" s="107">
        <v>0</v>
      </c>
      <c r="M700" s="107">
        <v>0</v>
      </c>
      <c r="N700" s="107">
        <v>0</v>
      </c>
      <c r="O700" s="107">
        <v>0</v>
      </c>
      <c r="P700" s="107">
        <v>0</v>
      </c>
      <c r="Q700" s="107">
        <v>0</v>
      </c>
      <c r="R700" s="107">
        <v>0</v>
      </c>
      <c r="S700" s="107">
        <v>0</v>
      </c>
      <c r="T700" s="107">
        <v>0</v>
      </c>
      <c r="U700" s="107">
        <v>0</v>
      </c>
      <c r="V700" s="147">
        <f t="shared" si="47"/>
        <v>0</v>
      </c>
      <c r="W700" s="147">
        <f t="shared" si="47"/>
        <v>0</v>
      </c>
      <c r="X700" s="147">
        <f t="shared" si="47"/>
        <v>0</v>
      </c>
      <c r="Y700" s="107">
        <v>0</v>
      </c>
      <c r="Z700" s="107">
        <v>0</v>
      </c>
      <c r="AA700" s="107">
        <v>0</v>
      </c>
      <c r="AB700" s="107">
        <v>0</v>
      </c>
      <c r="AC700" s="148">
        <f t="shared" si="48"/>
        <v>0</v>
      </c>
      <c r="AD700" s="149"/>
    </row>
    <row r="701" spans="1:30" s="150" customFormat="1" ht="31.5" x14ac:dyDescent="0.2">
      <c r="A701" s="146"/>
      <c r="B701" s="6" t="s">
        <v>848</v>
      </c>
      <c r="C701" s="6" t="s">
        <v>847</v>
      </c>
      <c r="D701" s="107">
        <v>0</v>
      </c>
      <c r="E701" s="107">
        <v>0</v>
      </c>
      <c r="F701" s="107">
        <v>0</v>
      </c>
      <c r="G701" s="107">
        <v>0</v>
      </c>
      <c r="H701" s="107">
        <v>0</v>
      </c>
      <c r="I701" s="107">
        <v>0.29031000000000001</v>
      </c>
      <c r="J701" s="107">
        <v>0</v>
      </c>
      <c r="K701" s="107">
        <v>0</v>
      </c>
      <c r="L701" s="107">
        <v>0</v>
      </c>
      <c r="M701" s="107">
        <v>0</v>
      </c>
      <c r="N701" s="107">
        <v>0</v>
      </c>
      <c r="O701" s="107">
        <v>0</v>
      </c>
      <c r="P701" s="107">
        <v>0</v>
      </c>
      <c r="Q701" s="107">
        <v>0</v>
      </c>
      <c r="R701" s="107">
        <v>0</v>
      </c>
      <c r="S701" s="107">
        <v>0</v>
      </c>
      <c r="T701" s="107">
        <v>0</v>
      </c>
      <c r="U701" s="107">
        <v>0</v>
      </c>
      <c r="V701" s="147">
        <f t="shared" si="47"/>
        <v>0</v>
      </c>
      <c r="W701" s="147">
        <f t="shared" si="47"/>
        <v>0</v>
      </c>
      <c r="X701" s="147">
        <f t="shared" si="47"/>
        <v>0</v>
      </c>
      <c r="Y701" s="107">
        <v>0</v>
      </c>
      <c r="Z701" s="107">
        <v>0</v>
      </c>
      <c r="AA701" s="107">
        <v>0</v>
      </c>
      <c r="AB701" s="107">
        <v>0.29031000000000001</v>
      </c>
      <c r="AC701" s="148">
        <f t="shared" si="48"/>
        <v>0.29031000000000001</v>
      </c>
      <c r="AD701" s="149"/>
    </row>
    <row r="702" spans="1:30" s="150" customFormat="1" ht="31.5" x14ac:dyDescent="0.2">
      <c r="A702" s="146"/>
      <c r="B702" s="6" t="s">
        <v>849</v>
      </c>
      <c r="C702" s="6" t="s">
        <v>847</v>
      </c>
      <c r="D702" s="107">
        <v>0</v>
      </c>
      <c r="E702" s="107">
        <v>0</v>
      </c>
      <c r="F702" s="107">
        <v>0</v>
      </c>
      <c r="G702" s="107">
        <v>0</v>
      </c>
      <c r="H702" s="107">
        <v>0</v>
      </c>
      <c r="I702" s="107">
        <v>0.24212</v>
      </c>
      <c r="J702" s="107">
        <v>0</v>
      </c>
      <c r="K702" s="107">
        <v>0</v>
      </c>
      <c r="L702" s="107">
        <v>0</v>
      </c>
      <c r="M702" s="107">
        <v>0</v>
      </c>
      <c r="N702" s="107">
        <v>0</v>
      </c>
      <c r="O702" s="107">
        <v>0</v>
      </c>
      <c r="P702" s="107">
        <v>0</v>
      </c>
      <c r="Q702" s="107">
        <v>0</v>
      </c>
      <c r="R702" s="107">
        <v>0</v>
      </c>
      <c r="S702" s="107">
        <v>0</v>
      </c>
      <c r="T702" s="107">
        <v>0</v>
      </c>
      <c r="U702" s="107">
        <v>0</v>
      </c>
      <c r="V702" s="147">
        <f t="shared" si="47"/>
        <v>0</v>
      </c>
      <c r="W702" s="147">
        <f t="shared" si="47"/>
        <v>0</v>
      </c>
      <c r="X702" s="147">
        <f t="shared" si="47"/>
        <v>0</v>
      </c>
      <c r="Y702" s="107">
        <v>0</v>
      </c>
      <c r="Z702" s="107">
        <v>0</v>
      </c>
      <c r="AA702" s="107">
        <v>0</v>
      </c>
      <c r="AB702" s="107">
        <v>0.24212</v>
      </c>
      <c r="AC702" s="148">
        <f t="shared" si="48"/>
        <v>0.24212</v>
      </c>
      <c r="AD702" s="149"/>
    </row>
    <row r="703" spans="1:30" s="150" customFormat="1" ht="31.5" x14ac:dyDescent="0.2">
      <c r="A703" s="146"/>
      <c r="B703" s="6" t="s">
        <v>850</v>
      </c>
      <c r="C703" s="6" t="s">
        <v>179</v>
      </c>
      <c r="D703" s="107">
        <v>21</v>
      </c>
      <c r="E703" s="107">
        <v>0</v>
      </c>
      <c r="F703" s="107">
        <v>0</v>
      </c>
      <c r="G703" s="107">
        <v>21</v>
      </c>
      <c r="H703" s="107">
        <v>0</v>
      </c>
      <c r="I703" s="107">
        <v>171.31355932203391</v>
      </c>
      <c r="J703" s="107">
        <v>0</v>
      </c>
      <c r="K703" s="107">
        <v>0</v>
      </c>
      <c r="L703" s="107">
        <v>0</v>
      </c>
      <c r="M703" s="107">
        <v>0</v>
      </c>
      <c r="N703" s="107">
        <v>0</v>
      </c>
      <c r="O703" s="107">
        <v>0</v>
      </c>
      <c r="P703" s="107">
        <v>0</v>
      </c>
      <c r="Q703" s="107">
        <v>0</v>
      </c>
      <c r="R703" s="107">
        <v>0</v>
      </c>
      <c r="S703" s="107">
        <v>21</v>
      </c>
      <c r="T703" s="107">
        <v>0</v>
      </c>
      <c r="U703" s="107">
        <v>0</v>
      </c>
      <c r="V703" s="147">
        <f t="shared" si="47"/>
        <v>21</v>
      </c>
      <c r="W703" s="147">
        <f t="shared" si="47"/>
        <v>0</v>
      </c>
      <c r="X703" s="147">
        <f t="shared" si="47"/>
        <v>0</v>
      </c>
      <c r="Y703" s="107">
        <v>0</v>
      </c>
      <c r="Z703" s="107">
        <v>0</v>
      </c>
      <c r="AA703" s="107">
        <v>0</v>
      </c>
      <c r="AB703" s="107">
        <v>39.431359999999998</v>
      </c>
      <c r="AC703" s="148">
        <f t="shared" si="48"/>
        <v>39.431359999999998</v>
      </c>
      <c r="AD703" s="149"/>
    </row>
    <row r="704" spans="1:30" s="150" customFormat="1" ht="15.75" x14ac:dyDescent="0.2">
      <c r="A704" s="146"/>
      <c r="B704" s="6" t="s">
        <v>1141</v>
      </c>
      <c r="C704" s="6" t="s">
        <v>179</v>
      </c>
      <c r="D704" s="107">
        <v>0</v>
      </c>
      <c r="E704" s="107">
        <v>0</v>
      </c>
      <c r="F704" s="107">
        <v>0</v>
      </c>
      <c r="G704" s="107">
        <v>0</v>
      </c>
      <c r="H704" s="107">
        <v>0</v>
      </c>
      <c r="I704" s="107">
        <v>39.483050847457633</v>
      </c>
      <c r="J704" s="107">
        <v>0</v>
      </c>
      <c r="K704" s="107">
        <v>0</v>
      </c>
      <c r="L704" s="107">
        <v>0</v>
      </c>
      <c r="M704" s="107">
        <v>0</v>
      </c>
      <c r="N704" s="107">
        <v>0</v>
      </c>
      <c r="O704" s="107">
        <v>0</v>
      </c>
      <c r="P704" s="107">
        <v>0</v>
      </c>
      <c r="Q704" s="107">
        <v>0</v>
      </c>
      <c r="R704" s="107">
        <v>0</v>
      </c>
      <c r="S704" s="107">
        <v>0</v>
      </c>
      <c r="T704" s="107">
        <v>0</v>
      </c>
      <c r="U704" s="107">
        <v>0</v>
      </c>
      <c r="V704" s="147">
        <f t="shared" si="47"/>
        <v>0</v>
      </c>
      <c r="W704" s="147">
        <f t="shared" si="47"/>
        <v>0</v>
      </c>
      <c r="X704" s="147">
        <f t="shared" si="47"/>
        <v>0</v>
      </c>
      <c r="Y704" s="107">
        <v>0</v>
      </c>
      <c r="Z704" s="107">
        <v>0</v>
      </c>
      <c r="AA704" s="107">
        <v>0</v>
      </c>
      <c r="AB704" s="107">
        <v>0</v>
      </c>
      <c r="AC704" s="148">
        <f t="shared" si="48"/>
        <v>0</v>
      </c>
      <c r="AD704" s="149"/>
    </row>
    <row r="705" spans="1:30" s="150" customFormat="1" ht="31.5" x14ac:dyDescent="0.2">
      <c r="A705" s="146"/>
      <c r="B705" s="6" t="s">
        <v>851</v>
      </c>
      <c r="C705" s="6" t="s">
        <v>179</v>
      </c>
      <c r="D705" s="107">
        <v>0</v>
      </c>
      <c r="E705" s="107">
        <v>0</v>
      </c>
      <c r="F705" s="107">
        <v>0</v>
      </c>
      <c r="G705" s="107">
        <v>0</v>
      </c>
      <c r="H705" s="107">
        <v>0</v>
      </c>
      <c r="I705" s="107">
        <v>59.104709999999997</v>
      </c>
      <c r="J705" s="107">
        <v>0</v>
      </c>
      <c r="K705" s="107">
        <v>0</v>
      </c>
      <c r="L705" s="107">
        <v>0</v>
      </c>
      <c r="M705" s="107">
        <v>0</v>
      </c>
      <c r="N705" s="107">
        <v>0</v>
      </c>
      <c r="O705" s="107">
        <v>0</v>
      </c>
      <c r="P705" s="107">
        <v>0</v>
      </c>
      <c r="Q705" s="107">
        <v>0</v>
      </c>
      <c r="R705" s="107">
        <v>0</v>
      </c>
      <c r="S705" s="107">
        <v>0</v>
      </c>
      <c r="T705" s="107">
        <v>0</v>
      </c>
      <c r="U705" s="107">
        <v>0</v>
      </c>
      <c r="V705" s="147">
        <f t="shared" si="47"/>
        <v>0</v>
      </c>
      <c r="W705" s="147">
        <f t="shared" si="47"/>
        <v>0</v>
      </c>
      <c r="X705" s="147">
        <f t="shared" si="47"/>
        <v>0</v>
      </c>
      <c r="Y705" s="107">
        <v>0</v>
      </c>
      <c r="Z705" s="107">
        <v>0</v>
      </c>
      <c r="AA705" s="107">
        <v>57.994709999999998</v>
      </c>
      <c r="AB705" s="107">
        <v>0</v>
      </c>
      <c r="AC705" s="148">
        <f t="shared" si="48"/>
        <v>57.994709999999998</v>
      </c>
      <c r="AD705" s="149"/>
    </row>
    <row r="706" spans="1:30" s="150" customFormat="1" ht="15.75" x14ac:dyDescent="0.2">
      <c r="A706" s="146"/>
      <c r="B706" s="6" t="s">
        <v>1142</v>
      </c>
      <c r="C706" s="6" t="s">
        <v>179</v>
      </c>
      <c r="D706" s="107">
        <v>0</v>
      </c>
      <c r="E706" s="107">
        <v>0</v>
      </c>
      <c r="F706" s="107">
        <v>0</v>
      </c>
      <c r="G706" s="107">
        <v>0</v>
      </c>
      <c r="H706" s="107">
        <v>0</v>
      </c>
      <c r="I706" s="107">
        <v>36.229999999999997</v>
      </c>
      <c r="J706" s="107">
        <v>0</v>
      </c>
      <c r="K706" s="107">
        <v>0</v>
      </c>
      <c r="L706" s="107">
        <v>0</v>
      </c>
      <c r="M706" s="107">
        <v>0</v>
      </c>
      <c r="N706" s="107">
        <v>0</v>
      </c>
      <c r="O706" s="107">
        <v>0</v>
      </c>
      <c r="P706" s="107">
        <v>0</v>
      </c>
      <c r="Q706" s="107">
        <v>0</v>
      </c>
      <c r="R706" s="107">
        <v>0</v>
      </c>
      <c r="S706" s="107">
        <v>0</v>
      </c>
      <c r="T706" s="107">
        <v>0</v>
      </c>
      <c r="U706" s="107">
        <v>0</v>
      </c>
      <c r="V706" s="147">
        <f t="shared" si="47"/>
        <v>0</v>
      </c>
      <c r="W706" s="147">
        <f t="shared" si="47"/>
        <v>0</v>
      </c>
      <c r="X706" s="147">
        <f t="shared" si="47"/>
        <v>0</v>
      </c>
      <c r="Y706" s="107">
        <v>0</v>
      </c>
      <c r="Z706" s="107">
        <v>0</v>
      </c>
      <c r="AA706" s="107">
        <v>0</v>
      </c>
      <c r="AB706" s="107">
        <v>0</v>
      </c>
      <c r="AC706" s="148">
        <f t="shared" si="48"/>
        <v>0</v>
      </c>
      <c r="AD706" s="149"/>
    </row>
    <row r="707" spans="1:30" s="150" customFormat="1" ht="15.75" x14ac:dyDescent="0.2">
      <c r="A707" s="146"/>
      <c r="B707" s="6" t="s">
        <v>1143</v>
      </c>
      <c r="C707" s="6" t="s">
        <v>179</v>
      </c>
      <c r="D707" s="107">
        <v>0</v>
      </c>
      <c r="E707" s="107">
        <v>0</v>
      </c>
      <c r="F707" s="107">
        <v>0</v>
      </c>
      <c r="G707" s="107">
        <v>0</v>
      </c>
      <c r="H707" s="107">
        <v>0</v>
      </c>
      <c r="I707" s="107">
        <v>6.3667800000000003</v>
      </c>
      <c r="J707" s="107">
        <v>0</v>
      </c>
      <c r="K707" s="107">
        <v>0</v>
      </c>
      <c r="L707" s="107">
        <v>0</v>
      </c>
      <c r="M707" s="107">
        <v>0</v>
      </c>
      <c r="N707" s="107">
        <v>0</v>
      </c>
      <c r="O707" s="107">
        <v>0</v>
      </c>
      <c r="P707" s="107">
        <v>0</v>
      </c>
      <c r="Q707" s="107">
        <v>0</v>
      </c>
      <c r="R707" s="107">
        <v>0</v>
      </c>
      <c r="S707" s="107">
        <v>0</v>
      </c>
      <c r="T707" s="107">
        <v>0</v>
      </c>
      <c r="U707" s="107">
        <v>0</v>
      </c>
      <c r="V707" s="147">
        <f t="shared" si="47"/>
        <v>0</v>
      </c>
      <c r="W707" s="147">
        <f t="shared" si="47"/>
        <v>0</v>
      </c>
      <c r="X707" s="147">
        <f t="shared" si="47"/>
        <v>0</v>
      </c>
      <c r="Y707" s="107">
        <v>0</v>
      </c>
      <c r="Z707" s="107">
        <v>0</v>
      </c>
      <c r="AA707" s="107">
        <v>0</v>
      </c>
      <c r="AB707" s="107">
        <v>0</v>
      </c>
      <c r="AC707" s="148">
        <f t="shared" si="48"/>
        <v>0</v>
      </c>
      <c r="AD707" s="149"/>
    </row>
    <row r="708" spans="1:30" s="150" customFormat="1" ht="31.5" x14ac:dyDescent="0.2">
      <c r="A708" s="146"/>
      <c r="B708" s="6" t="s">
        <v>108</v>
      </c>
      <c r="C708" s="6" t="s">
        <v>179</v>
      </c>
      <c r="D708" s="107">
        <v>0</v>
      </c>
      <c r="E708" s="107">
        <v>0</v>
      </c>
      <c r="F708" s="107">
        <v>0</v>
      </c>
      <c r="G708" s="107">
        <v>0</v>
      </c>
      <c r="H708" s="107">
        <v>0</v>
      </c>
      <c r="I708" s="107">
        <v>0</v>
      </c>
      <c r="J708" s="107">
        <v>0</v>
      </c>
      <c r="K708" s="107">
        <v>0</v>
      </c>
      <c r="L708" s="107">
        <v>0</v>
      </c>
      <c r="M708" s="107">
        <v>0</v>
      </c>
      <c r="N708" s="107">
        <v>0</v>
      </c>
      <c r="O708" s="107">
        <v>0</v>
      </c>
      <c r="P708" s="107">
        <v>0</v>
      </c>
      <c r="Q708" s="107">
        <v>0</v>
      </c>
      <c r="R708" s="107">
        <v>0</v>
      </c>
      <c r="S708" s="107">
        <v>0</v>
      </c>
      <c r="T708" s="107">
        <v>0</v>
      </c>
      <c r="U708" s="107">
        <v>0</v>
      </c>
      <c r="V708" s="147">
        <f t="shared" si="47"/>
        <v>0</v>
      </c>
      <c r="W708" s="147">
        <f t="shared" si="47"/>
        <v>0</v>
      </c>
      <c r="X708" s="147">
        <f t="shared" si="47"/>
        <v>0</v>
      </c>
      <c r="Y708" s="107">
        <v>0</v>
      </c>
      <c r="Z708" s="107">
        <v>0</v>
      </c>
      <c r="AA708" s="107">
        <v>0</v>
      </c>
      <c r="AB708" s="107">
        <v>0.26200000000000001</v>
      </c>
      <c r="AC708" s="148">
        <f t="shared" si="48"/>
        <v>0.26200000000000001</v>
      </c>
      <c r="AD708" s="149"/>
    </row>
    <row r="709" spans="1:30" s="150" customFormat="1" ht="31.5" x14ac:dyDescent="0.2">
      <c r="A709" s="146"/>
      <c r="B709" s="6" t="s">
        <v>111</v>
      </c>
      <c r="C709" s="6" t="s">
        <v>179</v>
      </c>
      <c r="D709" s="107">
        <v>0</v>
      </c>
      <c r="E709" s="107">
        <v>0</v>
      </c>
      <c r="F709" s="107">
        <v>0</v>
      </c>
      <c r="G709" s="107">
        <v>0</v>
      </c>
      <c r="H709" s="107">
        <v>0</v>
      </c>
      <c r="I709" s="107">
        <v>66.059322033898312</v>
      </c>
      <c r="J709" s="107">
        <v>0</v>
      </c>
      <c r="K709" s="107">
        <v>0</v>
      </c>
      <c r="L709" s="107">
        <v>0</v>
      </c>
      <c r="M709" s="107">
        <v>0</v>
      </c>
      <c r="N709" s="107">
        <v>0</v>
      </c>
      <c r="O709" s="107">
        <v>0</v>
      </c>
      <c r="P709" s="107">
        <v>0</v>
      </c>
      <c r="Q709" s="107">
        <v>0</v>
      </c>
      <c r="R709" s="107">
        <v>0</v>
      </c>
      <c r="S709" s="107">
        <v>0</v>
      </c>
      <c r="T709" s="107">
        <v>0</v>
      </c>
      <c r="U709" s="107">
        <v>0</v>
      </c>
      <c r="V709" s="147">
        <f t="shared" si="47"/>
        <v>0</v>
      </c>
      <c r="W709" s="147">
        <f t="shared" si="47"/>
        <v>0</v>
      </c>
      <c r="X709" s="147">
        <f t="shared" si="47"/>
        <v>0</v>
      </c>
      <c r="Y709" s="107">
        <v>0</v>
      </c>
      <c r="Z709" s="107">
        <v>0</v>
      </c>
      <c r="AA709" s="107">
        <v>0</v>
      </c>
      <c r="AB709" s="107">
        <v>10</v>
      </c>
      <c r="AC709" s="148">
        <f t="shared" si="48"/>
        <v>10</v>
      </c>
      <c r="AD709" s="149"/>
    </row>
    <row r="710" spans="1:30" s="150" customFormat="1" ht="15.75" x14ac:dyDescent="0.2">
      <c r="A710" s="146"/>
      <c r="B710" s="6" t="s">
        <v>1110</v>
      </c>
      <c r="C710" s="6" t="s">
        <v>179</v>
      </c>
      <c r="D710" s="107">
        <v>0</v>
      </c>
      <c r="E710" s="107">
        <v>0</v>
      </c>
      <c r="F710" s="107">
        <v>0</v>
      </c>
      <c r="G710" s="107">
        <v>0</v>
      </c>
      <c r="H710" s="107">
        <v>0</v>
      </c>
      <c r="I710" s="107">
        <v>0</v>
      </c>
      <c r="J710" s="107">
        <v>0</v>
      </c>
      <c r="K710" s="107">
        <v>0</v>
      </c>
      <c r="L710" s="107">
        <v>0</v>
      </c>
      <c r="M710" s="107">
        <v>0</v>
      </c>
      <c r="N710" s="107">
        <v>0</v>
      </c>
      <c r="O710" s="107">
        <v>0</v>
      </c>
      <c r="P710" s="107">
        <v>0</v>
      </c>
      <c r="Q710" s="107">
        <v>0</v>
      </c>
      <c r="R710" s="107">
        <v>0</v>
      </c>
      <c r="S710" s="107">
        <v>0</v>
      </c>
      <c r="T710" s="107">
        <v>0</v>
      </c>
      <c r="U710" s="107">
        <v>0</v>
      </c>
      <c r="V710" s="147">
        <f t="shared" si="47"/>
        <v>0</v>
      </c>
      <c r="W710" s="147">
        <f t="shared" si="47"/>
        <v>0</v>
      </c>
      <c r="X710" s="147">
        <f t="shared" si="47"/>
        <v>0</v>
      </c>
      <c r="Y710" s="107">
        <v>0</v>
      </c>
      <c r="Z710" s="107">
        <v>0.55000000000000004</v>
      </c>
      <c r="AA710" s="107">
        <v>1.55</v>
      </c>
      <c r="AB710" s="107">
        <v>1.1579999999999999</v>
      </c>
      <c r="AC710" s="148">
        <f t="shared" si="48"/>
        <v>3.258</v>
      </c>
      <c r="AD710" s="149"/>
    </row>
    <row r="711" spans="1:30" s="150" customFormat="1" ht="15.75" x14ac:dyDescent="0.2">
      <c r="A711" s="146"/>
      <c r="B711" s="6" t="s">
        <v>697</v>
      </c>
      <c r="C711" s="6" t="s">
        <v>179</v>
      </c>
      <c r="D711" s="107">
        <v>0</v>
      </c>
      <c r="E711" s="107">
        <v>0</v>
      </c>
      <c r="F711" s="107">
        <v>0</v>
      </c>
      <c r="G711" s="107">
        <v>0</v>
      </c>
      <c r="H711" s="107">
        <v>0</v>
      </c>
      <c r="I711" s="107">
        <v>0</v>
      </c>
      <c r="J711" s="107">
        <v>0</v>
      </c>
      <c r="K711" s="107">
        <v>0</v>
      </c>
      <c r="L711" s="107">
        <v>0</v>
      </c>
      <c r="M711" s="107">
        <v>0</v>
      </c>
      <c r="N711" s="107">
        <v>0</v>
      </c>
      <c r="O711" s="107">
        <v>0</v>
      </c>
      <c r="P711" s="107">
        <v>0</v>
      </c>
      <c r="Q711" s="107">
        <v>0</v>
      </c>
      <c r="R711" s="107">
        <v>0</v>
      </c>
      <c r="S711" s="107">
        <v>0</v>
      </c>
      <c r="T711" s="107">
        <v>0</v>
      </c>
      <c r="U711" s="107">
        <v>0</v>
      </c>
      <c r="V711" s="147">
        <f t="shared" si="47"/>
        <v>0</v>
      </c>
      <c r="W711" s="147">
        <f t="shared" si="47"/>
        <v>0</v>
      </c>
      <c r="X711" s="147">
        <f t="shared" si="47"/>
        <v>0</v>
      </c>
      <c r="Y711" s="107">
        <v>0</v>
      </c>
      <c r="Z711" s="107">
        <v>0</v>
      </c>
      <c r="AA711" s="107">
        <v>0</v>
      </c>
      <c r="AB711" s="107">
        <v>0</v>
      </c>
      <c r="AC711" s="148">
        <f t="shared" si="48"/>
        <v>0</v>
      </c>
      <c r="AD711" s="149"/>
    </row>
    <row r="712" spans="1:30" s="150" customFormat="1" ht="47.25" x14ac:dyDescent="0.2">
      <c r="A712" s="146"/>
      <c r="B712" s="6" t="s">
        <v>569</v>
      </c>
      <c r="C712" s="6" t="s">
        <v>179</v>
      </c>
      <c r="D712" s="107">
        <v>0</v>
      </c>
      <c r="E712" s="107">
        <v>0</v>
      </c>
      <c r="F712" s="107">
        <v>0</v>
      </c>
      <c r="G712" s="107">
        <v>0</v>
      </c>
      <c r="H712" s="107">
        <v>0</v>
      </c>
      <c r="I712" s="107">
        <v>0</v>
      </c>
      <c r="J712" s="107">
        <v>0</v>
      </c>
      <c r="K712" s="107">
        <v>0</v>
      </c>
      <c r="L712" s="107">
        <v>0</v>
      </c>
      <c r="M712" s="107">
        <v>0</v>
      </c>
      <c r="N712" s="107">
        <v>0</v>
      </c>
      <c r="O712" s="107">
        <v>0</v>
      </c>
      <c r="P712" s="107">
        <v>0</v>
      </c>
      <c r="Q712" s="107">
        <v>0</v>
      </c>
      <c r="R712" s="107">
        <v>0</v>
      </c>
      <c r="S712" s="107">
        <v>0</v>
      </c>
      <c r="T712" s="107">
        <v>0</v>
      </c>
      <c r="U712" s="107">
        <v>0</v>
      </c>
      <c r="V712" s="147">
        <f t="shared" si="47"/>
        <v>0</v>
      </c>
      <c r="W712" s="147">
        <f t="shared" si="47"/>
        <v>0</v>
      </c>
      <c r="X712" s="147">
        <f t="shared" si="47"/>
        <v>0</v>
      </c>
      <c r="Y712" s="107">
        <v>0</v>
      </c>
      <c r="Z712" s="107">
        <v>0</v>
      </c>
      <c r="AA712" s="107">
        <v>0</v>
      </c>
      <c r="AB712" s="107">
        <v>0</v>
      </c>
      <c r="AC712" s="148">
        <f t="shared" si="48"/>
        <v>0</v>
      </c>
      <c r="AD712" s="149"/>
    </row>
    <row r="713" spans="1:30" s="150" customFormat="1" ht="15.75" x14ac:dyDescent="0.2">
      <c r="A713" s="146"/>
      <c r="B713" s="6" t="s">
        <v>109</v>
      </c>
      <c r="C713" s="6" t="s">
        <v>181</v>
      </c>
      <c r="D713" s="107">
        <v>0</v>
      </c>
      <c r="E713" s="107">
        <v>0</v>
      </c>
      <c r="F713" s="107">
        <v>0</v>
      </c>
      <c r="G713" s="107">
        <v>0</v>
      </c>
      <c r="H713" s="107">
        <v>0</v>
      </c>
      <c r="I713" s="107">
        <v>2.3719999999999999</v>
      </c>
      <c r="J713" s="107">
        <v>0</v>
      </c>
      <c r="K713" s="107">
        <v>0</v>
      </c>
      <c r="L713" s="107">
        <v>0</v>
      </c>
      <c r="M713" s="107">
        <v>0</v>
      </c>
      <c r="N713" s="107">
        <v>0</v>
      </c>
      <c r="O713" s="107">
        <v>0</v>
      </c>
      <c r="P713" s="107">
        <v>0</v>
      </c>
      <c r="Q713" s="107">
        <v>0</v>
      </c>
      <c r="R713" s="107">
        <v>0</v>
      </c>
      <c r="S713" s="107">
        <v>0</v>
      </c>
      <c r="T713" s="107">
        <v>0</v>
      </c>
      <c r="U713" s="107">
        <v>0</v>
      </c>
      <c r="V713" s="147">
        <f t="shared" si="47"/>
        <v>0</v>
      </c>
      <c r="W713" s="147">
        <f t="shared" si="47"/>
        <v>0</v>
      </c>
      <c r="X713" s="147">
        <f t="shared" si="47"/>
        <v>0</v>
      </c>
      <c r="Y713" s="107">
        <v>0</v>
      </c>
      <c r="Z713" s="107">
        <v>0</v>
      </c>
      <c r="AA713" s="107">
        <v>0.59299999999999997</v>
      </c>
      <c r="AB713" s="107">
        <v>0</v>
      </c>
      <c r="AC713" s="148">
        <f t="shared" si="48"/>
        <v>0.59299999999999997</v>
      </c>
      <c r="AD713" s="149"/>
    </row>
    <row r="714" spans="1:30" s="150" customFormat="1" ht="31.5" x14ac:dyDescent="0.2">
      <c r="A714" s="146"/>
      <c r="B714" s="6" t="s">
        <v>110</v>
      </c>
      <c r="C714" s="6" t="s">
        <v>181</v>
      </c>
      <c r="D714" s="107">
        <v>0</v>
      </c>
      <c r="E714" s="107">
        <v>0</v>
      </c>
      <c r="F714" s="107">
        <v>0</v>
      </c>
      <c r="G714" s="107">
        <v>0</v>
      </c>
      <c r="H714" s="107">
        <v>0</v>
      </c>
      <c r="I714" s="107">
        <v>1.8859999999999999</v>
      </c>
      <c r="J714" s="107">
        <v>0</v>
      </c>
      <c r="K714" s="107">
        <v>0</v>
      </c>
      <c r="L714" s="107">
        <v>0</v>
      </c>
      <c r="M714" s="107">
        <v>0</v>
      </c>
      <c r="N714" s="107">
        <v>0</v>
      </c>
      <c r="O714" s="107">
        <v>0</v>
      </c>
      <c r="P714" s="107">
        <v>0</v>
      </c>
      <c r="Q714" s="107">
        <v>0</v>
      </c>
      <c r="R714" s="107">
        <v>0</v>
      </c>
      <c r="S714" s="107">
        <v>0</v>
      </c>
      <c r="T714" s="107">
        <v>0</v>
      </c>
      <c r="U714" s="107">
        <v>0</v>
      </c>
      <c r="V714" s="147">
        <f t="shared" si="47"/>
        <v>0</v>
      </c>
      <c r="W714" s="147">
        <f t="shared" si="47"/>
        <v>0</v>
      </c>
      <c r="X714" s="147">
        <f t="shared" si="47"/>
        <v>0</v>
      </c>
      <c r="Y714" s="107">
        <v>0</v>
      </c>
      <c r="Z714" s="107">
        <v>0</v>
      </c>
      <c r="AA714" s="107">
        <v>0</v>
      </c>
      <c r="AB714" s="107">
        <v>0</v>
      </c>
      <c r="AC714" s="148">
        <f t="shared" si="48"/>
        <v>0</v>
      </c>
      <c r="AD714" s="149"/>
    </row>
    <row r="715" spans="1:30" s="150" customFormat="1" ht="31.5" x14ac:dyDescent="0.2">
      <c r="A715" s="146"/>
      <c r="B715" s="6" t="s">
        <v>852</v>
      </c>
      <c r="C715" s="6" t="s">
        <v>181</v>
      </c>
      <c r="D715" s="107">
        <v>0</v>
      </c>
      <c r="E715" s="107">
        <v>0</v>
      </c>
      <c r="F715" s="107">
        <v>0</v>
      </c>
      <c r="G715" s="107">
        <v>0</v>
      </c>
      <c r="H715" s="107">
        <v>0</v>
      </c>
      <c r="I715" s="107">
        <v>12</v>
      </c>
      <c r="J715" s="107">
        <v>0</v>
      </c>
      <c r="K715" s="107">
        <v>0</v>
      </c>
      <c r="L715" s="107">
        <v>0</v>
      </c>
      <c r="M715" s="107">
        <v>0</v>
      </c>
      <c r="N715" s="107">
        <v>0</v>
      </c>
      <c r="O715" s="107">
        <v>0</v>
      </c>
      <c r="P715" s="107">
        <v>0</v>
      </c>
      <c r="Q715" s="107">
        <v>0</v>
      </c>
      <c r="R715" s="107">
        <v>0</v>
      </c>
      <c r="S715" s="107">
        <v>0</v>
      </c>
      <c r="T715" s="107">
        <v>0</v>
      </c>
      <c r="U715" s="107">
        <v>0</v>
      </c>
      <c r="V715" s="147">
        <f t="shared" si="47"/>
        <v>0</v>
      </c>
      <c r="W715" s="147">
        <f t="shared" si="47"/>
        <v>0</v>
      </c>
      <c r="X715" s="147">
        <f t="shared" si="47"/>
        <v>0</v>
      </c>
      <c r="Y715" s="107">
        <v>0</v>
      </c>
      <c r="Z715" s="107">
        <v>0</v>
      </c>
      <c r="AA715" s="107">
        <v>8</v>
      </c>
      <c r="AB715" s="107">
        <v>0</v>
      </c>
      <c r="AC715" s="148">
        <f t="shared" si="48"/>
        <v>8</v>
      </c>
      <c r="AD715" s="149"/>
    </row>
    <row r="716" spans="1:30" s="150" customFormat="1" ht="31.5" x14ac:dyDescent="0.2">
      <c r="A716" s="146"/>
      <c r="B716" s="6" t="s">
        <v>119</v>
      </c>
      <c r="C716" s="6" t="s">
        <v>181</v>
      </c>
      <c r="D716" s="107">
        <v>0</v>
      </c>
      <c r="E716" s="107">
        <v>0</v>
      </c>
      <c r="F716" s="107">
        <v>0</v>
      </c>
      <c r="G716" s="107">
        <v>0</v>
      </c>
      <c r="H716" s="107">
        <v>0</v>
      </c>
      <c r="I716" s="107">
        <v>0.40600000000000003</v>
      </c>
      <c r="J716" s="107">
        <v>0</v>
      </c>
      <c r="K716" s="107">
        <v>0</v>
      </c>
      <c r="L716" s="107">
        <v>0</v>
      </c>
      <c r="M716" s="107">
        <v>0</v>
      </c>
      <c r="N716" s="107">
        <v>0</v>
      </c>
      <c r="O716" s="107">
        <v>0</v>
      </c>
      <c r="P716" s="107">
        <v>0</v>
      </c>
      <c r="Q716" s="107">
        <v>0</v>
      </c>
      <c r="R716" s="107">
        <v>0</v>
      </c>
      <c r="S716" s="107">
        <v>0</v>
      </c>
      <c r="T716" s="107">
        <v>0</v>
      </c>
      <c r="U716" s="107">
        <v>0</v>
      </c>
      <c r="V716" s="147">
        <f t="shared" si="47"/>
        <v>0</v>
      </c>
      <c r="W716" s="147">
        <f t="shared" si="47"/>
        <v>0</v>
      </c>
      <c r="X716" s="147">
        <f t="shared" si="47"/>
        <v>0</v>
      </c>
      <c r="Y716" s="107">
        <v>0</v>
      </c>
      <c r="Z716" s="107">
        <v>0</v>
      </c>
      <c r="AA716" s="107">
        <v>0.40600000000000003</v>
      </c>
      <c r="AB716" s="107">
        <v>0</v>
      </c>
      <c r="AC716" s="148">
        <f t="shared" si="48"/>
        <v>0.40600000000000003</v>
      </c>
      <c r="AD716" s="149"/>
    </row>
    <row r="717" spans="1:30" s="150" customFormat="1" ht="31.5" x14ac:dyDescent="0.2">
      <c r="A717" s="146"/>
      <c r="B717" s="6" t="s">
        <v>120</v>
      </c>
      <c r="C717" s="6" t="s">
        <v>181</v>
      </c>
      <c r="D717" s="107">
        <v>0</v>
      </c>
      <c r="E717" s="107">
        <v>0</v>
      </c>
      <c r="F717" s="107">
        <v>0</v>
      </c>
      <c r="G717" s="107">
        <v>0</v>
      </c>
      <c r="H717" s="107">
        <v>0</v>
      </c>
      <c r="I717" s="107">
        <v>1.2190000000000001</v>
      </c>
      <c r="J717" s="107">
        <v>0</v>
      </c>
      <c r="K717" s="107">
        <v>0</v>
      </c>
      <c r="L717" s="107">
        <v>0</v>
      </c>
      <c r="M717" s="107">
        <v>0</v>
      </c>
      <c r="N717" s="107">
        <v>0</v>
      </c>
      <c r="O717" s="107">
        <v>0</v>
      </c>
      <c r="P717" s="107">
        <v>0</v>
      </c>
      <c r="Q717" s="107">
        <v>0</v>
      </c>
      <c r="R717" s="107">
        <v>0</v>
      </c>
      <c r="S717" s="107">
        <v>0</v>
      </c>
      <c r="T717" s="107">
        <v>0</v>
      </c>
      <c r="U717" s="107">
        <v>0</v>
      </c>
      <c r="V717" s="147">
        <f t="shared" si="47"/>
        <v>0</v>
      </c>
      <c r="W717" s="147">
        <f t="shared" si="47"/>
        <v>0</v>
      </c>
      <c r="X717" s="147">
        <f t="shared" si="47"/>
        <v>0</v>
      </c>
      <c r="Y717" s="107">
        <v>0</v>
      </c>
      <c r="Z717" s="107">
        <v>0</v>
      </c>
      <c r="AA717" s="107">
        <v>1.2190000000000001</v>
      </c>
      <c r="AB717" s="107">
        <v>0</v>
      </c>
      <c r="AC717" s="148">
        <f t="shared" si="48"/>
        <v>1.2190000000000001</v>
      </c>
      <c r="AD717" s="149"/>
    </row>
    <row r="718" spans="1:30" s="150" customFormat="1" ht="47.25" x14ac:dyDescent="0.2">
      <c r="A718" s="146"/>
      <c r="B718" s="6" t="s">
        <v>121</v>
      </c>
      <c r="C718" s="6" t="s">
        <v>181</v>
      </c>
      <c r="D718" s="107">
        <v>0</v>
      </c>
      <c r="E718" s="107">
        <v>0</v>
      </c>
      <c r="F718" s="107">
        <v>0</v>
      </c>
      <c r="G718" s="107">
        <v>0</v>
      </c>
      <c r="H718" s="107">
        <v>0</v>
      </c>
      <c r="I718" s="107">
        <v>2.4360000000000004</v>
      </c>
      <c r="J718" s="107">
        <v>0</v>
      </c>
      <c r="K718" s="107">
        <v>0</v>
      </c>
      <c r="L718" s="107">
        <v>0</v>
      </c>
      <c r="M718" s="107">
        <v>0</v>
      </c>
      <c r="N718" s="107">
        <v>0</v>
      </c>
      <c r="O718" s="107">
        <v>0</v>
      </c>
      <c r="P718" s="107">
        <v>0</v>
      </c>
      <c r="Q718" s="107">
        <v>0</v>
      </c>
      <c r="R718" s="107">
        <v>0</v>
      </c>
      <c r="S718" s="107">
        <v>0</v>
      </c>
      <c r="T718" s="107">
        <v>0</v>
      </c>
      <c r="U718" s="107">
        <v>0</v>
      </c>
      <c r="V718" s="147">
        <f t="shared" si="47"/>
        <v>0</v>
      </c>
      <c r="W718" s="147">
        <f t="shared" si="47"/>
        <v>0</v>
      </c>
      <c r="X718" s="147">
        <f t="shared" si="47"/>
        <v>0</v>
      </c>
      <c r="Y718" s="107">
        <v>0</v>
      </c>
      <c r="Z718" s="107">
        <v>0</v>
      </c>
      <c r="AA718" s="107">
        <v>0</v>
      </c>
      <c r="AB718" s="107">
        <v>0</v>
      </c>
      <c r="AC718" s="148">
        <f t="shared" si="48"/>
        <v>0</v>
      </c>
      <c r="AD718" s="149"/>
    </row>
    <row r="719" spans="1:30" s="150" customFormat="1" ht="15.75" x14ac:dyDescent="0.2">
      <c r="A719" s="146"/>
      <c r="B719" s="6" t="s">
        <v>1110</v>
      </c>
      <c r="C719" s="6" t="s">
        <v>181</v>
      </c>
      <c r="D719" s="107">
        <v>0</v>
      </c>
      <c r="E719" s="107">
        <v>0</v>
      </c>
      <c r="F719" s="107">
        <v>0</v>
      </c>
      <c r="G719" s="107">
        <v>0</v>
      </c>
      <c r="H719" s="107">
        <v>0</v>
      </c>
      <c r="I719" s="107">
        <v>0</v>
      </c>
      <c r="J719" s="107">
        <v>0</v>
      </c>
      <c r="K719" s="107">
        <v>0</v>
      </c>
      <c r="L719" s="107">
        <v>0</v>
      </c>
      <c r="M719" s="107">
        <v>0</v>
      </c>
      <c r="N719" s="107">
        <v>0</v>
      </c>
      <c r="O719" s="107">
        <v>0</v>
      </c>
      <c r="P719" s="107">
        <v>0</v>
      </c>
      <c r="Q719" s="107">
        <v>0</v>
      </c>
      <c r="R719" s="107">
        <v>0</v>
      </c>
      <c r="S719" s="107">
        <v>0</v>
      </c>
      <c r="T719" s="107">
        <v>0</v>
      </c>
      <c r="U719" s="107">
        <v>0</v>
      </c>
      <c r="V719" s="147">
        <f t="shared" si="47"/>
        <v>0</v>
      </c>
      <c r="W719" s="147">
        <f t="shared" si="47"/>
        <v>0</v>
      </c>
      <c r="X719" s="147">
        <f t="shared" si="47"/>
        <v>0</v>
      </c>
      <c r="Y719" s="107">
        <v>6.1223999999999998</v>
      </c>
      <c r="Z719" s="107">
        <v>2.5543960000000001</v>
      </c>
      <c r="AA719" s="107">
        <v>9.2927999999999997</v>
      </c>
      <c r="AB719" s="107">
        <v>0</v>
      </c>
      <c r="AC719" s="148">
        <f t="shared" si="48"/>
        <v>17.969595999999999</v>
      </c>
      <c r="AD719" s="149"/>
    </row>
    <row r="720" spans="1:30" s="163" customFormat="1" ht="15.75" x14ac:dyDescent="0.25">
      <c r="A720" s="120" t="s">
        <v>124</v>
      </c>
      <c r="B720" s="159" t="s">
        <v>125</v>
      </c>
      <c r="C720" s="159" t="s">
        <v>21</v>
      </c>
      <c r="D720" s="160">
        <f>D721+D731</f>
        <v>90.634999999999977</v>
      </c>
      <c r="E720" s="160">
        <f>E721+E731</f>
        <v>82.63</v>
      </c>
      <c r="F720" s="160"/>
      <c r="G720" s="160">
        <f t="shared" ref="G720:K720" si="49">G721+G731</f>
        <v>5.2249999999999996</v>
      </c>
      <c r="H720" s="160">
        <f t="shared" si="49"/>
        <v>0.63</v>
      </c>
      <c r="I720" s="160">
        <f t="shared" si="49"/>
        <v>4018.0775924465529</v>
      </c>
      <c r="J720" s="160">
        <f t="shared" si="49"/>
        <v>4.0900000000000007</v>
      </c>
      <c r="K720" s="160">
        <f t="shared" si="49"/>
        <v>0.25</v>
      </c>
      <c r="L720" s="160"/>
      <c r="M720" s="160">
        <f>M721+M731</f>
        <v>60.890000000000008</v>
      </c>
      <c r="N720" s="160">
        <f>N721+N731</f>
        <v>80.789999999999992</v>
      </c>
      <c r="O720" s="160"/>
      <c r="P720" s="160">
        <f>P721+P731</f>
        <v>8.0630000000000006</v>
      </c>
      <c r="Q720" s="160">
        <f>Q721+Q731</f>
        <v>0.43500000000000005</v>
      </c>
      <c r="R720" s="160"/>
      <c r="S720" s="160">
        <f>S721+S731</f>
        <v>17.592000000000002</v>
      </c>
      <c r="T720" s="160">
        <f>T721+T731</f>
        <v>1.155</v>
      </c>
      <c r="U720" s="160"/>
      <c r="V720" s="160">
        <f>V721+V731</f>
        <v>90.634999999999977</v>
      </c>
      <c r="W720" s="160">
        <f>W721+W731</f>
        <v>82.63</v>
      </c>
      <c r="X720" s="147">
        <f t="shared" ref="X720:X730" si="50">L720+O720+R720+U720</f>
        <v>0</v>
      </c>
      <c r="Y720" s="160">
        <f t="shared" ref="Y720:AC720" si="51">Y721+Y731</f>
        <v>72.783715010000009</v>
      </c>
      <c r="Z720" s="160">
        <f t="shared" si="51"/>
        <v>536.52543353999988</v>
      </c>
      <c r="AA720" s="160">
        <f t="shared" si="51"/>
        <v>47.122330059999989</v>
      </c>
      <c r="AB720" s="160">
        <f t="shared" si="51"/>
        <v>120.35984059999997</v>
      </c>
      <c r="AC720" s="161">
        <f t="shared" si="51"/>
        <v>776.79131920999964</v>
      </c>
      <c r="AD720" s="162"/>
    </row>
    <row r="721" spans="1:30" s="153" customFormat="1" ht="31.5" x14ac:dyDescent="0.25">
      <c r="A721" s="122" t="s">
        <v>126</v>
      </c>
      <c r="B721" s="155" t="s">
        <v>20</v>
      </c>
      <c r="C721" s="155" t="s">
        <v>21</v>
      </c>
      <c r="D721" s="151">
        <f>SUM(D722:D730)</f>
        <v>3.5249999999999999</v>
      </c>
      <c r="E721" s="151">
        <f>SUM(E722:E730)</f>
        <v>80.16</v>
      </c>
      <c r="F721" s="151"/>
      <c r="G721" s="151">
        <f t="shared" ref="G721:K721" si="52">SUM(G722:G730)</f>
        <v>0.47500000000000003</v>
      </c>
      <c r="H721" s="151">
        <f t="shared" si="52"/>
        <v>0</v>
      </c>
      <c r="I721" s="151">
        <f t="shared" si="52"/>
        <v>307.31157685499051</v>
      </c>
      <c r="J721" s="151">
        <f t="shared" si="52"/>
        <v>0.08</v>
      </c>
      <c r="K721" s="151">
        <f t="shared" si="52"/>
        <v>0</v>
      </c>
      <c r="L721" s="151"/>
      <c r="M721" s="151">
        <f>SUM(M722:M730)</f>
        <v>3.05</v>
      </c>
      <c r="N721" s="151">
        <f>SUM(N722:N730)</f>
        <v>80.16</v>
      </c>
      <c r="O721" s="151"/>
      <c r="P721" s="151">
        <f>SUM(P722:P730)</f>
        <v>0.39500000000000002</v>
      </c>
      <c r="Q721" s="151">
        <f>SUM(Q722:Q730)</f>
        <v>0</v>
      </c>
      <c r="R721" s="151"/>
      <c r="S721" s="151">
        <f>SUM(S722:S730)</f>
        <v>0</v>
      </c>
      <c r="T721" s="151">
        <f>SUM(T722:T730)</f>
        <v>0</v>
      </c>
      <c r="U721" s="151"/>
      <c r="V721" s="151">
        <f>SUM(V722:V730)</f>
        <v>3.5249999999999999</v>
      </c>
      <c r="W721" s="151">
        <f>SUM(W722:W730)</f>
        <v>80.16</v>
      </c>
      <c r="X721" s="147">
        <f t="shared" si="50"/>
        <v>0</v>
      </c>
      <c r="Y721" s="151">
        <f t="shared" ref="Y721:AC721" si="53">SUM(Y722:Y730)</f>
        <v>0.16800000000000001</v>
      </c>
      <c r="Z721" s="151">
        <f t="shared" si="53"/>
        <v>299.60754999999995</v>
      </c>
      <c r="AA721" s="151">
        <f t="shared" si="53"/>
        <v>0.52</v>
      </c>
      <c r="AB721" s="151">
        <f t="shared" si="53"/>
        <v>0</v>
      </c>
      <c r="AC721" s="152">
        <f t="shared" si="53"/>
        <v>300.29554999999993</v>
      </c>
      <c r="AD721" s="114"/>
    </row>
    <row r="722" spans="1:30" s="150" customFormat="1" ht="31.5" x14ac:dyDescent="0.2">
      <c r="A722" s="146"/>
      <c r="B722" s="6" t="s">
        <v>853</v>
      </c>
      <c r="C722" s="6" t="s">
        <v>171</v>
      </c>
      <c r="D722" s="107">
        <v>0</v>
      </c>
      <c r="E722" s="107">
        <v>80</v>
      </c>
      <c r="F722" s="107">
        <v>0</v>
      </c>
      <c r="G722" s="107">
        <v>0</v>
      </c>
      <c r="H722" s="107">
        <v>0</v>
      </c>
      <c r="I722" s="107">
        <v>287.63300999999996</v>
      </c>
      <c r="J722" s="107">
        <v>0</v>
      </c>
      <c r="K722" s="107">
        <v>0</v>
      </c>
      <c r="L722" s="107">
        <v>0</v>
      </c>
      <c r="M722" s="107">
        <v>0</v>
      </c>
      <c r="N722" s="107">
        <v>80</v>
      </c>
      <c r="O722" s="107">
        <v>0</v>
      </c>
      <c r="P722" s="107">
        <v>0</v>
      </c>
      <c r="Q722" s="107">
        <v>0</v>
      </c>
      <c r="R722" s="107">
        <v>0</v>
      </c>
      <c r="S722" s="107">
        <v>0</v>
      </c>
      <c r="T722" s="107">
        <v>0</v>
      </c>
      <c r="U722" s="107">
        <v>0</v>
      </c>
      <c r="V722" s="147">
        <f t="shared" ref="V722:W730" si="54">J722+M722+P722+S722</f>
        <v>0</v>
      </c>
      <c r="W722" s="147">
        <f t="shared" si="54"/>
        <v>80</v>
      </c>
      <c r="X722" s="147">
        <f t="shared" si="50"/>
        <v>0</v>
      </c>
      <c r="Y722" s="107">
        <v>0</v>
      </c>
      <c r="Z722" s="107">
        <v>294.66954999999996</v>
      </c>
      <c r="AA722" s="107">
        <v>0</v>
      </c>
      <c r="AB722" s="107">
        <v>0</v>
      </c>
      <c r="AC722" s="148">
        <f t="shared" ref="AC722:AC730" si="55">Y722+Z722+AA722+AB722</f>
        <v>294.66954999999996</v>
      </c>
      <c r="AD722" s="149"/>
    </row>
    <row r="723" spans="1:30" s="150" customFormat="1" ht="63" x14ac:dyDescent="0.2">
      <c r="A723" s="146"/>
      <c r="B723" s="6" t="s">
        <v>1144</v>
      </c>
      <c r="C723" s="6" t="s">
        <v>176</v>
      </c>
      <c r="D723" s="107">
        <v>0</v>
      </c>
      <c r="E723" s="107">
        <v>0</v>
      </c>
      <c r="F723" s="107">
        <v>0</v>
      </c>
      <c r="G723" s="107">
        <v>0</v>
      </c>
      <c r="H723" s="107">
        <v>0</v>
      </c>
      <c r="I723" s="107">
        <v>13.981</v>
      </c>
      <c r="J723" s="107">
        <v>0</v>
      </c>
      <c r="K723" s="107">
        <v>0</v>
      </c>
      <c r="L723" s="107">
        <v>0</v>
      </c>
      <c r="M723" s="107">
        <v>0</v>
      </c>
      <c r="N723" s="107">
        <v>0</v>
      </c>
      <c r="O723" s="107">
        <v>0</v>
      </c>
      <c r="P723" s="107">
        <v>0</v>
      </c>
      <c r="Q723" s="107">
        <v>0</v>
      </c>
      <c r="R723" s="107">
        <v>0</v>
      </c>
      <c r="S723" s="107">
        <v>0</v>
      </c>
      <c r="T723" s="107">
        <v>0</v>
      </c>
      <c r="U723" s="107">
        <v>0</v>
      </c>
      <c r="V723" s="147">
        <f t="shared" si="54"/>
        <v>0</v>
      </c>
      <c r="W723" s="147">
        <f t="shared" si="54"/>
        <v>0</v>
      </c>
      <c r="X723" s="147">
        <f t="shared" si="50"/>
        <v>0</v>
      </c>
      <c r="Y723" s="107">
        <v>0</v>
      </c>
      <c r="Z723" s="107">
        <v>0</v>
      </c>
      <c r="AA723" s="107">
        <v>0</v>
      </c>
      <c r="AB723" s="107">
        <v>0</v>
      </c>
      <c r="AC723" s="148">
        <f t="shared" si="55"/>
        <v>0</v>
      </c>
      <c r="AD723" s="149"/>
    </row>
    <row r="724" spans="1:30" s="150" customFormat="1" ht="47.25" x14ac:dyDescent="0.2">
      <c r="A724" s="146"/>
      <c r="B724" s="6" t="s">
        <v>854</v>
      </c>
      <c r="C724" s="6" t="s">
        <v>176</v>
      </c>
      <c r="D724" s="107">
        <v>1.1000000000000001</v>
      </c>
      <c r="E724" s="107">
        <v>0.16</v>
      </c>
      <c r="F724" s="107">
        <v>0</v>
      </c>
      <c r="G724" s="107">
        <v>0</v>
      </c>
      <c r="H724" s="107">
        <v>0</v>
      </c>
      <c r="I724" s="107">
        <v>2.152542372881356</v>
      </c>
      <c r="J724" s="107">
        <v>0</v>
      </c>
      <c r="K724" s="107">
        <v>0</v>
      </c>
      <c r="L724" s="107">
        <v>0</v>
      </c>
      <c r="M724" s="107">
        <v>1.1000000000000001</v>
      </c>
      <c r="N724" s="107">
        <v>0.16</v>
      </c>
      <c r="O724" s="107">
        <v>0</v>
      </c>
      <c r="P724" s="107">
        <v>0</v>
      </c>
      <c r="Q724" s="107">
        <v>0</v>
      </c>
      <c r="R724" s="107">
        <v>0</v>
      </c>
      <c r="S724" s="107">
        <v>0</v>
      </c>
      <c r="T724" s="107">
        <v>0</v>
      </c>
      <c r="U724" s="107">
        <v>0</v>
      </c>
      <c r="V724" s="147">
        <f t="shared" si="54"/>
        <v>1.1000000000000001</v>
      </c>
      <c r="W724" s="147">
        <f t="shared" si="54"/>
        <v>0.16</v>
      </c>
      <c r="X724" s="147">
        <f t="shared" si="50"/>
        <v>0</v>
      </c>
      <c r="Y724" s="107">
        <v>0</v>
      </c>
      <c r="Z724" s="107">
        <v>2.1539999999999999</v>
      </c>
      <c r="AA724" s="107">
        <v>0</v>
      </c>
      <c r="AB724" s="107">
        <v>0</v>
      </c>
      <c r="AC724" s="148">
        <f t="shared" si="55"/>
        <v>2.1539999999999999</v>
      </c>
      <c r="AD724" s="149"/>
    </row>
    <row r="725" spans="1:30" s="150" customFormat="1" ht="31.5" x14ac:dyDescent="0.2">
      <c r="A725" s="146"/>
      <c r="B725" s="6" t="s">
        <v>855</v>
      </c>
      <c r="C725" s="6" t="s">
        <v>176</v>
      </c>
      <c r="D725" s="107">
        <v>1.95</v>
      </c>
      <c r="E725" s="107">
        <v>0</v>
      </c>
      <c r="F725" s="107">
        <v>0</v>
      </c>
      <c r="G725" s="107">
        <v>0</v>
      </c>
      <c r="H725" s="107">
        <v>0</v>
      </c>
      <c r="I725" s="107">
        <v>2.7881355932203391</v>
      </c>
      <c r="J725" s="107">
        <v>0</v>
      </c>
      <c r="K725" s="107">
        <v>0</v>
      </c>
      <c r="L725" s="107">
        <v>0</v>
      </c>
      <c r="M725" s="107">
        <v>1.95</v>
      </c>
      <c r="N725" s="107">
        <v>0</v>
      </c>
      <c r="O725" s="107">
        <v>0</v>
      </c>
      <c r="P725" s="107">
        <v>0</v>
      </c>
      <c r="Q725" s="107">
        <v>0</v>
      </c>
      <c r="R725" s="107">
        <v>0</v>
      </c>
      <c r="S725" s="107">
        <v>0</v>
      </c>
      <c r="T725" s="107">
        <v>0</v>
      </c>
      <c r="U725" s="107">
        <v>0</v>
      </c>
      <c r="V725" s="147">
        <f t="shared" si="54"/>
        <v>1.95</v>
      </c>
      <c r="W725" s="147">
        <f t="shared" si="54"/>
        <v>0</v>
      </c>
      <c r="X725" s="147">
        <f t="shared" si="50"/>
        <v>0</v>
      </c>
      <c r="Y725" s="107">
        <v>0</v>
      </c>
      <c r="Z725" s="107">
        <v>2.7839999999999998</v>
      </c>
      <c r="AA725" s="107">
        <v>0</v>
      </c>
      <c r="AB725" s="107">
        <v>0</v>
      </c>
      <c r="AC725" s="148">
        <f t="shared" si="55"/>
        <v>2.7839999999999998</v>
      </c>
      <c r="AD725" s="149"/>
    </row>
    <row r="726" spans="1:30" s="150" customFormat="1" ht="47.25" x14ac:dyDescent="0.2">
      <c r="A726" s="146"/>
      <c r="B726" s="6" t="s">
        <v>127</v>
      </c>
      <c r="C726" s="6" t="s">
        <v>24</v>
      </c>
      <c r="D726" s="107">
        <v>2.5000000000000001E-2</v>
      </c>
      <c r="E726" s="107">
        <v>0</v>
      </c>
      <c r="F726" s="107">
        <v>0</v>
      </c>
      <c r="G726" s="107">
        <v>2.5000000000000001E-2</v>
      </c>
      <c r="H726" s="107"/>
      <c r="I726" s="107">
        <v>4.9999999999999996E-2</v>
      </c>
      <c r="J726" s="107">
        <v>0</v>
      </c>
      <c r="K726" s="107">
        <v>0</v>
      </c>
      <c r="L726" s="107">
        <v>0</v>
      </c>
      <c r="M726" s="107">
        <v>0</v>
      </c>
      <c r="N726" s="107">
        <v>0</v>
      </c>
      <c r="O726" s="107">
        <v>0</v>
      </c>
      <c r="P726" s="107">
        <v>2.5000000000000001E-2</v>
      </c>
      <c r="Q726" s="107">
        <v>0</v>
      </c>
      <c r="R726" s="107">
        <v>0</v>
      </c>
      <c r="S726" s="107">
        <v>0</v>
      </c>
      <c r="T726" s="107">
        <v>0</v>
      </c>
      <c r="U726" s="107">
        <v>0</v>
      </c>
      <c r="V726" s="147">
        <f t="shared" si="54"/>
        <v>2.5000000000000001E-2</v>
      </c>
      <c r="W726" s="147">
        <f t="shared" si="54"/>
        <v>0</v>
      </c>
      <c r="X726" s="147">
        <f t="shared" si="50"/>
        <v>0</v>
      </c>
      <c r="Y726" s="107">
        <v>0</v>
      </c>
      <c r="Z726" s="107">
        <v>0</v>
      </c>
      <c r="AA726" s="107">
        <v>4.4999999999999998E-2</v>
      </c>
      <c r="AB726" s="107">
        <v>0</v>
      </c>
      <c r="AC726" s="148">
        <f t="shared" si="55"/>
        <v>4.4999999999999998E-2</v>
      </c>
      <c r="AD726" s="149"/>
    </row>
    <row r="727" spans="1:30" s="150" customFormat="1" ht="47.25" x14ac:dyDescent="0.2">
      <c r="A727" s="146"/>
      <c r="B727" s="6" t="s">
        <v>128</v>
      </c>
      <c r="C727" s="6" t="s">
        <v>24</v>
      </c>
      <c r="D727" s="107">
        <v>0.08</v>
      </c>
      <c r="E727" s="107">
        <v>0</v>
      </c>
      <c r="F727" s="107">
        <v>0</v>
      </c>
      <c r="G727" s="107">
        <v>0.08</v>
      </c>
      <c r="H727" s="107"/>
      <c r="I727" s="107">
        <v>0.18666666666666668</v>
      </c>
      <c r="J727" s="107">
        <v>0.08</v>
      </c>
      <c r="K727" s="107">
        <v>0</v>
      </c>
      <c r="L727" s="107">
        <v>0</v>
      </c>
      <c r="M727" s="107">
        <v>0</v>
      </c>
      <c r="N727" s="107">
        <v>0</v>
      </c>
      <c r="O727" s="107">
        <v>0</v>
      </c>
      <c r="P727" s="107">
        <v>0</v>
      </c>
      <c r="Q727" s="107">
        <v>0</v>
      </c>
      <c r="R727" s="107">
        <v>0</v>
      </c>
      <c r="S727" s="107">
        <v>0</v>
      </c>
      <c r="T727" s="107">
        <v>0</v>
      </c>
      <c r="U727" s="107">
        <v>0</v>
      </c>
      <c r="V727" s="147">
        <f t="shared" si="54"/>
        <v>0.08</v>
      </c>
      <c r="W727" s="147">
        <f t="shared" si="54"/>
        <v>0</v>
      </c>
      <c r="X727" s="147">
        <f t="shared" si="50"/>
        <v>0</v>
      </c>
      <c r="Y727" s="107">
        <v>0.16800000000000001</v>
      </c>
      <c r="Z727" s="107">
        <v>0</v>
      </c>
      <c r="AA727" s="107">
        <v>0</v>
      </c>
      <c r="AB727" s="107">
        <v>0</v>
      </c>
      <c r="AC727" s="148">
        <f t="shared" si="55"/>
        <v>0.16800000000000001</v>
      </c>
      <c r="AD727" s="149"/>
    </row>
    <row r="728" spans="1:30" s="150" customFormat="1" ht="47.25" x14ac:dyDescent="0.2">
      <c r="A728" s="146"/>
      <c r="B728" s="6" t="s">
        <v>129</v>
      </c>
      <c r="C728" s="6" t="s">
        <v>24</v>
      </c>
      <c r="D728" s="107">
        <v>0.2</v>
      </c>
      <c r="E728" s="107">
        <v>0</v>
      </c>
      <c r="F728" s="107">
        <v>0</v>
      </c>
      <c r="G728" s="107">
        <v>0.2</v>
      </c>
      <c r="H728" s="107"/>
      <c r="I728" s="107">
        <v>0.2755555555555555</v>
      </c>
      <c r="J728" s="107">
        <v>0</v>
      </c>
      <c r="K728" s="107">
        <v>0</v>
      </c>
      <c r="L728" s="107">
        <v>0</v>
      </c>
      <c r="M728" s="107">
        <v>0</v>
      </c>
      <c r="N728" s="107">
        <v>0</v>
      </c>
      <c r="O728" s="107">
        <v>0</v>
      </c>
      <c r="P728" s="107">
        <v>0.2</v>
      </c>
      <c r="Q728" s="107">
        <v>0</v>
      </c>
      <c r="R728" s="107">
        <v>0</v>
      </c>
      <c r="S728" s="107">
        <v>0</v>
      </c>
      <c r="T728" s="107">
        <v>0</v>
      </c>
      <c r="U728" s="107">
        <v>0</v>
      </c>
      <c r="V728" s="147">
        <f t="shared" si="54"/>
        <v>0.2</v>
      </c>
      <c r="W728" s="147">
        <f t="shared" si="54"/>
        <v>0</v>
      </c>
      <c r="X728" s="147">
        <f t="shared" si="50"/>
        <v>0</v>
      </c>
      <c r="Y728" s="107">
        <v>0</v>
      </c>
      <c r="Z728" s="107">
        <v>0</v>
      </c>
      <c r="AA728" s="107">
        <v>0.248</v>
      </c>
      <c r="AB728" s="107">
        <v>0</v>
      </c>
      <c r="AC728" s="148">
        <f t="shared" si="55"/>
        <v>0.248</v>
      </c>
      <c r="AD728" s="149"/>
    </row>
    <row r="729" spans="1:30" s="150" customFormat="1" ht="47.25" x14ac:dyDescent="0.2">
      <c r="A729" s="146"/>
      <c r="B729" s="6" t="s">
        <v>130</v>
      </c>
      <c r="C729" s="6" t="s">
        <v>24</v>
      </c>
      <c r="D729" s="107">
        <v>0.05</v>
      </c>
      <c r="E729" s="107">
        <v>0</v>
      </c>
      <c r="F729" s="107">
        <v>0</v>
      </c>
      <c r="G729" s="107">
        <v>0.05</v>
      </c>
      <c r="H729" s="107"/>
      <c r="I729" s="107">
        <v>0.17666666666666664</v>
      </c>
      <c r="J729" s="107">
        <v>0</v>
      </c>
      <c r="K729" s="107">
        <v>0</v>
      </c>
      <c r="L729" s="107">
        <v>0</v>
      </c>
      <c r="M729" s="107">
        <v>0</v>
      </c>
      <c r="N729" s="107">
        <v>0</v>
      </c>
      <c r="O729" s="107">
        <v>0</v>
      </c>
      <c r="P729" s="107">
        <v>0.05</v>
      </c>
      <c r="Q729" s="107">
        <v>0</v>
      </c>
      <c r="R729" s="107">
        <v>0</v>
      </c>
      <c r="S729" s="107">
        <v>0</v>
      </c>
      <c r="T729" s="107">
        <v>0</v>
      </c>
      <c r="U729" s="107">
        <v>0</v>
      </c>
      <c r="V729" s="147">
        <f t="shared" si="54"/>
        <v>0.05</v>
      </c>
      <c r="W729" s="147">
        <f t="shared" si="54"/>
        <v>0</v>
      </c>
      <c r="X729" s="147">
        <f t="shared" si="50"/>
        <v>0</v>
      </c>
      <c r="Y729" s="107">
        <v>0</v>
      </c>
      <c r="Z729" s="107">
        <v>0</v>
      </c>
      <c r="AA729" s="107">
        <v>0.159</v>
      </c>
      <c r="AB729" s="107">
        <v>0</v>
      </c>
      <c r="AC729" s="148">
        <f t="shared" si="55"/>
        <v>0.159</v>
      </c>
      <c r="AD729" s="149"/>
    </row>
    <row r="730" spans="1:30" s="150" customFormat="1" ht="47.25" x14ac:dyDescent="0.2">
      <c r="A730" s="146"/>
      <c r="B730" s="6" t="s">
        <v>131</v>
      </c>
      <c r="C730" s="6" t="s">
        <v>24</v>
      </c>
      <c r="D730" s="107">
        <v>0.12</v>
      </c>
      <c r="E730" s="107">
        <v>0</v>
      </c>
      <c r="F730" s="107">
        <v>0</v>
      </c>
      <c r="G730" s="107">
        <v>0.12</v>
      </c>
      <c r="H730" s="107"/>
      <c r="I730" s="107">
        <v>6.8000000000000005E-2</v>
      </c>
      <c r="J730" s="107">
        <v>0</v>
      </c>
      <c r="K730" s="107">
        <v>0</v>
      </c>
      <c r="L730" s="107">
        <v>0</v>
      </c>
      <c r="M730" s="107">
        <v>0</v>
      </c>
      <c r="N730" s="107">
        <v>0</v>
      </c>
      <c r="O730" s="107">
        <v>0</v>
      </c>
      <c r="P730" s="107">
        <v>0.12</v>
      </c>
      <c r="Q730" s="107">
        <v>0</v>
      </c>
      <c r="R730" s="107">
        <v>0</v>
      </c>
      <c r="S730" s="107">
        <v>0</v>
      </c>
      <c r="T730" s="107">
        <v>0</v>
      </c>
      <c r="U730" s="107">
        <v>0</v>
      </c>
      <c r="V730" s="147">
        <f t="shared" si="54"/>
        <v>0.12</v>
      </c>
      <c r="W730" s="147">
        <f t="shared" si="54"/>
        <v>0</v>
      </c>
      <c r="X730" s="147">
        <f t="shared" si="50"/>
        <v>0</v>
      </c>
      <c r="Y730" s="107">
        <v>0</v>
      </c>
      <c r="Z730" s="107">
        <v>0</v>
      </c>
      <c r="AA730" s="107">
        <v>6.8000000000000005E-2</v>
      </c>
      <c r="AB730" s="107">
        <v>0</v>
      </c>
      <c r="AC730" s="148">
        <f t="shared" si="55"/>
        <v>6.8000000000000005E-2</v>
      </c>
      <c r="AD730" s="149"/>
    </row>
    <row r="731" spans="1:30" s="153" customFormat="1" ht="31.5" x14ac:dyDescent="0.25">
      <c r="A731" s="122" t="s">
        <v>132</v>
      </c>
      <c r="B731" s="155" t="s">
        <v>133</v>
      </c>
      <c r="C731" s="155" t="s">
        <v>21</v>
      </c>
      <c r="D731" s="151">
        <f t="shared" ref="D731:X731" si="56">SUM(D732:D859)</f>
        <v>87.109999999999971</v>
      </c>
      <c r="E731" s="151">
        <f t="shared" si="56"/>
        <v>2.4699999999999998</v>
      </c>
      <c r="F731" s="151">
        <f t="shared" si="56"/>
        <v>0</v>
      </c>
      <c r="G731" s="151">
        <f t="shared" si="56"/>
        <v>4.75</v>
      </c>
      <c r="H731" s="151">
        <f t="shared" si="56"/>
        <v>0.63</v>
      </c>
      <c r="I731" s="151">
        <f t="shared" si="56"/>
        <v>3710.7660155915623</v>
      </c>
      <c r="J731" s="151">
        <f t="shared" si="56"/>
        <v>4.0100000000000007</v>
      </c>
      <c r="K731" s="151">
        <f t="shared" si="56"/>
        <v>0.25</v>
      </c>
      <c r="L731" s="151">
        <f t="shared" si="56"/>
        <v>0</v>
      </c>
      <c r="M731" s="151">
        <f t="shared" si="56"/>
        <v>57.840000000000011</v>
      </c>
      <c r="N731" s="151">
        <f t="shared" si="56"/>
        <v>0.63</v>
      </c>
      <c r="O731" s="151">
        <f t="shared" si="56"/>
        <v>0</v>
      </c>
      <c r="P731" s="151">
        <f t="shared" si="56"/>
        <v>7.668000000000001</v>
      </c>
      <c r="Q731" s="151">
        <f t="shared" si="56"/>
        <v>0.43500000000000005</v>
      </c>
      <c r="R731" s="151">
        <f t="shared" si="56"/>
        <v>0</v>
      </c>
      <c r="S731" s="151">
        <f t="shared" si="56"/>
        <v>17.592000000000002</v>
      </c>
      <c r="T731" s="151">
        <f t="shared" si="56"/>
        <v>1.155</v>
      </c>
      <c r="U731" s="151">
        <f t="shared" si="56"/>
        <v>0</v>
      </c>
      <c r="V731" s="151">
        <f t="shared" si="56"/>
        <v>87.109999999999971</v>
      </c>
      <c r="W731" s="151">
        <f t="shared" si="56"/>
        <v>2.4699999999999998</v>
      </c>
      <c r="X731" s="151">
        <f t="shared" si="56"/>
        <v>0</v>
      </c>
      <c r="Y731" s="151">
        <f t="shared" ref="Y731:AC731" si="57">SUM(Y732:Y859)</f>
        <v>72.615715010000002</v>
      </c>
      <c r="Z731" s="151">
        <f t="shared" si="57"/>
        <v>236.91788353999996</v>
      </c>
      <c r="AA731" s="151">
        <f t="shared" si="57"/>
        <v>46.602330059999986</v>
      </c>
      <c r="AB731" s="151">
        <f t="shared" si="57"/>
        <v>120.35984059999997</v>
      </c>
      <c r="AC731" s="152">
        <f t="shared" si="57"/>
        <v>476.49576920999971</v>
      </c>
      <c r="AD731" s="114"/>
    </row>
    <row r="732" spans="1:30" s="150" customFormat="1" ht="173.25" x14ac:dyDescent="0.2">
      <c r="A732" s="146"/>
      <c r="B732" s="6" t="s">
        <v>857</v>
      </c>
      <c r="C732" s="6" t="s">
        <v>171</v>
      </c>
      <c r="D732" s="107">
        <v>9.7420000000000009</v>
      </c>
      <c r="E732" s="107">
        <v>0</v>
      </c>
      <c r="F732" s="107">
        <v>0</v>
      </c>
      <c r="G732" s="107">
        <v>0</v>
      </c>
      <c r="H732" s="107">
        <v>0</v>
      </c>
      <c r="I732" s="107">
        <v>366.98913000000005</v>
      </c>
      <c r="J732" s="107">
        <v>0</v>
      </c>
      <c r="K732" s="107">
        <v>0</v>
      </c>
      <c r="L732" s="107">
        <v>0</v>
      </c>
      <c r="M732" s="107">
        <v>0</v>
      </c>
      <c r="N732" s="107">
        <v>0</v>
      </c>
      <c r="O732" s="107">
        <v>0</v>
      </c>
      <c r="P732" s="107">
        <v>0</v>
      </c>
      <c r="Q732" s="107">
        <v>0</v>
      </c>
      <c r="R732" s="107">
        <v>0</v>
      </c>
      <c r="S732" s="107">
        <v>9.7420000000000009</v>
      </c>
      <c r="T732" s="107">
        <v>0</v>
      </c>
      <c r="U732" s="107">
        <v>0</v>
      </c>
      <c r="V732" s="147">
        <f t="shared" ref="V732:X763" si="58">J732+M732+P732+S732</f>
        <v>9.7420000000000009</v>
      </c>
      <c r="W732" s="147">
        <f t="shared" si="58"/>
        <v>0</v>
      </c>
      <c r="X732" s="147">
        <f t="shared" si="58"/>
        <v>0</v>
      </c>
      <c r="Y732" s="107">
        <v>0</v>
      </c>
      <c r="Z732" s="107">
        <v>0</v>
      </c>
      <c r="AA732" s="107">
        <v>0</v>
      </c>
      <c r="AB732" s="107">
        <v>83.661000000000001</v>
      </c>
      <c r="AC732" s="148">
        <f t="shared" ref="AC732:AC795" si="59">Y732+Z732+AA732+AB732</f>
        <v>83.661000000000001</v>
      </c>
      <c r="AD732" s="149"/>
    </row>
    <row r="733" spans="1:30" s="150" customFormat="1" ht="15.75" x14ac:dyDescent="0.2">
      <c r="A733" s="146"/>
      <c r="B733" s="6" t="s">
        <v>858</v>
      </c>
      <c r="C733" s="6" t="s">
        <v>171</v>
      </c>
      <c r="D733" s="107">
        <v>0</v>
      </c>
      <c r="E733" s="107">
        <v>0</v>
      </c>
      <c r="F733" s="107">
        <v>0</v>
      </c>
      <c r="G733" s="107">
        <v>0</v>
      </c>
      <c r="H733" s="107">
        <v>0</v>
      </c>
      <c r="I733" s="107">
        <v>320.44508474576276</v>
      </c>
      <c r="J733" s="107">
        <v>0</v>
      </c>
      <c r="K733" s="107">
        <v>0</v>
      </c>
      <c r="L733" s="107">
        <v>0</v>
      </c>
      <c r="M733" s="107">
        <v>0</v>
      </c>
      <c r="N733" s="107">
        <v>0</v>
      </c>
      <c r="O733" s="107">
        <v>0</v>
      </c>
      <c r="P733" s="107">
        <v>0</v>
      </c>
      <c r="Q733" s="107">
        <v>0</v>
      </c>
      <c r="R733" s="107">
        <v>0</v>
      </c>
      <c r="S733" s="107">
        <v>0</v>
      </c>
      <c r="T733" s="107">
        <v>0</v>
      </c>
      <c r="U733" s="107">
        <v>0</v>
      </c>
      <c r="V733" s="147">
        <f t="shared" si="58"/>
        <v>0</v>
      </c>
      <c r="W733" s="147">
        <f t="shared" si="58"/>
        <v>0</v>
      </c>
      <c r="X733" s="147">
        <f t="shared" si="58"/>
        <v>0</v>
      </c>
      <c r="Y733" s="107">
        <v>9.9289906699999992</v>
      </c>
      <c r="Z733" s="107">
        <v>0</v>
      </c>
      <c r="AA733" s="107">
        <v>0</v>
      </c>
      <c r="AB733" s="107">
        <v>0</v>
      </c>
      <c r="AC733" s="148">
        <f t="shared" si="59"/>
        <v>9.9289906699999992</v>
      </c>
      <c r="AD733" s="149"/>
    </row>
    <row r="734" spans="1:30" s="150" customFormat="1" ht="31.5" x14ac:dyDescent="0.2">
      <c r="A734" s="146"/>
      <c r="B734" s="6" t="s">
        <v>859</v>
      </c>
      <c r="C734" s="6" t="s">
        <v>171</v>
      </c>
      <c r="D734" s="107">
        <v>1.1619999999999999</v>
      </c>
      <c r="E734" s="107">
        <v>0</v>
      </c>
      <c r="F734" s="107">
        <v>0</v>
      </c>
      <c r="G734" s="107">
        <v>0</v>
      </c>
      <c r="H734" s="107">
        <v>0</v>
      </c>
      <c r="I734" s="107">
        <v>19.811109999999999</v>
      </c>
      <c r="J734" s="107">
        <v>0</v>
      </c>
      <c r="K734" s="107">
        <v>0</v>
      </c>
      <c r="L734" s="107">
        <v>0</v>
      </c>
      <c r="M734" s="107">
        <v>0</v>
      </c>
      <c r="N734" s="107">
        <v>0</v>
      </c>
      <c r="O734" s="107">
        <v>0</v>
      </c>
      <c r="P734" s="107">
        <v>1.1619999999999999</v>
      </c>
      <c r="Q734" s="107">
        <v>0</v>
      </c>
      <c r="R734" s="107">
        <v>0</v>
      </c>
      <c r="S734" s="107">
        <v>0</v>
      </c>
      <c r="T734" s="107">
        <v>0</v>
      </c>
      <c r="U734" s="107">
        <v>0</v>
      </c>
      <c r="V734" s="147">
        <f t="shared" si="58"/>
        <v>1.1619999999999999</v>
      </c>
      <c r="W734" s="147">
        <f t="shared" si="58"/>
        <v>0</v>
      </c>
      <c r="X734" s="147">
        <f t="shared" si="58"/>
        <v>0</v>
      </c>
      <c r="Y734" s="107">
        <v>0</v>
      </c>
      <c r="Z734" s="107">
        <v>0</v>
      </c>
      <c r="AA734" s="107">
        <v>16.987659999999998</v>
      </c>
      <c r="AB734" s="107">
        <v>0</v>
      </c>
      <c r="AC734" s="148">
        <f t="shared" si="59"/>
        <v>16.987659999999998</v>
      </c>
      <c r="AD734" s="149"/>
    </row>
    <row r="735" spans="1:30" s="150" customFormat="1" ht="31.5" x14ac:dyDescent="0.2">
      <c r="A735" s="146"/>
      <c r="B735" s="6" t="s">
        <v>860</v>
      </c>
      <c r="C735" s="6" t="s">
        <v>171</v>
      </c>
      <c r="D735" s="107">
        <v>0</v>
      </c>
      <c r="E735" s="107">
        <v>0</v>
      </c>
      <c r="F735" s="107">
        <v>0</v>
      </c>
      <c r="G735" s="107">
        <v>0</v>
      </c>
      <c r="H735" s="107">
        <v>0</v>
      </c>
      <c r="I735" s="107">
        <v>102.95635593220339</v>
      </c>
      <c r="J735" s="107">
        <v>0</v>
      </c>
      <c r="K735" s="107">
        <v>0</v>
      </c>
      <c r="L735" s="107">
        <v>0</v>
      </c>
      <c r="M735" s="107">
        <v>0</v>
      </c>
      <c r="N735" s="107">
        <v>0</v>
      </c>
      <c r="O735" s="107">
        <v>0</v>
      </c>
      <c r="P735" s="107">
        <v>0</v>
      </c>
      <c r="Q735" s="107">
        <v>0</v>
      </c>
      <c r="R735" s="107">
        <v>0</v>
      </c>
      <c r="S735" s="107">
        <v>0</v>
      </c>
      <c r="T735" s="107">
        <v>0</v>
      </c>
      <c r="U735" s="107">
        <v>0</v>
      </c>
      <c r="V735" s="147">
        <f t="shared" si="58"/>
        <v>0</v>
      </c>
      <c r="W735" s="147">
        <f t="shared" si="58"/>
        <v>0</v>
      </c>
      <c r="X735" s="147">
        <f t="shared" si="58"/>
        <v>0</v>
      </c>
      <c r="Y735" s="107">
        <v>0</v>
      </c>
      <c r="Z735" s="107">
        <v>0</v>
      </c>
      <c r="AA735" s="107">
        <v>0</v>
      </c>
      <c r="AB735" s="107">
        <v>0</v>
      </c>
      <c r="AC735" s="148">
        <f t="shared" si="59"/>
        <v>0</v>
      </c>
      <c r="AD735" s="149"/>
    </row>
    <row r="736" spans="1:30" s="150" customFormat="1" ht="31.5" x14ac:dyDescent="0.2">
      <c r="A736" s="146"/>
      <c r="B736" s="6" t="s">
        <v>1145</v>
      </c>
      <c r="C736" s="6" t="s">
        <v>171</v>
      </c>
      <c r="D736" s="107">
        <v>0</v>
      </c>
      <c r="E736" s="107">
        <v>0</v>
      </c>
      <c r="F736" s="107">
        <v>0</v>
      </c>
      <c r="G736" s="107">
        <v>0</v>
      </c>
      <c r="H736" s="107">
        <v>0</v>
      </c>
      <c r="I736" s="107">
        <v>65.155740000000009</v>
      </c>
      <c r="J736" s="107">
        <v>0</v>
      </c>
      <c r="K736" s="107">
        <v>0</v>
      </c>
      <c r="L736" s="107">
        <v>0</v>
      </c>
      <c r="M736" s="107">
        <v>0</v>
      </c>
      <c r="N736" s="107">
        <v>0</v>
      </c>
      <c r="O736" s="107">
        <v>0</v>
      </c>
      <c r="P736" s="107">
        <v>0</v>
      </c>
      <c r="Q736" s="107">
        <v>0</v>
      </c>
      <c r="R736" s="107">
        <v>0</v>
      </c>
      <c r="S736" s="107">
        <v>0</v>
      </c>
      <c r="T736" s="107">
        <v>0</v>
      </c>
      <c r="U736" s="107">
        <v>0</v>
      </c>
      <c r="V736" s="147">
        <f t="shared" si="58"/>
        <v>0</v>
      </c>
      <c r="W736" s="147">
        <f t="shared" si="58"/>
        <v>0</v>
      </c>
      <c r="X736" s="147">
        <f t="shared" si="58"/>
        <v>0</v>
      </c>
      <c r="Y736" s="107">
        <v>0</v>
      </c>
      <c r="Z736" s="107">
        <v>0</v>
      </c>
      <c r="AA736" s="107">
        <v>0</v>
      </c>
      <c r="AB736" s="107">
        <v>0</v>
      </c>
      <c r="AC736" s="148">
        <f t="shared" si="59"/>
        <v>0</v>
      </c>
      <c r="AD736" s="149"/>
    </row>
    <row r="737" spans="1:30" s="150" customFormat="1" ht="110.25" x14ac:dyDescent="0.2">
      <c r="A737" s="146"/>
      <c r="B737" s="6" t="s">
        <v>861</v>
      </c>
      <c r="C737" s="6" t="s">
        <v>171</v>
      </c>
      <c r="D737" s="107">
        <v>0</v>
      </c>
      <c r="E737" s="107">
        <v>0</v>
      </c>
      <c r="F737" s="107">
        <v>0</v>
      </c>
      <c r="G737" s="107">
        <v>0</v>
      </c>
      <c r="H737" s="107">
        <v>0</v>
      </c>
      <c r="I737" s="107">
        <v>211.94929000000005</v>
      </c>
      <c r="J737" s="107">
        <v>0</v>
      </c>
      <c r="K737" s="107">
        <v>0</v>
      </c>
      <c r="L737" s="107">
        <v>0</v>
      </c>
      <c r="M737" s="107">
        <v>0</v>
      </c>
      <c r="N737" s="107">
        <v>0</v>
      </c>
      <c r="O737" s="107">
        <v>0</v>
      </c>
      <c r="P737" s="107">
        <v>0</v>
      </c>
      <c r="Q737" s="107">
        <v>0</v>
      </c>
      <c r="R737" s="107">
        <v>0</v>
      </c>
      <c r="S737" s="107">
        <v>0</v>
      </c>
      <c r="T737" s="107">
        <v>0</v>
      </c>
      <c r="U737" s="107">
        <v>0</v>
      </c>
      <c r="V737" s="147">
        <f t="shared" si="58"/>
        <v>0</v>
      </c>
      <c r="W737" s="147">
        <f t="shared" si="58"/>
        <v>0</v>
      </c>
      <c r="X737" s="147">
        <f t="shared" si="58"/>
        <v>0</v>
      </c>
      <c r="Y737" s="107">
        <v>0</v>
      </c>
      <c r="Z737" s="107">
        <v>0</v>
      </c>
      <c r="AA737" s="107">
        <v>0</v>
      </c>
      <c r="AB737" s="107">
        <v>0</v>
      </c>
      <c r="AC737" s="148">
        <f t="shared" si="59"/>
        <v>0</v>
      </c>
      <c r="AD737" s="149"/>
    </row>
    <row r="738" spans="1:30" s="150" customFormat="1" ht="63" x14ac:dyDescent="0.2">
      <c r="A738" s="146"/>
      <c r="B738" s="6" t="s">
        <v>562</v>
      </c>
      <c r="C738" s="6" t="s">
        <v>171</v>
      </c>
      <c r="D738" s="107">
        <v>0</v>
      </c>
      <c r="E738" s="107">
        <v>0</v>
      </c>
      <c r="F738" s="107">
        <v>0</v>
      </c>
      <c r="G738" s="107">
        <v>0</v>
      </c>
      <c r="H738" s="107">
        <v>0</v>
      </c>
      <c r="I738" s="107">
        <v>21.57131</v>
      </c>
      <c r="J738" s="107">
        <v>0</v>
      </c>
      <c r="K738" s="107">
        <v>0</v>
      </c>
      <c r="L738" s="107">
        <v>0</v>
      </c>
      <c r="M738" s="107">
        <v>0</v>
      </c>
      <c r="N738" s="107">
        <v>0</v>
      </c>
      <c r="O738" s="107">
        <v>0</v>
      </c>
      <c r="P738" s="107">
        <v>0</v>
      </c>
      <c r="Q738" s="107">
        <v>0</v>
      </c>
      <c r="R738" s="107">
        <v>0</v>
      </c>
      <c r="S738" s="107">
        <v>0</v>
      </c>
      <c r="T738" s="107">
        <v>0</v>
      </c>
      <c r="U738" s="107">
        <v>0</v>
      </c>
      <c r="V738" s="147">
        <f t="shared" si="58"/>
        <v>0</v>
      </c>
      <c r="W738" s="147">
        <f t="shared" si="58"/>
        <v>0</v>
      </c>
      <c r="X738" s="147">
        <f t="shared" si="58"/>
        <v>0</v>
      </c>
      <c r="Y738" s="107">
        <v>0</v>
      </c>
      <c r="Z738" s="107">
        <v>0</v>
      </c>
      <c r="AA738" s="107">
        <v>0</v>
      </c>
      <c r="AB738" s="107">
        <v>0</v>
      </c>
      <c r="AC738" s="148">
        <f t="shared" si="59"/>
        <v>0</v>
      </c>
      <c r="AD738" s="149"/>
    </row>
    <row r="739" spans="1:30" s="150" customFormat="1" ht="110.25" x14ac:dyDescent="0.2">
      <c r="A739" s="146"/>
      <c r="B739" s="6" t="s">
        <v>1146</v>
      </c>
      <c r="C739" s="6" t="s">
        <v>171</v>
      </c>
      <c r="D739" s="107">
        <v>0</v>
      </c>
      <c r="E739" s="107">
        <v>0</v>
      </c>
      <c r="F739" s="107">
        <v>0</v>
      </c>
      <c r="G739" s="107">
        <v>0</v>
      </c>
      <c r="H739" s="107">
        <v>0</v>
      </c>
      <c r="I739" s="107">
        <v>89.028190000000009</v>
      </c>
      <c r="J739" s="107">
        <v>0</v>
      </c>
      <c r="K739" s="107">
        <v>0</v>
      </c>
      <c r="L739" s="107">
        <v>0</v>
      </c>
      <c r="M739" s="107">
        <v>0</v>
      </c>
      <c r="N739" s="107">
        <v>0</v>
      </c>
      <c r="O739" s="107">
        <v>0</v>
      </c>
      <c r="P739" s="107">
        <v>0</v>
      </c>
      <c r="Q739" s="107">
        <v>0</v>
      </c>
      <c r="R739" s="107">
        <v>0</v>
      </c>
      <c r="S739" s="107">
        <v>0</v>
      </c>
      <c r="T739" s="107">
        <v>0</v>
      </c>
      <c r="U739" s="107">
        <v>0</v>
      </c>
      <c r="V739" s="147">
        <f t="shared" si="58"/>
        <v>0</v>
      </c>
      <c r="W739" s="147">
        <f t="shared" si="58"/>
        <v>0</v>
      </c>
      <c r="X739" s="147">
        <f t="shared" si="58"/>
        <v>0</v>
      </c>
      <c r="Y739" s="107">
        <v>0</v>
      </c>
      <c r="Z739" s="107">
        <v>0</v>
      </c>
      <c r="AA739" s="107">
        <v>0</v>
      </c>
      <c r="AB739" s="107">
        <v>0</v>
      </c>
      <c r="AC739" s="148">
        <f t="shared" si="59"/>
        <v>0</v>
      </c>
      <c r="AD739" s="149"/>
    </row>
    <row r="740" spans="1:30" s="150" customFormat="1" ht="110.25" x14ac:dyDescent="0.2">
      <c r="A740" s="146"/>
      <c r="B740" s="6" t="s">
        <v>1147</v>
      </c>
      <c r="C740" s="6" t="s">
        <v>171</v>
      </c>
      <c r="D740" s="107">
        <v>0</v>
      </c>
      <c r="E740" s="107">
        <v>0</v>
      </c>
      <c r="F740" s="107">
        <v>0</v>
      </c>
      <c r="G740" s="107">
        <v>0</v>
      </c>
      <c r="H740" s="107">
        <v>0</v>
      </c>
      <c r="I740" s="107">
        <v>107.97688000000001</v>
      </c>
      <c r="J740" s="107">
        <v>0</v>
      </c>
      <c r="K740" s="107">
        <v>0</v>
      </c>
      <c r="L740" s="107">
        <v>0</v>
      </c>
      <c r="M740" s="107">
        <v>0</v>
      </c>
      <c r="N740" s="107">
        <v>0</v>
      </c>
      <c r="O740" s="107">
        <v>0</v>
      </c>
      <c r="P740" s="107">
        <v>0</v>
      </c>
      <c r="Q740" s="107">
        <v>0</v>
      </c>
      <c r="R740" s="107">
        <v>0</v>
      </c>
      <c r="S740" s="107">
        <v>0</v>
      </c>
      <c r="T740" s="107">
        <v>0</v>
      </c>
      <c r="U740" s="107">
        <v>0</v>
      </c>
      <c r="V740" s="147">
        <f t="shared" si="58"/>
        <v>0</v>
      </c>
      <c r="W740" s="147">
        <f t="shared" si="58"/>
        <v>0</v>
      </c>
      <c r="X740" s="147">
        <f t="shared" si="58"/>
        <v>0</v>
      </c>
      <c r="Y740" s="107">
        <v>0</v>
      </c>
      <c r="Z740" s="107">
        <v>0</v>
      </c>
      <c r="AA740" s="107">
        <v>0</v>
      </c>
      <c r="AB740" s="107">
        <v>0</v>
      </c>
      <c r="AC740" s="148">
        <f t="shared" si="59"/>
        <v>0</v>
      </c>
      <c r="AD740" s="149"/>
    </row>
    <row r="741" spans="1:30" s="150" customFormat="1" ht="47.25" x14ac:dyDescent="0.2">
      <c r="A741" s="146"/>
      <c r="B741" s="6" t="s">
        <v>1148</v>
      </c>
      <c r="C741" s="6" t="s">
        <v>171</v>
      </c>
      <c r="D741" s="107">
        <v>0</v>
      </c>
      <c r="E741" s="107">
        <v>0</v>
      </c>
      <c r="F741" s="107">
        <v>0</v>
      </c>
      <c r="G741" s="107">
        <v>0</v>
      </c>
      <c r="H741" s="107">
        <v>0</v>
      </c>
      <c r="I741" s="107">
        <v>2.2222222222222223</v>
      </c>
      <c r="J741" s="107">
        <v>0</v>
      </c>
      <c r="K741" s="107">
        <v>0</v>
      </c>
      <c r="L741" s="107">
        <v>0</v>
      </c>
      <c r="M741" s="107">
        <v>0</v>
      </c>
      <c r="N741" s="107">
        <v>0</v>
      </c>
      <c r="O741" s="107">
        <v>0</v>
      </c>
      <c r="P741" s="107">
        <v>0</v>
      </c>
      <c r="Q741" s="107">
        <v>0</v>
      </c>
      <c r="R741" s="107">
        <v>0</v>
      </c>
      <c r="S741" s="107">
        <v>0</v>
      </c>
      <c r="T741" s="107">
        <v>0</v>
      </c>
      <c r="U741" s="107">
        <v>0</v>
      </c>
      <c r="V741" s="147">
        <f t="shared" si="58"/>
        <v>0</v>
      </c>
      <c r="W741" s="147">
        <f t="shared" si="58"/>
        <v>0</v>
      </c>
      <c r="X741" s="147">
        <f t="shared" si="58"/>
        <v>0</v>
      </c>
      <c r="Y741" s="107">
        <v>0</v>
      </c>
      <c r="Z741" s="107">
        <v>0</v>
      </c>
      <c r="AA741" s="107">
        <v>0</v>
      </c>
      <c r="AB741" s="107">
        <v>0</v>
      </c>
      <c r="AC741" s="148">
        <f t="shared" si="59"/>
        <v>0</v>
      </c>
      <c r="AD741" s="149"/>
    </row>
    <row r="742" spans="1:30" s="150" customFormat="1" ht="31.5" x14ac:dyDescent="0.2">
      <c r="A742" s="146"/>
      <c r="B742" s="6" t="s">
        <v>1149</v>
      </c>
      <c r="C742" s="6" t="s">
        <v>171</v>
      </c>
      <c r="D742" s="107">
        <v>0</v>
      </c>
      <c r="E742" s="107">
        <v>0</v>
      </c>
      <c r="F742" s="107">
        <v>0</v>
      </c>
      <c r="G742" s="107">
        <v>0</v>
      </c>
      <c r="H742" s="107">
        <v>0</v>
      </c>
      <c r="I742" s="107">
        <v>127.68977</v>
      </c>
      <c r="J742" s="107">
        <v>0</v>
      </c>
      <c r="K742" s="107">
        <v>0</v>
      </c>
      <c r="L742" s="107">
        <v>0</v>
      </c>
      <c r="M742" s="107">
        <v>0</v>
      </c>
      <c r="N742" s="107">
        <v>0</v>
      </c>
      <c r="O742" s="107">
        <v>0</v>
      </c>
      <c r="P742" s="107">
        <v>0</v>
      </c>
      <c r="Q742" s="107">
        <v>0</v>
      </c>
      <c r="R742" s="107">
        <v>0</v>
      </c>
      <c r="S742" s="107">
        <v>0</v>
      </c>
      <c r="T742" s="107">
        <v>0</v>
      </c>
      <c r="U742" s="107">
        <v>0</v>
      </c>
      <c r="V742" s="147">
        <f t="shared" si="58"/>
        <v>0</v>
      </c>
      <c r="W742" s="147">
        <f t="shared" si="58"/>
        <v>0</v>
      </c>
      <c r="X742" s="147">
        <f t="shared" si="58"/>
        <v>0</v>
      </c>
      <c r="Y742" s="107">
        <v>0</v>
      </c>
      <c r="Z742" s="107">
        <v>0</v>
      </c>
      <c r="AA742" s="107">
        <v>0</v>
      </c>
      <c r="AB742" s="107">
        <v>0</v>
      </c>
      <c r="AC742" s="148">
        <f t="shared" si="59"/>
        <v>0</v>
      </c>
      <c r="AD742" s="149"/>
    </row>
    <row r="743" spans="1:30" s="150" customFormat="1" ht="31.5" x14ac:dyDescent="0.2">
      <c r="A743" s="146"/>
      <c r="B743" s="6" t="s">
        <v>862</v>
      </c>
      <c r="C743" s="6" t="s">
        <v>171</v>
      </c>
      <c r="D743" s="107">
        <v>0</v>
      </c>
      <c r="E743" s="107">
        <v>0</v>
      </c>
      <c r="F743" s="107">
        <v>0</v>
      </c>
      <c r="G743" s="107">
        <v>0</v>
      </c>
      <c r="H743" s="107">
        <v>0</v>
      </c>
      <c r="I743" s="107">
        <v>0</v>
      </c>
      <c r="J743" s="107">
        <v>0</v>
      </c>
      <c r="K743" s="107">
        <v>0</v>
      </c>
      <c r="L743" s="107">
        <v>0</v>
      </c>
      <c r="M743" s="107">
        <v>0</v>
      </c>
      <c r="N743" s="107">
        <v>0</v>
      </c>
      <c r="O743" s="107">
        <v>0</v>
      </c>
      <c r="P743" s="107">
        <v>0</v>
      </c>
      <c r="Q743" s="107">
        <v>0</v>
      </c>
      <c r="R743" s="107">
        <v>0</v>
      </c>
      <c r="S743" s="107">
        <v>0</v>
      </c>
      <c r="T743" s="107">
        <v>0</v>
      </c>
      <c r="U743" s="107">
        <v>0</v>
      </c>
      <c r="V743" s="147">
        <f t="shared" si="58"/>
        <v>0</v>
      </c>
      <c r="W743" s="147">
        <f t="shared" si="58"/>
        <v>0</v>
      </c>
      <c r="X743" s="147">
        <f t="shared" si="58"/>
        <v>0</v>
      </c>
      <c r="Y743" s="107">
        <v>0</v>
      </c>
      <c r="Z743" s="107">
        <v>0</v>
      </c>
      <c r="AA743" s="107">
        <v>0</v>
      </c>
      <c r="AB743" s="107">
        <v>0</v>
      </c>
      <c r="AC743" s="148">
        <f t="shared" si="59"/>
        <v>0</v>
      </c>
      <c r="AD743" s="149"/>
    </row>
    <row r="744" spans="1:30" s="150" customFormat="1" ht="31.5" x14ac:dyDescent="0.2">
      <c r="A744" s="146"/>
      <c r="B744" s="6" t="s">
        <v>863</v>
      </c>
      <c r="C744" s="6" t="s">
        <v>171</v>
      </c>
      <c r="D744" s="107">
        <v>0</v>
      </c>
      <c r="E744" s="107">
        <v>0</v>
      </c>
      <c r="F744" s="107">
        <v>0</v>
      </c>
      <c r="G744" s="107">
        <v>0</v>
      </c>
      <c r="H744" s="107">
        <v>0</v>
      </c>
      <c r="I744" s="107">
        <v>0</v>
      </c>
      <c r="J744" s="107">
        <v>0</v>
      </c>
      <c r="K744" s="107">
        <v>0</v>
      </c>
      <c r="L744" s="107">
        <v>0</v>
      </c>
      <c r="M744" s="107">
        <v>0</v>
      </c>
      <c r="N744" s="107">
        <v>0</v>
      </c>
      <c r="O744" s="107">
        <v>0</v>
      </c>
      <c r="P744" s="107">
        <v>0</v>
      </c>
      <c r="Q744" s="107">
        <v>0</v>
      </c>
      <c r="R744" s="107">
        <v>0</v>
      </c>
      <c r="S744" s="107">
        <v>0</v>
      </c>
      <c r="T744" s="107">
        <v>0</v>
      </c>
      <c r="U744" s="107">
        <v>0</v>
      </c>
      <c r="V744" s="147">
        <f t="shared" si="58"/>
        <v>0</v>
      </c>
      <c r="W744" s="147">
        <f t="shared" si="58"/>
        <v>0</v>
      </c>
      <c r="X744" s="147">
        <f t="shared" si="58"/>
        <v>0</v>
      </c>
      <c r="Y744" s="107">
        <v>0</v>
      </c>
      <c r="Z744" s="107">
        <v>0</v>
      </c>
      <c r="AA744" s="107">
        <v>0</v>
      </c>
      <c r="AB744" s="107">
        <v>0</v>
      </c>
      <c r="AC744" s="148">
        <f t="shared" si="59"/>
        <v>0</v>
      </c>
      <c r="AD744" s="149"/>
    </row>
    <row r="745" spans="1:30" s="150" customFormat="1" ht="31.5" x14ac:dyDescent="0.2">
      <c r="A745" s="146"/>
      <c r="B745" s="6" t="s">
        <v>864</v>
      </c>
      <c r="C745" s="6" t="s">
        <v>171</v>
      </c>
      <c r="D745" s="107">
        <v>0</v>
      </c>
      <c r="E745" s="107">
        <v>0</v>
      </c>
      <c r="F745" s="107">
        <v>0</v>
      </c>
      <c r="G745" s="107">
        <v>0</v>
      </c>
      <c r="H745" s="107">
        <v>0</v>
      </c>
      <c r="I745" s="107">
        <v>0</v>
      </c>
      <c r="J745" s="107">
        <v>0</v>
      </c>
      <c r="K745" s="107">
        <v>0</v>
      </c>
      <c r="L745" s="107">
        <v>0</v>
      </c>
      <c r="M745" s="107">
        <v>0</v>
      </c>
      <c r="N745" s="107">
        <v>0</v>
      </c>
      <c r="O745" s="107">
        <v>0</v>
      </c>
      <c r="P745" s="107">
        <v>0</v>
      </c>
      <c r="Q745" s="107">
        <v>0</v>
      </c>
      <c r="R745" s="107">
        <v>0</v>
      </c>
      <c r="S745" s="107">
        <v>0</v>
      </c>
      <c r="T745" s="107">
        <v>0</v>
      </c>
      <c r="U745" s="107">
        <v>0</v>
      </c>
      <c r="V745" s="147">
        <f t="shared" si="58"/>
        <v>0</v>
      </c>
      <c r="W745" s="147">
        <f t="shared" si="58"/>
        <v>0</v>
      </c>
      <c r="X745" s="147">
        <f t="shared" si="58"/>
        <v>0</v>
      </c>
      <c r="Y745" s="107">
        <v>0</v>
      </c>
      <c r="Z745" s="107">
        <v>0</v>
      </c>
      <c r="AA745" s="107">
        <v>0</v>
      </c>
      <c r="AB745" s="107">
        <v>0</v>
      </c>
      <c r="AC745" s="148">
        <f t="shared" si="59"/>
        <v>0</v>
      </c>
      <c r="AD745" s="149"/>
    </row>
    <row r="746" spans="1:30" s="150" customFormat="1" ht="47.25" x14ac:dyDescent="0.2">
      <c r="A746" s="146"/>
      <c r="B746" s="6" t="s">
        <v>865</v>
      </c>
      <c r="C746" s="6" t="s">
        <v>171</v>
      </c>
      <c r="D746" s="107">
        <v>51.75</v>
      </c>
      <c r="E746" s="107">
        <v>0</v>
      </c>
      <c r="F746" s="107">
        <v>0</v>
      </c>
      <c r="G746" s="107">
        <v>0</v>
      </c>
      <c r="H746" s="107">
        <v>0</v>
      </c>
      <c r="I746" s="107">
        <v>221.25883333333334</v>
      </c>
      <c r="J746" s="107">
        <v>0</v>
      </c>
      <c r="K746" s="107">
        <v>0</v>
      </c>
      <c r="L746" s="107">
        <v>0</v>
      </c>
      <c r="M746" s="107">
        <v>51.75</v>
      </c>
      <c r="N746" s="107">
        <v>0</v>
      </c>
      <c r="O746" s="107">
        <v>0</v>
      </c>
      <c r="P746" s="107">
        <v>0</v>
      </c>
      <c r="Q746" s="107">
        <v>0</v>
      </c>
      <c r="R746" s="107">
        <v>0</v>
      </c>
      <c r="S746" s="107">
        <v>0</v>
      </c>
      <c r="T746" s="107">
        <v>0</v>
      </c>
      <c r="U746" s="107">
        <v>0</v>
      </c>
      <c r="V746" s="147">
        <f t="shared" si="58"/>
        <v>51.75</v>
      </c>
      <c r="W746" s="147">
        <f t="shared" si="58"/>
        <v>0</v>
      </c>
      <c r="X746" s="147">
        <f t="shared" si="58"/>
        <v>0</v>
      </c>
      <c r="Y746" s="107">
        <v>0</v>
      </c>
      <c r="Z746" s="107">
        <v>199.13294999999999</v>
      </c>
      <c r="AA746" s="107">
        <v>0</v>
      </c>
      <c r="AB746" s="107">
        <v>0</v>
      </c>
      <c r="AC746" s="148">
        <f t="shared" si="59"/>
        <v>199.13294999999999</v>
      </c>
      <c r="AD746" s="149"/>
    </row>
    <row r="747" spans="1:30" s="150" customFormat="1" ht="47.25" x14ac:dyDescent="0.2">
      <c r="A747" s="146"/>
      <c r="B747" s="6" t="s">
        <v>866</v>
      </c>
      <c r="C747" s="6" t="s">
        <v>171</v>
      </c>
      <c r="D747" s="107">
        <v>0</v>
      </c>
      <c r="E747" s="107">
        <v>0</v>
      </c>
      <c r="F747" s="107">
        <v>0</v>
      </c>
      <c r="G747" s="107">
        <v>0</v>
      </c>
      <c r="H747" s="107">
        <v>0</v>
      </c>
      <c r="I747" s="107">
        <v>0</v>
      </c>
      <c r="J747" s="107">
        <v>0</v>
      </c>
      <c r="K747" s="107">
        <v>0</v>
      </c>
      <c r="L747" s="107">
        <v>0</v>
      </c>
      <c r="M747" s="107">
        <v>0</v>
      </c>
      <c r="N747" s="107">
        <v>0</v>
      </c>
      <c r="O747" s="107">
        <v>0</v>
      </c>
      <c r="P747" s="107">
        <v>0</v>
      </c>
      <c r="Q747" s="107">
        <v>0</v>
      </c>
      <c r="R747" s="107">
        <v>0</v>
      </c>
      <c r="S747" s="107">
        <v>0</v>
      </c>
      <c r="T747" s="107">
        <v>0</v>
      </c>
      <c r="U747" s="107">
        <v>0</v>
      </c>
      <c r="V747" s="147">
        <f t="shared" si="58"/>
        <v>0</v>
      </c>
      <c r="W747" s="147">
        <f t="shared" si="58"/>
        <v>0</v>
      </c>
      <c r="X747" s="147">
        <f t="shared" si="58"/>
        <v>0</v>
      </c>
      <c r="Y747" s="107">
        <v>0</v>
      </c>
      <c r="Z747" s="107">
        <v>0</v>
      </c>
      <c r="AA747" s="107">
        <v>0</v>
      </c>
      <c r="AB747" s="107">
        <v>0</v>
      </c>
      <c r="AC747" s="148">
        <f t="shared" si="59"/>
        <v>0</v>
      </c>
      <c r="AD747" s="149"/>
    </row>
    <row r="748" spans="1:30" s="150" customFormat="1" ht="31.5" x14ac:dyDescent="0.2">
      <c r="A748" s="146"/>
      <c r="B748" s="6" t="s">
        <v>867</v>
      </c>
      <c r="C748" s="6" t="s">
        <v>171</v>
      </c>
      <c r="D748" s="107">
        <v>0</v>
      </c>
      <c r="E748" s="107">
        <v>0</v>
      </c>
      <c r="F748" s="107">
        <v>0</v>
      </c>
      <c r="G748" s="107">
        <v>0</v>
      </c>
      <c r="H748" s="107">
        <v>0</v>
      </c>
      <c r="I748" s="107">
        <v>0</v>
      </c>
      <c r="J748" s="107">
        <v>0</v>
      </c>
      <c r="K748" s="107">
        <v>0</v>
      </c>
      <c r="L748" s="107">
        <v>0</v>
      </c>
      <c r="M748" s="107">
        <v>0</v>
      </c>
      <c r="N748" s="107">
        <v>0</v>
      </c>
      <c r="O748" s="107">
        <v>0</v>
      </c>
      <c r="P748" s="107">
        <v>0</v>
      </c>
      <c r="Q748" s="107">
        <v>0</v>
      </c>
      <c r="R748" s="107">
        <v>0</v>
      </c>
      <c r="S748" s="107">
        <v>0</v>
      </c>
      <c r="T748" s="107">
        <v>0</v>
      </c>
      <c r="U748" s="107">
        <v>0</v>
      </c>
      <c r="V748" s="147">
        <f t="shared" si="58"/>
        <v>0</v>
      </c>
      <c r="W748" s="147">
        <f t="shared" si="58"/>
        <v>0</v>
      </c>
      <c r="X748" s="147">
        <f t="shared" si="58"/>
        <v>0</v>
      </c>
      <c r="Y748" s="107">
        <v>0</v>
      </c>
      <c r="Z748" s="107">
        <v>0</v>
      </c>
      <c r="AA748" s="107">
        <v>0</v>
      </c>
      <c r="AB748" s="107">
        <v>0</v>
      </c>
      <c r="AC748" s="148">
        <f t="shared" si="59"/>
        <v>0</v>
      </c>
      <c r="AD748" s="149"/>
    </row>
    <row r="749" spans="1:30" s="150" customFormat="1" ht="141.75" x14ac:dyDescent="0.2">
      <c r="A749" s="146"/>
      <c r="B749" s="6" t="s">
        <v>868</v>
      </c>
      <c r="C749" s="6" t="s">
        <v>171</v>
      </c>
      <c r="D749" s="107">
        <v>0</v>
      </c>
      <c r="E749" s="107">
        <v>0</v>
      </c>
      <c r="F749" s="107">
        <v>0</v>
      </c>
      <c r="G749" s="107">
        <v>0</v>
      </c>
      <c r="H749" s="107">
        <v>0</v>
      </c>
      <c r="I749" s="107">
        <v>0</v>
      </c>
      <c r="J749" s="107">
        <v>0</v>
      </c>
      <c r="K749" s="107">
        <v>0</v>
      </c>
      <c r="L749" s="107">
        <v>0</v>
      </c>
      <c r="M749" s="107">
        <v>0</v>
      </c>
      <c r="N749" s="107">
        <v>0</v>
      </c>
      <c r="O749" s="107">
        <v>0</v>
      </c>
      <c r="P749" s="107">
        <v>0</v>
      </c>
      <c r="Q749" s="107">
        <v>0</v>
      </c>
      <c r="R749" s="107">
        <v>0</v>
      </c>
      <c r="S749" s="107">
        <v>0</v>
      </c>
      <c r="T749" s="107">
        <v>0</v>
      </c>
      <c r="U749" s="107">
        <v>0</v>
      </c>
      <c r="V749" s="147">
        <f t="shared" si="58"/>
        <v>0</v>
      </c>
      <c r="W749" s="147">
        <f t="shared" si="58"/>
        <v>0</v>
      </c>
      <c r="X749" s="147">
        <f t="shared" si="58"/>
        <v>0</v>
      </c>
      <c r="Y749" s="107">
        <v>0</v>
      </c>
      <c r="Z749" s="107">
        <v>0</v>
      </c>
      <c r="AA749" s="107">
        <v>0</v>
      </c>
      <c r="AB749" s="107">
        <v>0</v>
      </c>
      <c r="AC749" s="148">
        <f t="shared" si="59"/>
        <v>0</v>
      </c>
      <c r="AD749" s="149"/>
    </row>
    <row r="750" spans="1:30" s="150" customFormat="1" ht="126" x14ac:dyDescent="0.2">
      <c r="A750" s="146"/>
      <c r="B750" s="6" t="s">
        <v>869</v>
      </c>
      <c r="C750" s="6" t="s">
        <v>171</v>
      </c>
      <c r="D750" s="107">
        <v>0</v>
      </c>
      <c r="E750" s="107">
        <v>0</v>
      </c>
      <c r="F750" s="107">
        <v>0</v>
      </c>
      <c r="G750" s="107">
        <v>0</v>
      </c>
      <c r="H750" s="107">
        <v>0</v>
      </c>
      <c r="I750" s="107">
        <v>0</v>
      </c>
      <c r="J750" s="107">
        <v>0</v>
      </c>
      <c r="K750" s="107">
        <v>0</v>
      </c>
      <c r="L750" s="107">
        <v>0</v>
      </c>
      <c r="M750" s="107">
        <v>0</v>
      </c>
      <c r="N750" s="107">
        <v>0</v>
      </c>
      <c r="O750" s="107">
        <v>0</v>
      </c>
      <c r="P750" s="107">
        <v>0</v>
      </c>
      <c r="Q750" s="107">
        <v>0</v>
      </c>
      <c r="R750" s="107">
        <v>0</v>
      </c>
      <c r="S750" s="107">
        <v>0</v>
      </c>
      <c r="T750" s="107">
        <v>0</v>
      </c>
      <c r="U750" s="107">
        <v>0</v>
      </c>
      <c r="V750" s="147">
        <f t="shared" si="58"/>
        <v>0</v>
      </c>
      <c r="W750" s="147">
        <f t="shared" si="58"/>
        <v>0</v>
      </c>
      <c r="X750" s="147">
        <f t="shared" si="58"/>
        <v>0</v>
      </c>
      <c r="Y750" s="107">
        <v>0</v>
      </c>
      <c r="Z750" s="107">
        <v>0</v>
      </c>
      <c r="AA750" s="107">
        <v>0</v>
      </c>
      <c r="AB750" s="107">
        <v>0</v>
      </c>
      <c r="AC750" s="148">
        <f t="shared" si="59"/>
        <v>0</v>
      </c>
      <c r="AD750" s="149"/>
    </row>
    <row r="751" spans="1:30" s="150" customFormat="1" ht="141.75" x14ac:dyDescent="0.2">
      <c r="A751" s="146"/>
      <c r="B751" s="6" t="s">
        <v>870</v>
      </c>
      <c r="C751" s="6" t="s">
        <v>171</v>
      </c>
      <c r="D751" s="107">
        <v>0</v>
      </c>
      <c r="E751" s="107">
        <v>0</v>
      </c>
      <c r="F751" s="107">
        <v>0</v>
      </c>
      <c r="G751" s="107">
        <v>0</v>
      </c>
      <c r="H751" s="107">
        <v>0</v>
      </c>
      <c r="I751" s="107">
        <v>0</v>
      </c>
      <c r="J751" s="107">
        <v>0</v>
      </c>
      <c r="K751" s="107">
        <v>0</v>
      </c>
      <c r="L751" s="107">
        <v>0</v>
      </c>
      <c r="M751" s="107">
        <v>0</v>
      </c>
      <c r="N751" s="107">
        <v>0</v>
      </c>
      <c r="O751" s="107">
        <v>0</v>
      </c>
      <c r="P751" s="107">
        <v>0</v>
      </c>
      <c r="Q751" s="107">
        <v>0</v>
      </c>
      <c r="R751" s="107">
        <v>0</v>
      </c>
      <c r="S751" s="107">
        <v>0</v>
      </c>
      <c r="T751" s="107">
        <v>0</v>
      </c>
      <c r="U751" s="107">
        <v>0</v>
      </c>
      <c r="V751" s="147">
        <f t="shared" si="58"/>
        <v>0</v>
      </c>
      <c r="W751" s="147">
        <f t="shared" si="58"/>
        <v>0</v>
      </c>
      <c r="X751" s="147">
        <f t="shared" si="58"/>
        <v>0</v>
      </c>
      <c r="Y751" s="107">
        <v>0</v>
      </c>
      <c r="Z751" s="107">
        <v>0</v>
      </c>
      <c r="AA751" s="107">
        <v>0</v>
      </c>
      <c r="AB751" s="107">
        <v>0</v>
      </c>
      <c r="AC751" s="148">
        <f t="shared" si="59"/>
        <v>0</v>
      </c>
      <c r="AD751" s="149"/>
    </row>
    <row r="752" spans="1:30" s="150" customFormat="1" ht="141.75" x14ac:dyDescent="0.2">
      <c r="A752" s="146"/>
      <c r="B752" s="6" t="s">
        <v>871</v>
      </c>
      <c r="C752" s="6" t="s">
        <v>171</v>
      </c>
      <c r="D752" s="107">
        <v>0</v>
      </c>
      <c r="E752" s="107">
        <v>0</v>
      </c>
      <c r="F752" s="107">
        <v>0</v>
      </c>
      <c r="G752" s="107">
        <v>0</v>
      </c>
      <c r="H752" s="107">
        <v>0</v>
      </c>
      <c r="I752" s="107">
        <v>0</v>
      </c>
      <c r="J752" s="107">
        <v>0</v>
      </c>
      <c r="K752" s="107">
        <v>0</v>
      </c>
      <c r="L752" s="107">
        <v>0</v>
      </c>
      <c r="M752" s="107">
        <v>0</v>
      </c>
      <c r="N752" s="107">
        <v>0</v>
      </c>
      <c r="O752" s="107">
        <v>0</v>
      </c>
      <c r="P752" s="107">
        <v>0</v>
      </c>
      <c r="Q752" s="107">
        <v>0</v>
      </c>
      <c r="R752" s="107">
        <v>0</v>
      </c>
      <c r="S752" s="107">
        <v>0</v>
      </c>
      <c r="T752" s="107">
        <v>0</v>
      </c>
      <c r="U752" s="107">
        <v>0</v>
      </c>
      <c r="V752" s="147">
        <f t="shared" si="58"/>
        <v>0</v>
      </c>
      <c r="W752" s="147">
        <f t="shared" si="58"/>
        <v>0</v>
      </c>
      <c r="X752" s="147">
        <f t="shared" si="58"/>
        <v>0</v>
      </c>
      <c r="Y752" s="107">
        <v>0</v>
      </c>
      <c r="Z752" s="107">
        <v>0</v>
      </c>
      <c r="AA752" s="107">
        <v>0</v>
      </c>
      <c r="AB752" s="107">
        <v>0</v>
      </c>
      <c r="AC752" s="148">
        <f t="shared" si="59"/>
        <v>0</v>
      </c>
      <c r="AD752" s="149"/>
    </row>
    <row r="753" spans="1:30" s="150" customFormat="1" ht="78.75" x14ac:dyDescent="0.2">
      <c r="A753" s="146"/>
      <c r="B753" s="6" t="s">
        <v>872</v>
      </c>
      <c r="C753" s="6" t="s">
        <v>171</v>
      </c>
      <c r="D753" s="107">
        <v>0</v>
      </c>
      <c r="E753" s="107">
        <v>0</v>
      </c>
      <c r="F753" s="107">
        <v>0</v>
      </c>
      <c r="G753" s="107">
        <v>0</v>
      </c>
      <c r="H753" s="107">
        <v>0</v>
      </c>
      <c r="I753" s="107">
        <v>0</v>
      </c>
      <c r="J753" s="107">
        <v>0</v>
      </c>
      <c r="K753" s="107">
        <v>0</v>
      </c>
      <c r="L753" s="107">
        <v>0</v>
      </c>
      <c r="M753" s="107">
        <v>0</v>
      </c>
      <c r="N753" s="107">
        <v>0</v>
      </c>
      <c r="O753" s="107">
        <v>0</v>
      </c>
      <c r="P753" s="107">
        <v>0</v>
      </c>
      <c r="Q753" s="107">
        <v>0</v>
      </c>
      <c r="R753" s="107">
        <v>0</v>
      </c>
      <c r="S753" s="107">
        <v>0</v>
      </c>
      <c r="T753" s="107">
        <v>0</v>
      </c>
      <c r="U753" s="107">
        <v>0</v>
      </c>
      <c r="V753" s="147">
        <f t="shared" si="58"/>
        <v>0</v>
      </c>
      <c r="W753" s="147">
        <f t="shared" si="58"/>
        <v>0</v>
      </c>
      <c r="X753" s="147">
        <f t="shared" si="58"/>
        <v>0</v>
      </c>
      <c r="Y753" s="107">
        <v>0</v>
      </c>
      <c r="Z753" s="107">
        <v>0</v>
      </c>
      <c r="AA753" s="107">
        <v>0</v>
      </c>
      <c r="AB753" s="107">
        <v>0</v>
      </c>
      <c r="AC753" s="148">
        <f t="shared" si="59"/>
        <v>0</v>
      </c>
      <c r="AD753" s="149"/>
    </row>
    <row r="754" spans="1:30" s="150" customFormat="1" ht="157.5" x14ac:dyDescent="0.2">
      <c r="A754" s="146"/>
      <c r="B754" s="6" t="s">
        <v>873</v>
      </c>
      <c r="C754" s="6" t="s">
        <v>171</v>
      </c>
      <c r="D754" s="107">
        <v>0</v>
      </c>
      <c r="E754" s="107">
        <v>0</v>
      </c>
      <c r="F754" s="107">
        <v>0</v>
      </c>
      <c r="G754" s="107">
        <v>0</v>
      </c>
      <c r="H754" s="107">
        <v>0</v>
      </c>
      <c r="I754" s="107">
        <v>133.68604999999999</v>
      </c>
      <c r="J754" s="107">
        <v>0</v>
      </c>
      <c r="K754" s="107">
        <v>0</v>
      </c>
      <c r="L754" s="107">
        <v>0</v>
      </c>
      <c r="M754" s="107">
        <v>0</v>
      </c>
      <c r="N754" s="107">
        <v>0</v>
      </c>
      <c r="O754" s="107">
        <v>0</v>
      </c>
      <c r="P754" s="107">
        <v>0</v>
      </c>
      <c r="Q754" s="107">
        <v>0</v>
      </c>
      <c r="R754" s="107">
        <v>0</v>
      </c>
      <c r="S754" s="107">
        <v>0</v>
      </c>
      <c r="T754" s="107">
        <v>0</v>
      </c>
      <c r="U754" s="107">
        <v>0</v>
      </c>
      <c r="V754" s="147">
        <f t="shared" si="58"/>
        <v>0</v>
      </c>
      <c r="W754" s="147">
        <f t="shared" si="58"/>
        <v>0</v>
      </c>
      <c r="X754" s="147">
        <f t="shared" si="58"/>
        <v>0</v>
      </c>
      <c r="Y754" s="107">
        <v>2.1</v>
      </c>
      <c r="Z754" s="107">
        <v>0</v>
      </c>
      <c r="AA754" s="107">
        <v>0</v>
      </c>
      <c r="AB754" s="107">
        <v>0</v>
      </c>
      <c r="AC754" s="148">
        <f t="shared" si="59"/>
        <v>2.1</v>
      </c>
      <c r="AD754" s="149"/>
    </row>
    <row r="755" spans="1:30" s="150" customFormat="1" ht="31.5" x14ac:dyDescent="0.2">
      <c r="A755" s="146"/>
      <c r="B755" s="6" t="s">
        <v>874</v>
      </c>
      <c r="C755" s="6" t="s">
        <v>171</v>
      </c>
      <c r="D755" s="107">
        <v>0</v>
      </c>
      <c r="E755" s="107">
        <v>0</v>
      </c>
      <c r="F755" s="107">
        <v>0</v>
      </c>
      <c r="G755" s="107">
        <v>0</v>
      </c>
      <c r="H755" s="107">
        <v>0</v>
      </c>
      <c r="I755" s="107">
        <v>31.087780420000005</v>
      </c>
      <c r="J755" s="107">
        <v>0</v>
      </c>
      <c r="K755" s="107">
        <v>0</v>
      </c>
      <c r="L755" s="107">
        <v>0</v>
      </c>
      <c r="M755" s="107">
        <v>0</v>
      </c>
      <c r="N755" s="107">
        <v>0</v>
      </c>
      <c r="O755" s="107">
        <v>0</v>
      </c>
      <c r="P755" s="107">
        <v>0</v>
      </c>
      <c r="Q755" s="107">
        <v>0</v>
      </c>
      <c r="R755" s="107">
        <v>0</v>
      </c>
      <c r="S755" s="107">
        <v>0</v>
      </c>
      <c r="T755" s="107">
        <v>0</v>
      </c>
      <c r="U755" s="107">
        <v>0</v>
      </c>
      <c r="V755" s="147">
        <f t="shared" si="58"/>
        <v>0</v>
      </c>
      <c r="W755" s="147">
        <f t="shared" si="58"/>
        <v>0</v>
      </c>
      <c r="X755" s="147">
        <f t="shared" si="58"/>
        <v>0</v>
      </c>
      <c r="Y755" s="107">
        <v>31.087780000000002</v>
      </c>
      <c r="Z755" s="107">
        <v>0</v>
      </c>
      <c r="AA755" s="107">
        <v>0</v>
      </c>
      <c r="AB755" s="107">
        <v>0</v>
      </c>
      <c r="AC755" s="148">
        <f t="shared" si="59"/>
        <v>31.087780000000002</v>
      </c>
      <c r="AD755" s="149"/>
    </row>
    <row r="756" spans="1:30" s="150" customFormat="1" ht="141.75" x14ac:dyDescent="0.2">
      <c r="A756" s="146"/>
      <c r="B756" s="6" t="s">
        <v>875</v>
      </c>
      <c r="C756" s="6" t="s">
        <v>171</v>
      </c>
      <c r="D756" s="107">
        <v>0</v>
      </c>
      <c r="E756" s="107">
        <v>0</v>
      </c>
      <c r="F756" s="107">
        <v>0</v>
      </c>
      <c r="G756" s="107">
        <v>0</v>
      </c>
      <c r="H756" s="107">
        <v>0</v>
      </c>
      <c r="I756" s="107">
        <v>0</v>
      </c>
      <c r="J756" s="107">
        <v>0</v>
      </c>
      <c r="K756" s="107">
        <v>0</v>
      </c>
      <c r="L756" s="107">
        <v>0</v>
      </c>
      <c r="M756" s="107">
        <v>0</v>
      </c>
      <c r="N756" s="107">
        <v>0</v>
      </c>
      <c r="O756" s="107">
        <v>0</v>
      </c>
      <c r="P756" s="107">
        <v>0</v>
      </c>
      <c r="Q756" s="107">
        <v>0</v>
      </c>
      <c r="R756" s="107">
        <v>0</v>
      </c>
      <c r="S756" s="107">
        <v>0</v>
      </c>
      <c r="T756" s="107">
        <v>0</v>
      </c>
      <c r="U756" s="107">
        <v>0</v>
      </c>
      <c r="V756" s="147">
        <f t="shared" si="58"/>
        <v>0</v>
      </c>
      <c r="W756" s="147">
        <f t="shared" si="58"/>
        <v>0</v>
      </c>
      <c r="X756" s="147">
        <f t="shared" si="58"/>
        <v>0</v>
      </c>
      <c r="Y756" s="107">
        <v>0</v>
      </c>
      <c r="Z756" s="107">
        <v>0</v>
      </c>
      <c r="AA756" s="107">
        <v>0</v>
      </c>
      <c r="AB756" s="107">
        <v>0</v>
      </c>
      <c r="AC756" s="148">
        <f t="shared" si="59"/>
        <v>0</v>
      </c>
      <c r="AD756" s="149"/>
    </row>
    <row r="757" spans="1:30" s="150" customFormat="1" ht="141.75" x14ac:dyDescent="0.2">
      <c r="A757" s="146"/>
      <c r="B757" s="6" t="s">
        <v>876</v>
      </c>
      <c r="C757" s="6" t="s">
        <v>171</v>
      </c>
      <c r="D757" s="107">
        <v>0</v>
      </c>
      <c r="E757" s="107">
        <v>0</v>
      </c>
      <c r="F757" s="107">
        <v>0</v>
      </c>
      <c r="G757" s="107">
        <v>0</v>
      </c>
      <c r="H757" s="107">
        <v>0</v>
      </c>
      <c r="I757" s="107">
        <v>0</v>
      </c>
      <c r="J757" s="107">
        <v>0</v>
      </c>
      <c r="K757" s="107">
        <v>0</v>
      </c>
      <c r="L757" s="107">
        <v>0</v>
      </c>
      <c r="M757" s="107">
        <v>0</v>
      </c>
      <c r="N757" s="107">
        <v>0</v>
      </c>
      <c r="O757" s="107">
        <v>0</v>
      </c>
      <c r="P757" s="107">
        <v>0</v>
      </c>
      <c r="Q757" s="107">
        <v>0</v>
      </c>
      <c r="R757" s="107">
        <v>0</v>
      </c>
      <c r="S757" s="107">
        <v>0</v>
      </c>
      <c r="T757" s="107">
        <v>0</v>
      </c>
      <c r="U757" s="107">
        <v>0</v>
      </c>
      <c r="V757" s="147">
        <f t="shared" si="58"/>
        <v>0</v>
      </c>
      <c r="W757" s="147">
        <f t="shared" si="58"/>
        <v>0</v>
      </c>
      <c r="X757" s="147">
        <f t="shared" si="58"/>
        <v>0</v>
      </c>
      <c r="Y757" s="107">
        <v>0</v>
      </c>
      <c r="Z757" s="107">
        <v>0</v>
      </c>
      <c r="AA757" s="107">
        <v>0</v>
      </c>
      <c r="AB757" s="107">
        <v>0</v>
      </c>
      <c r="AC757" s="148">
        <f t="shared" si="59"/>
        <v>0</v>
      </c>
      <c r="AD757" s="149"/>
    </row>
    <row r="758" spans="1:30" s="150" customFormat="1" ht="94.5" x14ac:dyDescent="0.2">
      <c r="A758" s="146"/>
      <c r="B758" s="6" t="s">
        <v>877</v>
      </c>
      <c r="C758" s="6" t="s">
        <v>171</v>
      </c>
      <c r="D758" s="107">
        <v>0</v>
      </c>
      <c r="E758" s="107">
        <v>0</v>
      </c>
      <c r="F758" s="107">
        <v>0</v>
      </c>
      <c r="G758" s="107">
        <v>0</v>
      </c>
      <c r="H758" s="107">
        <v>0</v>
      </c>
      <c r="I758" s="107">
        <v>13</v>
      </c>
      <c r="J758" s="107">
        <v>0</v>
      </c>
      <c r="K758" s="107">
        <v>0</v>
      </c>
      <c r="L758" s="107">
        <v>0</v>
      </c>
      <c r="M758" s="107">
        <v>0</v>
      </c>
      <c r="N758" s="107">
        <v>0</v>
      </c>
      <c r="O758" s="107">
        <v>0</v>
      </c>
      <c r="P758" s="107">
        <v>0</v>
      </c>
      <c r="Q758" s="107">
        <v>0</v>
      </c>
      <c r="R758" s="107">
        <v>0</v>
      </c>
      <c r="S758" s="107">
        <v>0</v>
      </c>
      <c r="T758" s="107">
        <v>0</v>
      </c>
      <c r="U758" s="107">
        <v>0</v>
      </c>
      <c r="V758" s="147">
        <f t="shared" si="58"/>
        <v>0</v>
      </c>
      <c r="W758" s="147">
        <f t="shared" si="58"/>
        <v>0</v>
      </c>
      <c r="X758" s="147">
        <f t="shared" si="58"/>
        <v>0</v>
      </c>
      <c r="Y758" s="107">
        <v>11.702680000000001</v>
      </c>
      <c r="Z758" s="107">
        <v>0</v>
      </c>
      <c r="AA758" s="107">
        <v>0</v>
      </c>
      <c r="AB758" s="107">
        <v>0</v>
      </c>
      <c r="AC758" s="148">
        <f t="shared" si="59"/>
        <v>11.702680000000001</v>
      </c>
      <c r="AD758" s="149"/>
    </row>
    <row r="759" spans="1:30" s="150" customFormat="1" ht="94.5" x14ac:dyDescent="0.2">
      <c r="A759" s="146"/>
      <c r="B759" s="6" t="s">
        <v>878</v>
      </c>
      <c r="C759" s="6" t="s">
        <v>171</v>
      </c>
      <c r="D759" s="107">
        <v>0</v>
      </c>
      <c r="E759" s="107">
        <v>0</v>
      </c>
      <c r="F759" s="107">
        <v>0</v>
      </c>
      <c r="G759" s="107">
        <v>0</v>
      </c>
      <c r="H759" s="107">
        <v>0</v>
      </c>
      <c r="I759" s="107">
        <v>3.9491525423728815</v>
      </c>
      <c r="J759" s="107">
        <v>0</v>
      </c>
      <c r="K759" s="107">
        <v>0</v>
      </c>
      <c r="L759" s="107">
        <v>0</v>
      </c>
      <c r="M759" s="107">
        <v>0</v>
      </c>
      <c r="N759" s="107">
        <v>0</v>
      </c>
      <c r="O759" s="107">
        <v>0</v>
      </c>
      <c r="P759" s="107">
        <v>0</v>
      </c>
      <c r="Q759" s="107">
        <v>0</v>
      </c>
      <c r="R759" s="107">
        <v>0</v>
      </c>
      <c r="S759" s="107">
        <v>0</v>
      </c>
      <c r="T759" s="107">
        <v>0</v>
      </c>
      <c r="U759" s="107">
        <v>0</v>
      </c>
      <c r="V759" s="147">
        <f t="shared" si="58"/>
        <v>0</v>
      </c>
      <c r="W759" s="147">
        <f t="shared" si="58"/>
        <v>0</v>
      </c>
      <c r="X759" s="147">
        <f t="shared" si="58"/>
        <v>0</v>
      </c>
      <c r="Y759" s="107">
        <v>3.5620099999999999</v>
      </c>
      <c r="Z759" s="107">
        <v>0</v>
      </c>
      <c r="AA759" s="107">
        <v>0</v>
      </c>
      <c r="AB759" s="107">
        <v>0</v>
      </c>
      <c r="AC759" s="148">
        <f t="shared" si="59"/>
        <v>3.5620099999999999</v>
      </c>
      <c r="AD759" s="149"/>
    </row>
    <row r="760" spans="1:30" s="150" customFormat="1" ht="78.75" x14ac:dyDescent="0.2">
      <c r="A760" s="146"/>
      <c r="B760" s="6" t="s">
        <v>879</v>
      </c>
      <c r="C760" s="6" t="s">
        <v>171</v>
      </c>
      <c r="D760" s="107">
        <v>0</v>
      </c>
      <c r="E760" s="107">
        <v>0</v>
      </c>
      <c r="F760" s="107">
        <v>0</v>
      </c>
      <c r="G760" s="107">
        <v>0</v>
      </c>
      <c r="H760" s="107">
        <v>0</v>
      </c>
      <c r="I760" s="107">
        <v>11.288135593220339</v>
      </c>
      <c r="J760" s="107">
        <v>0</v>
      </c>
      <c r="K760" s="107">
        <v>0</v>
      </c>
      <c r="L760" s="107">
        <v>0</v>
      </c>
      <c r="M760" s="107">
        <v>0</v>
      </c>
      <c r="N760" s="107">
        <v>0</v>
      </c>
      <c r="O760" s="107">
        <v>0</v>
      </c>
      <c r="P760" s="107">
        <v>0</v>
      </c>
      <c r="Q760" s="107">
        <v>0</v>
      </c>
      <c r="R760" s="107">
        <v>0</v>
      </c>
      <c r="S760" s="107">
        <v>0</v>
      </c>
      <c r="T760" s="107">
        <v>0</v>
      </c>
      <c r="U760" s="107">
        <v>0</v>
      </c>
      <c r="V760" s="147">
        <f t="shared" si="58"/>
        <v>0</v>
      </c>
      <c r="W760" s="147">
        <f t="shared" si="58"/>
        <v>0</v>
      </c>
      <c r="X760" s="147">
        <f t="shared" si="58"/>
        <v>0</v>
      </c>
      <c r="Y760" s="107">
        <v>0</v>
      </c>
      <c r="Z760" s="107">
        <v>10.15626</v>
      </c>
      <c r="AA760" s="107">
        <v>0</v>
      </c>
      <c r="AB760" s="107">
        <v>0</v>
      </c>
      <c r="AC760" s="148">
        <f t="shared" si="59"/>
        <v>10.15626</v>
      </c>
      <c r="AD760" s="149"/>
    </row>
    <row r="761" spans="1:30" s="150" customFormat="1" ht="94.5" x14ac:dyDescent="0.2">
      <c r="A761" s="146"/>
      <c r="B761" s="6" t="s">
        <v>880</v>
      </c>
      <c r="C761" s="6" t="s">
        <v>171</v>
      </c>
      <c r="D761" s="107">
        <v>0</v>
      </c>
      <c r="E761" s="107">
        <v>0</v>
      </c>
      <c r="F761" s="107">
        <v>0</v>
      </c>
      <c r="G761" s="107">
        <v>0</v>
      </c>
      <c r="H761" s="107">
        <v>0</v>
      </c>
      <c r="I761" s="107">
        <v>4.5881355932203389</v>
      </c>
      <c r="J761" s="107">
        <v>0</v>
      </c>
      <c r="K761" s="107">
        <v>0</v>
      </c>
      <c r="L761" s="107">
        <v>0</v>
      </c>
      <c r="M761" s="107">
        <v>0</v>
      </c>
      <c r="N761" s="107">
        <v>0</v>
      </c>
      <c r="O761" s="107">
        <v>0</v>
      </c>
      <c r="P761" s="107">
        <v>0</v>
      </c>
      <c r="Q761" s="107">
        <v>0</v>
      </c>
      <c r="R761" s="107">
        <v>0</v>
      </c>
      <c r="S761" s="107">
        <v>0</v>
      </c>
      <c r="T761" s="107">
        <v>0</v>
      </c>
      <c r="U761" s="107">
        <v>0</v>
      </c>
      <c r="V761" s="147">
        <f t="shared" si="58"/>
        <v>0</v>
      </c>
      <c r="W761" s="147">
        <f t="shared" si="58"/>
        <v>0</v>
      </c>
      <c r="X761" s="147">
        <f t="shared" si="58"/>
        <v>0</v>
      </c>
      <c r="Y761" s="107">
        <v>4.1281799999999995</v>
      </c>
      <c r="Z761" s="107">
        <v>0</v>
      </c>
      <c r="AA761" s="107">
        <v>0</v>
      </c>
      <c r="AB761" s="107">
        <v>0</v>
      </c>
      <c r="AC761" s="148">
        <f t="shared" si="59"/>
        <v>4.1281799999999995</v>
      </c>
      <c r="AD761" s="149"/>
    </row>
    <row r="762" spans="1:30" s="150" customFormat="1" ht="110.25" x14ac:dyDescent="0.2">
      <c r="A762" s="146"/>
      <c r="B762" s="6" t="s">
        <v>881</v>
      </c>
      <c r="C762" s="6" t="s">
        <v>171</v>
      </c>
      <c r="D762" s="107">
        <v>0</v>
      </c>
      <c r="E762" s="107">
        <v>0</v>
      </c>
      <c r="F762" s="107">
        <v>0</v>
      </c>
      <c r="G762" s="107">
        <v>0</v>
      </c>
      <c r="H762" s="107">
        <v>0</v>
      </c>
      <c r="I762" s="107">
        <v>307.22609</v>
      </c>
      <c r="J762" s="107">
        <v>0</v>
      </c>
      <c r="K762" s="107">
        <v>0</v>
      </c>
      <c r="L762" s="107">
        <v>0</v>
      </c>
      <c r="M762" s="107">
        <v>0</v>
      </c>
      <c r="N762" s="107">
        <v>0</v>
      </c>
      <c r="O762" s="107">
        <v>0</v>
      </c>
      <c r="P762" s="107">
        <v>0</v>
      </c>
      <c r="Q762" s="107">
        <v>0</v>
      </c>
      <c r="R762" s="107">
        <v>0</v>
      </c>
      <c r="S762" s="107">
        <v>0</v>
      </c>
      <c r="T762" s="107">
        <v>0</v>
      </c>
      <c r="U762" s="107">
        <v>0</v>
      </c>
      <c r="V762" s="147">
        <f t="shared" si="58"/>
        <v>0</v>
      </c>
      <c r="W762" s="147">
        <f t="shared" si="58"/>
        <v>0</v>
      </c>
      <c r="X762" s="147">
        <f t="shared" si="58"/>
        <v>0</v>
      </c>
      <c r="Y762" s="107">
        <v>0</v>
      </c>
      <c r="Z762" s="107">
        <v>0</v>
      </c>
      <c r="AA762" s="107">
        <v>0</v>
      </c>
      <c r="AB762" s="107">
        <v>0</v>
      </c>
      <c r="AC762" s="148">
        <f t="shared" si="59"/>
        <v>0</v>
      </c>
      <c r="AD762" s="149"/>
    </row>
    <row r="763" spans="1:30" s="150" customFormat="1" ht="94.5" x14ac:dyDescent="0.2">
      <c r="A763" s="146"/>
      <c r="B763" s="6" t="s">
        <v>882</v>
      </c>
      <c r="C763" s="6" t="s">
        <v>171</v>
      </c>
      <c r="D763" s="107">
        <v>0</v>
      </c>
      <c r="E763" s="107">
        <v>0</v>
      </c>
      <c r="F763" s="107">
        <v>0</v>
      </c>
      <c r="G763" s="107">
        <v>0</v>
      </c>
      <c r="H763" s="107">
        <v>0</v>
      </c>
      <c r="I763" s="107">
        <v>2.8506800000000005</v>
      </c>
      <c r="J763" s="107">
        <v>0</v>
      </c>
      <c r="K763" s="107">
        <v>0</v>
      </c>
      <c r="L763" s="107">
        <v>0</v>
      </c>
      <c r="M763" s="107">
        <v>0</v>
      </c>
      <c r="N763" s="107">
        <v>0</v>
      </c>
      <c r="O763" s="107">
        <v>0</v>
      </c>
      <c r="P763" s="107">
        <v>0</v>
      </c>
      <c r="Q763" s="107">
        <v>0</v>
      </c>
      <c r="R763" s="107">
        <v>0</v>
      </c>
      <c r="S763" s="107">
        <v>0</v>
      </c>
      <c r="T763" s="107">
        <v>0</v>
      </c>
      <c r="U763" s="107">
        <v>0</v>
      </c>
      <c r="V763" s="147">
        <f t="shared" si="58"/>
        <v>0</v>
      </c>
      <c r="W763" s="147">
        <f t="shared" si="58"/>
        <v>0</v>
      </c>
      <c r="X763" s="147">
        <f t="shared" si="58"/>
        <v>0</v>
      </c>
      <c r="Y763" s="107">
        <v>0</v>
      </c>
      <c r="Z763" s="107">
        <v>0</v>
      </c>
      <c r="AA763" s="107">
        <v>2.6080000000000001</v>
      </c>
      <c r="AB763" s="107">
        <v>0</v>
      </c>
      <c r="AC763" s="148">
        <f t="shared" si="59"/>
        <v>2.6080000000000001</v>
      </c>
      <c r="AD763" s="149"/>
    </row>
    <row r="764" spans="1:30" s="150" customFormat="1" ht="31.5" x14ac:dyDescent="0.2">
      <c r="A764" s="146"/>
      <c r="B764" s="6" t="s">
        <v>883</v>
      </c>
      <c r="C764" s="6" t="s">
        <v>171</v>
      </c>
      <c r="D764" s="107">
        <v>0</v>
      </c>
      <c r="E764" s="107">
        <v>0</v>
      </c>
      <c r="F764" s="107">
        <v>0</v>
      </c>
      <c r="G764" s="107">
        <v>0</v>
      </c>
      <c r="H764" s="107">
        <v>0</v>
      </c>
      <c r="I764" s="107">
        <v>0</v>
      </c>
      <c r="J764" s="107">
        <v>0</v>
      </c>
      <c r="K764" s="107">
        <v>0</v>
      </c>
      <c r="L764" s="107">
        <v>0</v>
      </c>
      <c r="M764" s="107">
        <v>0</v>
      </c>
      <c r="N764" s="107">
        <v>0</v>
      </c>
      <c r="O764" s="107">
        <v>0</v>
      </c>
      <c r="P764" s="107">
        <v>0</v>
      </c>
      <c r="Q764" s="107">
        <v>0</v>
      </c>
      <c r="R764" s="107">
        <v>0</v>
      </c>
      <c r="S764" s="107">
        <v>0</v>
      </c>
      <c r="T764" s="107">
        <v>0</v>
      </c>
      <c r="U764" s="107">
        <v>0</v>
      </c>
      <c r="V764" s="147">
        <f t="shared" ref="V764:X795" si="60">J764+M764+P764+S764</f>
        <v>0</v>
      </c>
      <c r="W764" s="147">
        <f t="shared" si="60"/>
        <v>0</v>
      </c>
      <c r="X764" s="147">
        <f t="shared" si="60"/>
        <v>0</v>
      </c>
      <c r="Y764" s="107">
        <v>0</v>
      </c>
      <c r="Z764" s="107">
        <v>0</v>
      </c>
      <c r="AA764" s="107">
        <v>0</v>
      </c>
      <c r="AB764" s="107">
        <v>0</v>
      </c>
      <c r="AC764" s="148">
        <f t="shared" si="59"/>
        <v>0</v>
      </c>
      <c r="AD764" s="149"/>
    </row>
    <row r="765" spans="1:30" s="150" customFormat="1" ht="141.75" x14ac:dyDescent="0.2">
      <c r="A765" s="146"/>
      <c r="B765" s="6" t="s">
        <v>884</v>
      </c>
      <c r="C765" s="6" t="s">
        <v>171</v>
      </c>
      <c r="D765" s="107">
        <v>0</v>
      </c>
      <c r="E765" s="107">
        <v>0</v>
      </c>
      <c r="F765" s="107">
        <v>0</v>
      </c>
      <c r="G765" s="107">
        <v>0</v>
      </c>
      <c r="H765" s="107">
        <v>0</v>
      </c>
      <c r="I765" s="107">
        <v>0</v>
      </c>
      <c r="J765" s="107">
        <v>0</v>
      </c>
      <c r="K765" s="107">
        <v>0</v>
      </c>
      <c r="L765" s="107">
        <v>0</v>
      </c>
      <c r="M765" s="107">
        <v>0</v>
      </c>
      <c r="N765" s="107">
        <v>0</v>
      </c>
      <c r="O765" s="107">
        <v>0</v>
      </c>
      <c r="P765" s="107">
        <v>0</v>
      </c>
      <c r="Q765" s="107">
        <v>0</v>
      </c>
      <c r="R765" s="107">
        <v>0</v>
      </c>
      <c r="S765" s="107">
        <v>0</v>
      </c>
      <c r="T765" s="107">
        <v>0</v>
      </c>
      <c r="U765" s="107">
        <v>0</v>
      </c>
      <c r="V765" s="147">
        <f t="shared" si="60"/>
        <v>0</v>
      </c>
      <c r="W765" s="147">
        <f t="shared" si="60"/>
        <v>0</v>
      </c>
      <c r="X765" s="147">
        <f t="shared" si="60"/>
        <v>0</v>
      </c>
      <c r="Y765" s="107">
        <v>0</v>
      </c>
      <c r="Z765" s="107">
        <v>0</v>
      </c>
      <c r="AA765" s="107">
        <v>0</v>
      </c>
      <c r="AB765" s="107">
        <v>0</v>
      </c>
      <c r="AC765" s="148">
        <f t="shared" si="59"/>
        <v>0</v>
      </c>
      <c r="AD765" s="149"/>
    </row>
    <row r="766" spans="1:30" s="150" customFormat="1" ht="94.5" x14ac:dyDescent="0.2">
      <c r="A766" s="146"/>
      <c r="B766" s="6" t="s">
        <v>885</v>
      </c>
      <c r="C766" s="6" t="s">
        <v>171</v>
      </c>
      <c r="D766" s="107">
        <v>0</v>
      </c>
      <c r="E766" s="107">
        <v>0</v>
      </c>
      <c r="F766" s="107">
        <v>0</v>
      </c>
      <c r="G766" s="107">
        <v>0</v>
      </c>
      <c r="H766" s="107">
        <v>0</v>
      </c>
      <c r="I766" s="107">
        <v>0</v>
      </c>
      <c r="J766" s="107">
        <v>0</v>
      </c>
      <c r="K766" s="107">
        <v>0</v>
      </c>
      <c r="L766" s="107">
        <v>0</v>
      </c>
      <c r="M766" s="107">
        <v>0</v>
      </c>
      <c r="N766" s="107">
        <v>0</v>
      </c>
      <c r="O766" s="107">
        <v>0</v>
      </c>
      <c r="P766" s="107">
        <v>0</v>
      </c>
      <c r="Q766" s="107">
        <v>0</v>
      </c>
      <c r="R766" s="107">
        <v>0</v>
      </c>
      <c r="S766" s="107">
        <v>0</v>
      </c>
      <c r="T766" s="107">
        <v>0</v>
      </c>
      <c r="U766" s="107">
        <v>0</v>
      </c>
      <c r="V766" s="147">
        <f t="shared" si="60"/>
        <v>0</v>
      </c>
      <c r="W766" s="147">
        <f t="shared" si="60"/>
        <v>0</v>
      </c>
      <c r="X766" s="147">
        <f t="shared" si="60"/>
        <v>0</v>
      </c>
      <c r="Y766" s="107">
        <v>0</v>
      </c>
      <c r="Z766" s="107">
        <v>0</v>
      </c>
      <c r="AA766" s="107">
        <v>0</v>
      </c>
      <c r="AB766" s="107">
        <v>0</v>
      </c>
      <c r="AC766" s="148">
        <f t="shared" si="59"/>
        <v>0</v>
      </c>
      <c r="AD766" s="149"/>
    </row>
    <row r="767" spans="1:30" s="150" customFormat="1" ht="110.25" x14ac:dyDescent="0.2">
      <c r="A767" s="146"/>
      <c r="B767" s="6" t="s">
        <v>886</v>
      </c>
      <c r="C767" s="6" t="s">
        <v>171</v>
      </c>
      <c r="D767" s="107">
        <v>0</v>
      </c>
      <c r="E767" s="107">
        <v>0</v>
      </c>
      <c r="F767" s="107">
        <v>0</v>
      </c>
      <c r="G767" s="107">
        <v>0</v>
      </c>
      <c r="H767" s="107">
        <v>0</v>
      </c>
      <c r="I767" s="107">
        <v>0</v>
      </c>
      <c r="J767" s="107">
        <v>0</v>
      </c>
      <c r="K767" s="107">
        <v>0</v>
      </c>
      <c r="L767" s="107">
        <v>0</v>
      </c>
      <c r="M767" s="107">
        <v>0</v>
      </c>
      <c r="N767" s="107">
        <v>0</v>
      </c>
      <c r="O767" s="107">
        <v>0</v>
      </c>
      <c r="P767" s="107">
        <v>0</v>
      </c>
      <c r="Q767" s="107">
        <v>0</v>
      </c>
      <c r="R767" s="107">
        <v>0</v>
      </c>
      <c r="S767" s="107">
        <v>0</v>
      </c>
      <c r="T767" s="107">
        <v>0</v>
      </c>
      <c r="U767" s="107">
        <v>0</v>
      </c>
      <c r="V767" s="147">
        <f t="shared" si="60"/>
        <v>0</v>
      </c>
      <c r="W767" s="147">
        <f t="shared" si="60"/>
        <v>0</v>
      </c>
      <c r="X767" s="147">
        <f t="shared" si="60"/>
        <v>0</v>
      </c>
      <c r="Y767" s="107">
        <v>0</v>
      </c>
      <c r="Z767" s="107">
        <v>0</v>
      </c>
      <c r="AA767" s="107">
        <v>0</v>
      </c>
      <c r="AB767" s="107">
        <v>0</v>
      </c>
      <c r="AC767" s="148">
        <f t="shared" si="59"/>
        <v>0</v>
      </c>
      <c r="AD767" s="149"/>
    </row>
    <row r="768" spans="1:30" s="150" customFormat="1" ht="63" x14ac:dyDescent="0.2">
      <c r="A768" s="146"/>
      <c r="B768" s="6" t="s">
        <v>887</v>
      </c>
      <c r="C768" s="6" t="s">
        <v>171</v>
      </c>
      <c r="D768" s="107">
        <v>2.1</v>
      </c>
      <c r="E768" s="107">
        <v>0</v>
      </c>
      <c r="F768" s="107">
        <v>0</v>
      </c>
      <c r="G768" s="107">
        <v>0</v>
      </c>
      <c r="H768" s="107">
        <v>0</v>
      </c>
      <c r="I768" s="107">
        <v>1.6254237288135593</v>
      </c>
      <c r="J768" s="107">
        <v>2.1</v>
      </c>
      <c r="K768" s="107">
        <v>0</v>
      </c>
      <c r="L768" s="107">
        <v>0</v>
      </c>
      <c r="M768" s="107">
        <v>0</v>
      </c>
      <c r="N768" s="107">
        <v>0</v>
      </c>
      <c r="O768" s="107">
        <v>0</v>
      </c>
      <c r="P768" s="107">
        <v>0</v>
      </c>
      <c r="Q768" s="107">
        <v>0</v>
      </c>
      <c r="R768" s="107">
        <v>0</v>
      </c>
      <c r="S768" s="107">
        <v>0</v>
      </c>
      <c r="T768" s="107">
        <v>0</v>
      </c>
      <c r="U768" s="107">
        <v>0</v>
      </c>
      <c r="V768" s="147">
        <f t="shared" si="60"/>
        <v>2.1</v>
      </c>
      <c r="W768" s="147">
        <f t="shared" si="60"/>
        <v>0</v>
      </c>
      <c r="X768" s="147">
        <f t="shared" si="60"/>
        <v>0</v>
      </c>
      <c r="Y768" s="107">
        <v>1.46376</v>
      </c>
      <c r="Z768" s="107">
        <v>0</v>
      </c>
      <c r="AA768" s="107">
        <v>0</v>
      </c>
      <c r="AB768" s="107">
        <v>0</v>
      </c>
      <c r="AC768" s="148">
        <f t="shared" si="59"/>
        <v>1.46376</v>
      </c>
      <c r="AD768" s="149"/>
    </row>
    <row r="769" spans="1:30" s="150" customFormat="1" ht="63" x14ac:dyDescent="0.2">
      <c r="A769" s="146"/>
      <c r="B769" s="6" t="s">
        <v>888</v>
      </c>
      <c r="C769" s="6" t="s">
        <v>171</v>
      </c>
      <c r="D769" s="107">
        <v>4.03</v>
      </c>
      <c r="E769" s="107">
        <v>0</v>
      </c>
      <c r="F769" s="107">
        <v>0</v>
      </c>
      <c r="G769" s="107">
        <v>0</v>
      </c>
      <c r="H769" s="107">
        <v>0</v>
      </c>
      <c r="I769" s="107">
        <v>4.1617933999999996</v>
      </c>
      <c r="J769" s="107">
        <v>0</v>
      </c>
      <c r="K769" s="107">
        <v>0</v>
      </c>
      <c r="L769" s="107">
        <v>0</v>
      </c>
      <c r="M769" s="107">
        <v>0</v>
      </c>
      <c r="N769" s="107">
        <v>0</v>
      </c>
      <c r="O769" s="107">
        <v>0</v>
      </c>
      <c r="P769" s="107">
        <v>4.03</v>
      </c>
      <c r="Q769" s="107">
        <v>0</v>
      </c>
      <c r="R769" s="107">
        <v>0</v>
      </c>
      <c r="S769" s="107">
        <v>0</v>
      </c>
      <c r="T769" s="107">
        <v>0</v>
      </c>
      <c r="U769" s="107">
        <v>0</v>
      </c>
      <c r="V769" s="147">
        <f t="shared" si="60"/>
        <v>4.03</v>
      </c>
      <c r="W769" s="147">
        <f t="shared" si="60"/>
        <v>0</v>
      </c>
      <c r="X769" s="147">
        <f t="shared" si="60"/>
        <v>0</v>
      </c>
      <c r="Y769" s="107">
        <v>0</v>
      </c>
      <c r="Z769" s="107">
        <v>0</v>
      </c>
      <c r="AA769" s="107">
        <v>3.7456140599999999</v>
      </c>
      <c r="AB769" s="107">
        <v>0</v>
      </c>
      <c r="AC769" s="148">
        <f t="shared" si="59"/>
        <v>3.7456140599999999</v>
      </c>
      <c r="AD769" s="149"/>
    </row>
    <row r="770" spans="1:30" s="150" customFormat="1" ht="78.75" x14ac:dyDescent="0.2">
      <c r="A770" s="146"/>
      <c r="B770" s="6" t="s">
        <v>889</v>
      </c>
      <c r="C770" s="6" t="s">
        <v>171</v>
      </c>
      <c r="D770" s="107">
        <v>1.2</v>
      </c>
      <c r="E770" s="107">
        <v>0</v>
      </c>
      <c r="F770" s="107">
        <v>0</v>
      </c>
      <c r="G770" s="107">
        <v>0</v>
      </c>
      <c r="H770" s="107">
        <v>0</v>
      </c>
      <c r="I770" s="107">
        <v>1.7706555555555552</v>
      </c>
      <c r="J770" s="107">
        <v>0</v>
      </c>
      <c r="K770" s="107">
        <v>0</v>
      </c>
      <c r="L770" s="107">
        <v>0</v>
      </c>
      <c r="M770" s="107">
        <v>0</v>
      </c>
      <c r="N770" s="107">
        <v>0</v>
      </c>
      <c r="O770" s="107">
        <v>0</v>
      </c>
      <c r="P770" s="107">
        <v>1.2</v>
      </c>
      <c r="Q770" s="107">
        <v>0</v>
      </c>
      <c r="R770" s="107">
        <v>0</v>
      </c>
      <c r="S770" s="107">
        <v>0</v>
      </c>
      <c r="T770" s="107">
        <v>0</v>
      </c>
      <c r="U770" s="107">
        <v>0</v>
      </c>
      <c r="V770" s="147">
        <f t="shared" si="60"/>
        <v>1.2</v>
      </c>
      <c r="W770" s="147">
        <f t="shared" si="60"/>
        <v>0</v>
      </c>
      <c r="X770" s="147">
        <f t="shared" si="60"/>
        <v>0</v>
      </c>
      <c r="Y770" s="107">
        <v>0</v>
      </c>
      <c r="Z770" s="107">
        <v>0</v>
      </c>
      <c r="AA770" s="107">
        <v>1.5935899999999998</v>
      </c>
      <c r="AB770" s="107">
        <v>0</v>
      </c>
      <c r="AC770" s="148">
        <f t="shared" si="59"/>
        <v>1.5935899999999998</v>
      </c>
      <c r="AD770" s="149"/>
    </row>
    <row r="771" spans="1:30" s="150" customFormat="1" ht="78.75" x14ac:dyDescent="0.2">
      <c r="A771" s="146"/>
      <c r="B771" s="6" t="s">
        <v>890</v>
      </c>
      <c r="C771" s="6" t="s">
        <v>171</v>
      </c>
      <c r="D771" s="107">
        <v>0</v>
      </c>
      <c r="E771" s="107">
        <v>0</v>
      </c>
      <c r="F771" s="107">
        <v>0</v>
      </c>
      <c r="G771" s="107">
        <v>0</v>
      </c>
      <c r="H771" s="107">
        <v>0</v>
      </c>
      <c r="I771" s="107">
        <v>0</v>
      </c>
      <c r="J771" s="107">
        <v>0</v>
      </c>
      <c r="K771" s="107">
        <v>0</v>
      </c>
      <c r="L771" s="107">
        <v>0</v>
      </c>
      <c r="M771" s="107">
        <v>0</v>
      </c>
      <c r="N771" s="107">
        <v>0</v>
      </c>
      <c r="O771" s="107">
        <v>0</v>
      </c>
      <c r="P771" s="107">
        <v>0</v>
      </c>
      <c r="Q771" s="107">
        <v>0</v>
      </c>
      <c r="R771" s="107">
        <v>0</v>
      </c>
      <c r="S771" s="107">
        <v>0</v>
      </c>
      <c r="T771" s="107">
        <v>0</v>
      </c>
      <c r="U771" s="107">
        <v>0</v>
      </c>
      <c r="V771" s="147">
        <f t="shared" si="60"/>
        <v>0</v>
      </c>
      <c r="W771" s="147">
        <f t="shared" si="60"/>
        <v>0</v>
      </c>
      <c r="X771" s="147">
        <f t="shared" si="60"/>
        <v>0</v>
      </c>
      <c r="Y771" s="107">
        <v>0</v>
      </c>
      <c r="Z771" s="107">
        <v>0</v>
      </c>
      <c r="AA771" s="107">
        <v>0</v>
      </c>
      <c r="AB771" s="107">
        <v>0</v>
      </c>
      <c r="AC771" s="148">
        <f t="shared" si="59"/>
        <v>0</v>
      </c>
      <c r="AD771" s="149"/>
    </row>
    <row r="772" spans="1:30" s="150" customFormat="1" ht="63" x14ac:dyDescent="0.2">
      <c r="A772" s="146"/>
      <c r="B772" s="6" t="s">
        <v>891</v>
      </c>
      <c r="C772" s="6" t="s">
        <v>171</v>
      </c>
      <c r="D772" s="107">
        <v>0</v>
      </c>
      <c r="E772" s="107">
        <v>0</v>
      </c>
      <c r="F772" s="107">
        <v>0</v>
      </c>
      <c r="G772" s="107">
        <v>0</v>
      </c>
      <c r="H772" s="107">
        <v>0</v>
      </c>
      <c r="I772" s="107">
        <v>0</v>
      </c>
      <c r="J772" s="107">
        <v>0</v>
      </c>
      <c r="K772" s="107">
        <v>0</v>
      </c>
      <c r="L772" s="107">
        <v>0</v>
      </c>
      <c r="M772" s="107">
        <v>0</v>
      </c>
      <c r="N772" s="107">
        <v>0</v>
      </c>
      <c r="O772" s="107">
        <v>0</v>
      </c>
      <c r="P772" s="107">
        <v>0</v>
      </c>
      <c r="Q772" s="107">
        <v>0</v>
      </c>
      <c r="R772" s="107">
        <v>0</v>
      </c>
      <c r="S772" s="107">
        <v>0</v>
      </c>
      <c r="T772" s="107">
        <v>0</v>
      </c>
      <c r="U772" s="107">
        <v>0</v>
      </c>
      <c r="V772" s="147">
        <f t="shared" si="60"/>
        <v>0</v>
      </c>
      <c r="W772" s="147">
        <f t="shared" si="60"/>
        <v>0</v>
      </c>
      <c r="X772" s="147">
        <f t="shared" si="60"/>
        <v>0</v>
      </c>
      <c r="Y772" s="107">
        <v>0</v>
      </c>
      <c r="Z772" s="107">
        <v>0</v>
      </c>
      <c r="AA772" s="107">
        <v>0</v>
      </c>
      <c r="AB772" s="107">
        <v>0</v>
      </c>
      <c r="AC772" s="148">
        <f t="shared" si="59"/>
        <v>0</v>
      </c>
      <c r="AD772" s="149"/>
    </row>
    <row r="773" spans="1:30" s="150" customFormat="1" ht="110.25" x14ac:dyDescent="0.2">
      <c r="A773" s="146"/>
      <c r="B773" s="6" t="s">
        <v>892</v>
      </c>
      <c r="C773" s="6" t="s">
        <v>171</v>
      </c>
      <c r="D773" s="107">
        <v>0.2</v>
      </c>
      <c r="E773" s="107">
        <v>0.25</v>
      </c>
      <c r="F773" s="107">
        <v>0</v>
      </c>
      <c r="G773" s="107">
        <v>0</v>
      </c>
      <c r="H773" s="107">
        <v>0</v>
      </c>
      <c r="I773" s="107">
        <v>0.93220333333333327</v>
      </c>
      <c r="J773" s="107">
        <v>0</v>
      </c>
      <c r="K773" s="107">
        <v>0</v>
      </c>
      <c r="L773" s="107">
        <v>0</v>
      </c>
      <c r="M773" s="107">
        <v>0</v>
      </c>
      <c r="N773" s="107">
        <v>0</v>
      </c>
      <c r="O773" s="107">
        <v>0</v>
      </c>
      <c r="P773" s="107">
        <v>0.2</v>
      </c>
      <c r="Q773" s="107">
        <v>0.25</v>
      </c>
      <c r="R773" s="107">
        <v>0</v>
      </c>
      <c r="S773" s="107">
        <v>0</v>
      </c>
      <c r="T773" s="107">
        <v>0</v>
      </c>
      <c r="U773" s="107">
        <v>0</v>
      </c>
      <c r="V773" s="147">
        <f t="shared" si="60"/>
        <v>0.2</v>
      </c>
      <c r="W773" s="147">
        <f t="shared" si="60"/>
        <v>0.25</v>
      </c>
      <c r="X773" s="147">
        <f t="shared" si="60"/>
        <v>0</v>
      </c>
      <c r="Y773" s="107">
        <v>0</v>
      </c>
      <c r="Z773" s="107">
        <v>0</v>
      </c>
      <c r="AA773" s="107">
        <v>0.83898299999999992</v>
      </c>
      <c r="AB773" s="107">
        <v>0</v>
      </c>
      <c r="AC773" s="148">
        <f t="shared" si="59"/>
        <v>0.83898299999999992</v>
      </c>
      <c r="AD773" s="149"/>
    </row>
    <row r="774" spans="1:30" s="150" customFormat="1" ht="94.5" x14ac:dyDescent="0.2">
      <c r="A774" s="146"/>
      <c r="B774" s="6" t="s">
        <v>893</v>
      </c>
      <c r="C774" s="6" t="s">
        <v>171</v>
      </c>
      <c r="D774" s="107">
        <v>0</v>
      </c>
      <c r="E774" s="107">
        <v>0</v>
      </c>
      <c r="F774" s="107">
        <v>0</v>
      </c>
      <c r="G774" s="107">
        <v>0</v>
      </c>
      <c r="H774" s="107">
        <v>0</v>
      </c>
      <c r="I774" s="107">
        <v>0.52937306400000006</v>
      </c>
      <c r="J774" s="107">
        <v>0</v>
      </c>
      <c r="K774" s="107">
        <v>0</v>
      </c>
      <c r="L774" s="107">
        <v>0</v>
      </c>
      <c r="M774" s="107">
        <v>0</v>
      </c>
      <c r="N774" s="107">
        <v>0</v>
      </c>
      <c r="O774" s="107">
        <v>0</v>
      </c>
      <c r="P774" s="107">
        <v>0</v>
      </c>
      <c r="Q774" s="107">
        <v>0</v>
      </c>
      <c r="R774" s="107">
        <v>0</v>
      </c>
      <c r="S774" s="107">
        <v>0</v>
      </c>
      <c r="T774" s="107">
        <v>0</v>
      </c>
      <c r="U774" s="107">
        <v>0</v>
      </c>
      <c r="V774" s="147">
        <f t="shared" si="60"/>
        <v>0</v>
      </c>
      <c r="W774" s="147">
        <f t="shared" si="60"/>
        <v>0</v>
      </c>
      <c r="X774" s="147">
        <f t="shared" si="60"/>
        <v>0</v>
      </c>
      <c r="Y774" s="107">
        <v>0</v>
      </c>
      <c r="Z774" s="107">
        <v>0.47643575760000006</v>
      </c>
      <c r="AA774" s="107">
        <v>0</v>
      </c>
      <c r="AB774" s="107">
        <v>0</v>
      </c>
      <c r="AC774" s="148">
        <f t="shared" si="59"/>
        <v>0.47643575760000006</v>
      </c>
      <c r="AD774" s="149"/>
    </row>
    <row r="775" spans="1:30" s="150" customFormat="1" ht="110.25" x14ac:dyDescent="0.2">
      <c r="A775" s="146"/>
      <c r="B775" s="6" t="s">
        <v>894</v>
      </c>
      <c r="C775" s="6" t="s">
        <v>171</v>
      </c>
      <c r="D775" s="107">
        <v>0.6</v>
      </c>
      <c r="E775" s="107">
        <v>0</v>
      </c>
      <c r="F775" s="107">
        <v>0</v>
      </c>
      <c r="G775" s="107">
        <v>0</v>
      </c>
      <c r="H775" s="107">
        <v>0</v>
      </c>
      <c r="I775" s="107">
        <v>1.6152284444444445</v>
      </c>
      <c r="J775" s="107">
        <v>0</v>
      </c>
      <c r="K775" s="107">
        <v>0</v>
      </c>
      <c r="L775" s="107">
        <v>0</v>
      </c>
      <c r="M775" s="107">
        <v>0</v>
      </c>
      <c r="N775" s="107">
        <v>0</v>
      </c>
      <c r="O775" s="107">
        <v>0</v>
      </c>
      <c r="P775" s="107">
        <v>0</v>
      </c>
      <c r="Q775" s="107">
        <v>0</v>
      </c>
      <c r="R775" s="107">
        <v>0</v>
      </c>
      <c r="S775" s="107">
        <v>0.6</v>
      </c>
      <c r="T775" s="107">
        <v>0</v>
      </c>
      <c r="U775" s="107">
        <v>0</v>
      </c>
      <c r="V775" s="147">
        <f t="shared" si="60"/>
        <v>0.6</v>
      </c>
      <c r="W775" s="147">
        <f t="shared" si="60"/>
        <v>0</v>
      </c>
      <c r="X775" s="147">
        <f t="shared" si="60"/>
        <v>0</v>
      </c>
      <c r="Y775" s="107">
        <v>0</v>
      </c>
      <c r="Z775" s="107">
        <v>0</v>
      </c>
      <c r="AA775" s="107">
        <v>0</v>
      </c>
      <c r="AB775" s="107">
        <v>1.4537056000000002</v>
      </c>
      <c r="AC775" s="148">
        <f t="shared" si="59"/>
        <v>1.4537056000000002</v>
      </c>
      <c r="AD775" s="149"/>
    </row>
    <row r="776" spans="1:30" s="150" customFormat="1" ht="126" x14ac:dyDescent="0.2">
      <c r="A776" s="146"/>
      <c r="B776" s="6" t="s">
        <v>895</v>
      </c>
      <c r="C776" s="6" t="s">
        <v>171</v>
      </c>
      <c r="D776" s="107">
        <v>2</v>
      </c>
      <c r="E776" s="107">
        <v>0</v>
      </c>
      <c r="F776" s="107">
        <v>0</v>
      </c>
      <c r="G776" s="107">
        <v>0</v>
      </c>
      <c r="H776" s="107">
        <v>0</v>
      </c>
      <c r="I776" s="107">
        <v>2.5237944444444449</v>
      </c>
      <c r="J776" s="107">
        <v>0</v>
      </c>
      <c r="K776" s="107">
        <v>0</v>
      </c>
      <c r="L776" s="107">
        <v>0</v>
      </c>
      <c r="M776" s="107">
        <v>0</v>
      </c>
      <c r="N776" s="107">
        <v>0</v>
      </c>
      <c r="O776" s="107">
        <v>0</v>
      </c>
      <c r="P776" s="107">
        <v>0</v>
      </c>
      <c r="Q776" s="107">
        <v>0</v>
      </c>
      <c r="R776" s="107">
        <v>0</v>
      </c>
      <c r="S776" s="107">
        <v>2</v>
      </c>
      <c r="T776" s="107">
        <v>0</v>
      </c>
      <c r="U776" s="107">
        <v>0</v>
      </c>
      <c r="V776" s="147">
        <f t="shared" si="60"/>
        <v>2</v>
      </c>
      <c r="W776" s="147">
        <f t="shared" si="60"/>
        <v>0</v>
      </c>
      <c r="X776" s="147">
        <f t="shared" si="60"/>
        <v>0</v>
      </c>
      <c r="Y776" s="107">
        <v>0</v>
      </c>
      <c r="Z776" s="107">
        <v>0</v>
      </c>
      <c r="AA776" s="107">
        <v>0</v>
      </c>
      <c r="AB776" s="107">
        <v>2.2714150000000002</v>
      </c>
      <c r="AC776" s="148">
        <f t="shared" si="59"/>
        <v>2.2714150000000002</v>
      </c>
      <c r="AD776" s="149"/>
    </row>
    <row r="777" spans="1:30" s="150" customFormat="1" ht="78.75" x14ac:dyDescent="0.2">
      <c r="A777" s="146"/>
      <c r="B777" s="6" t="s">
        <v>896</v>
      </c>
      <c r="C777" s="6" t="s">
        <v>171</v>
      </c>
      <c r="D777" s="107">
        <v>0.27</v>
      </c>
      <c r="E777" s="107">
        <v>0</v>
      </c>
      <c r="F777" s="107">
        <v>0</v>
      </c>
      <c r="G777" s="107">
        <v>0</v>
      </c>
      <c r="H777" s="107">
        <v>0</v>
      </c>
      <c r="I777" s="107">
        <v>0.93220333333333327</v>
      </c>
      <c r="J777" s="107">
        <v>0</v>
      </c>
      <c r="K777" s="107">
        <v>0</v>
      </c>
      <c r="L777" s="107">
        <v>0</v>
      </c>
      <c r="M777" s="107">
        <v>0</v>
      </c>
      <c r="N777" s="107">
        <v>0</v>
      </c>
      <c r="O777" s="107">
        <v>0</v>
      </c>
      <c r="P777" s="107">
        <v>0.27</v>
      </c>
      <c r="Q777" s="107">
        <v>0</v>
      </c>
      <c r="R777" s="107">
        <v>0</v>
      </c>
      <c r="S777" s="107">
        <v>0</v>
      </c>
      <c r="T777" s="107">
        <v>0</v>
      </c>
      <c r="U777" s="107">
        <v>0</v>
      </c>
      <c r="V777" s="147">
        <f t="shared" si="60"/>
        <v>0.27</v>
      </c>
      <c r="W777" s="147">
        <f t="shared" si="60"/>
        <v>0</v>
      </c>
      <c r="X777" s="147">
        <f t="shared" si="60"/>
        <v>0</v>
      </c>
      <c r="Y777" s="107">
        <v>0</v>
      </c>
      <c r="Z777" s="107">
        <v>0</v>
      </c>
      <c r="AA777" s="107">
        <v>0.83898299999999992</v>
      </c>
      <c r="AB777" s="107">
        <v>0</v>
      </c>
      <c r="AC777" s="148">
        <f t="shared" si="59"/>
        <v>0.83898299999999992</v>
      </c>
      <c r="AD777" s="149"/>
    </row>
    <row r="778" spans="1:30" s="150" customFormat="1" ht="78.75" x14ac:dyDescent="0.2">
      <c r="A778" s="146"/>
      <c r="B778" s="6" t="s">
        <v>897</v>
      </c>
      <c r="C778" s="6" t="s">
        <v>171</v>
      </c>
      <c r="D778" s="107">
        <v>0</v>
      </c>
      <c r="E778" s="107">
        <v>0</v>
      </c>
      <c r="F778" s="107">
        <v>0</v>
      </c>
      <c r="G778" s="107">
        <v>0</v>
      </c>
      <c r="H778" s="107">
        <v>0</v>
      </c>
      <c r="I778" s="107">
        <v>2.6211864406779664</v>
      </c>
      <c r="J778" s="107">
        <v>0</v>
      </c>
      <c r="K778" s="107">
        <v>0</v>
      </c>
      <c r="L778" s="107">
        <v>0</v>
      </c>
      <c r="M778" s="107">
        <v>0</v>
      </c>
      <c r="N778" s="107">
        <v>0</v>
      </c>
      <c r="O778" s="107">
        <v>0</v>
      </c>
      <c r="P778" s="107">
        <v>0</v>
      </c>
      <c r="Q778" s="107">
        <v>0</v>
      </c>
      <c r="R778" s="107">
        <v>0</v>
      </c>
      <c r="S778" s="107">
        <v>0</v>
      </c>
      <c r="T778" s="107">
        <v>0</v>
      </c>
      <c r="U778" s="107">
        <v>0</v>
      </c>
      <c r="V778" s="147">
        <f t="shared" si="60"/>
        <v>0</v>
      </c>
      <c r="W778" s="147">
        <f t="shared" si="60"/>
        <v>0</v>
      </c>
      <c r="X778" s="147">
        <f t="shared" si="60"/>
        <v>0</v>
      </c>
      <c r="Y778" s="107">
        <v>2.3588681899999999</v>
      </c>
      <c r="Z778" s="107">
        <v>0</v>
      </c>
      <c r="AA778" s="107">
        <v>0</v>
      </c>
      <c r="AB778" s="107">
        <v>0</v>
      </c>
      <c r="AC778" s="148">
        <f t="shared" si="59"/>
        <v>2.3588681899999999</v>
      </c>
      <c r="AD778" s="149"/>
    </row>
    <row r="779" spans="1:30" s="150" customFormat="1" ht="63" x14ac:dyDescent="0.2">
      <c r="A779" s="146"/>
      <c r="B779" s="6" t="s">
        <v>898</v>
      </c>
      <c r="C779" s="6" t="s">
        <v>171</v>
      </c>
      <c r="D779" s="107">
        <v>0</v>
      </c>
      <c r="E779" s="107">
        <v>0</v>
      </c>
      <c r="F779" s="107">
        <v>0</v>
      </c>
      <c r="G779" s="107">
        <v>0</v>
      </c>
      <c r="H779" s="107">
        <v>0</v>
      </c>
      <c r="I779" s="107">
        <v>0</v>
      </c>
      <c r="J779" s="107">
        <v>0</v>
      </c>
      <c r="K779" s="107">
        <v>0</v>
      </c>
      <c r="L779" s="107">
        <v>0</v>
      </c>
      <c r="M779" s="107">
        <v>0</v>
      </c>
      <c r="N779" s="107">
        <v>0</v>
      </c>
      <c r="O779" s="107">
        <v>0</v>
      </c>
      <c r="P779" s="107">
        <v>0</v>
      </c>
      <c r="Q779" s="107">
        <v>0</v>
      </c>
      <c r="R779" s="107">
        <v>0</v>
      </c>
      <c r="S779" s="107">
        <v>0</v>
      </c>
      <c r="T779" s="107">
        <v>0</v>
      </c>
      <c r="U779" s="107">
        <v>0</v>
      </c>
      <c r="V779" s="147">
        <f t="shared" si="60"/>
        <v>0</v>
      </c>
      <c r="W779" s="147">
        <f t="shared" si="60"/>
        <v>0</v>
      </c>
      <c r="X779" s="147">
        <f t="shared" si="60"/>
        <v>0</v>
      </c>
      <c r="Y779" s="107">
        <v>0</v>
      </c>
      <c r="Z779" s="107">
        <v>0</v>
      </c>
      <c r="AA779" s="107">
        <v>0</v>
      </c>
      <c r="AB779" s="107">
        <v>0</v>
      </c>
      <c r="AC779" s="148">
        <f t="shared" si="59"/>
        <v>0</v>
      </c>
      <c r="AD779" s="149"/>
    </row>
    <row r="780" spans="1:30" s="150" customFormat="1" ht="47.25" x14ac:dyDescent="0.2">
      <c r="A780" s="146"/>
      <c r="B780" s="6" t="s">
        <v>899</v>
      </c>
      <c r="C780" s="6" t="s">
        <v>171</v>
      </c>
      <c r="D780" s="107">
        <v>7.0000000000000007E-2</v>
      </c>
      <c r="E780" s="107">
        <v>0</v>
      </c>
      <c r="F780" s="107">
        <v>0</v>
      </c>
      <c r="G780" s="107">
        <v>0</v>
      </c>
      <c r="H780" s="107">
        <v>0</v>
      </c>
      <c r="I780" s="107">
        <v>0.34106233333333336</v>
      </c>
      <c r="J780" s="107">
        <v>0</v>
      </c>
      <c r="K780" s="107">
        <v>0</v>
      </c>
      <c r="L780" s="107">
        <v>0</v>
      </c>
      <c r="M780" s="107">
        <v>7.0000000000000007E-2</v>
      </c>
      <c r="N780" s="107">
        <v>0</v>
      </c>
      <c r="O780" s="107">
        <v>0</v>
      </c>
      <c r="P780" s="107">
        <v>0</v>
      </c>
      <c r="Q780" s="107">
        <v>0</v>
      </c>
      <c r="R780" s="107">
        <v>0</v>
      </c>
      <c r="S780" s="107">
        <v>0</v>
      </c>
      <c r="T780" s="107">
        <v>0</v>
      </c>
      <c r="U780" s="107">
        <v>0</v>
      </c>
      <c r="V780" s="147">
        <f t="shared" si="60"/>
        <v>7.0000000000000007E-2</v>
      </c>
      <c r="W780" s="147">
        <f t="shared" si="60"/>
        <v>0</v>
      </c>
      <c r="X780" s="147">
        <f t="shared" si="60"/>
        <v>0</v>
      </c>
      <c r="Y780" s="107">
        <v>0</v>
      </c>
      <c r="Z780" s="107">
        <v>0.30695610000000001</v>
      </c>
      <c r="AA780" s="107">
        <v>0</v>
      </c>
      <c r="AB780" s="107">
        <v>0</v>
      </c>
      <c r="AC780" s="148">
        <f t="shared" si="59"/>
        <v>0.30695610000000001</v>
      </c>
      <c r="AD780" s="149"/>
    </row>
    <row r="781" spans="1:30" s="150" customFormat="1" ht="94.5" x14ac:dyDescent="0.2">
      <c r="A781" s="146"/>
      <c r="B781" s="6" t="s">
        <v>900</v>
      </c>
      <c r="C781" s="6" t="s">
        <v>171</v>
      </c>
      <c r="D781" s="107">
        <v>0</v>
      </c>
      <c r="E781" s="107">
        <v>0</v>
      </c>
      <c r="F781" s="107">
        <v>0</v>
      </c>
      <c r="G781" s="107">
        <v>0</v>
      </c>
      <c r="H781" s="107">
        <v>0</v>
      </c>
      <c r="I781" s="107">
        <v>0</v>
      </c>
      <c r="J781" s="107">
        <v>0</v>
      </c>
      <c r="K781" s="107">
        <v>0</v>
      </c>
      <c r="L781" s="107">
        <v>0</v>
      </c>
      <c r="M781" s="107">
        <v>0</v>
      </c>
      <c r="N781" s="107">
        <v>0</v>
      </c>
      <c r="O781" s="107">
        <v>0</v>
      </c>
      <c r="P781" s="107">
        <v>0</v>
      </c>
      <c r="Q781" s="107">
        <v>0</v>
      </c>
      <c r="R781" s="107">
        <v>0</v>
      </c>
      <c r="S781" s="107">
        <v>0</v>
      </c>
      <c r="T781" s="107">
        <v>0</v>
      </c>
      <c r="U781" s="107">
        <v>0</v>
      </c>
      <c r="V781" s="147">
        <f t="shared" si="60"/>
        <v>0</v>
      </c>
      <c r="W781" s="147">
        <f t="shared" si="60"/>
        <v>0</v>
      </c>
      <c r="X781" s="147">
        <f t="shared" si="60"/>
        <v>0</v>
      </c>
      <c r="Y781" s="107">
        <v>0</v>
      </c>
      <c r="Z781" s="107">
        <v>0</v>
      </c>
      <c r="AA781" s="107">
        <v>0</v>
      </c>
      <c r="AB781" s="107">
        <v>0</v>
      </c>
      <c r="AC781" s="148">
        <f t="shared" si="59"/>
        <v>0</v>
      </c>
      <c r="AD781" s="149"/>
    </row>
    <row r="782" spans="1:30" s="150" customFormat="1" ht="94.5" x14ac:dyDescent="0.2">
      <c r="A782" s="146"/>
      <c r="B782" s="6" t="s">
        <v>901</v>
      </c>
      <c r="C782" s="6" t="s">
        <v>171</v>
      </c>
      <c r="D782" s="107">
        <v>0</v>
      </c>
      <c r="E782" s="107">
        <v>0</v>
      </c>
      <c r="F782" s="107">
        <v>0</v>
      </c>
      <c r="G782" s="107">
        <v>0</v>
      </c>
      <c r="H782" s="107">
        <v>0</v>
      </c>
      <c r="I782" s="107">
        <v>0</v>
      </c>
      <c r="J782" s="107">
        <v>0</v>
      </c>
      <c r="K782" s="107">
        <v>0</v>
      </c>
      <c r="L782" s="107">
        <v>0</v>
      </c>
      <c r="M782" s="107">
        <v>0</v>
      </c>
      <c r="N782" s="107">
        <v>0</v>
      </c>
      <c r="O782" s="107">
        <v>0</v>
      </c>
      <c r="P782" s="107">
        <v>0</v>
      </c>
      <c r="Q782" s="107">
        <v>0</v>
      </c>
      <c r="R782" s="107">
        <v>0</v>
      </c>
      <c r="S782" s="107">
        <v>0</v>
      </c>
      <c r="T782" s="107">
        <v>0</v>
      </c>
      <c r="U782" s="107">
        <v>0</v>
      </c>
      <c r="V782" s="147">
        <f t="shared" si="60"/>
        <v>0</v>
      </c>
      <c r="W782" s="147">
        <f t="shared" si="60"/>
        <v>0</v>
      </c>
      <c r="X782" s="147">
        <f t="shared" si="60"/>
        <v>0</v>
      </c>
      <c r="Y782" s="107">
        <v>0</v>
      </c>
      <c r="Z782" s="107">
        <v>0</v>
      </c>
      <c r="AA782" s="107">
        <v>0</v>
      </c>
      <c r="AB782" s="107">
        <v>0</v>
      </c>
      <c r="AC782" s="148">
        <f t="shared" si="59"/>
        <v>0</v>
      </c>
      <c r="AD782" s="149"/>
    </row>
    <row r="783" spans="1:30" s="150" customFormat="1" ht="110.25" x14ac:dyDescent="0.2">
      <c r="A783" s="146"/>
      <c r="B783" s="6" t="s">
        <v>902</v>
      </c>
      <c r="C783" s="6" t="s">
        <v>171</v>
      </c>
      <c r="D783" s="107">
        <v>2.5000000000000001E-2</v>
      </c>
      <c r="E783" s="107">
        <v>0</v>
      </c>
      <c r="F783" s="107">
        <v>0</v>
      </c>
      <c r="G783" s="107">
        <v>0</v>
      </c>
      <c r="H783" s="107">
        <v>0</v>
      </c>
      <c r="I783" s="107">
        <v>0.30038077777777772</v>
      </c>
      <c r="J783" s="107">
        <v>0</v>
      </c>
      <c r="K783" s="107">
        <v>0</v>
      </c>
      <c r="L783" s="107">
        <v>0</v>
      </c>
      <c r="M783" s="107">
        <v>2.5000000000000001E-2</v>
      </c>
      <c r="N783" s="107">
        <v>0</v>
      </c>
      <c r="O783" s="107">
        <v>0</v>
      </c>
      <c r="P783" s="107">
        <v>0</v>
      </c>
      <c r="Q783" s="107">
        <v>0</v>
      </c>
      <c r="R783" s="107">
        <v>0</v>
      </c>
      <c r="S783" s="107">
        <v>0</v>
      </c>
      <c r="T783" s="107">
        <v>0</v>
      </c>
      <c r="U783" s="107">
        <v>0</v>
      </c>
      <c r="V783" s="147">
        <f t="shared" si="60"/>
        <v>2.5000000000000001E-2</v>
      </c>
      <c r="W783" s="147">
        <f t="shared" si="60"/>
        <v>0</v>
      </c>
      <c r="X783" s="147">
        <f t="shared" si="60"/>
        <v>0</v>
      </c>
      <c r="Y783" s="107">
        <v>0</v>
      </c>
      <c r="Z783" s="107">
        <v>0.26976270000000002</v>
      </c>
      <c r="AA783" s="107">
        <v>0</v>
      </c>
      <c r="AB783" s="107">
        <v>0</v>
      </c>
      <c r="AC783" s="148">
        <f t="shared" si="59"/>
        <v>0.26976270000000002</v>
      </c>
      <c r="AD783" s="149"/>
    </row>
    <row r="784" spans="1:30" s="150" customFormat="1" ht="94.5" x14ac:dyDescent="0.2">
      <c r="A784" s="146"/>
      <c r="B784" s="6" t="s">
        <v>903</v>
      </c>
      <c r="C784" s="6" t="s">
        <v>171</v>
      </c>
      <c r="D784" s="107">
        <v>0.6</v>
      </c>
      <c r="E784" s="107">
        <v>0</v>
      </c>
      <c r="F784" s="107">
        <v>0</v>
      </c>
      <c r="G784" s="107">
        <v>0</v>
      </c>
      <c r="H784" s="107">
        <v>0</v>
      </c>
      <c r="I784" s="107">
        <v>0.62147177777777773</v>
      </c>
      <c r="J784" s="107">
        <v>0</v>
      </c>
      <c r="K784" s="107">
        <v>0</v>
      </c>
      <c r="L784" s="107">
        <v>0</v>
      </c>
      <c r="M784" s="107">
        <v>0.6</v>
      </c>
      <c r="N784" s="107">
        <v>0</v>
      </c>
      <c r="O784" s="107">
        <v>0</v>
      </c>
      <c r="P784" s="107">
        <v>0</v>
      </c>
      <c r="Q784" s="107">
        <v>0</v>
      </c>
      <c r="R784" s="107">
        <v>0</v>
      </c>
      <c r="S784" s="107">
        <v>0</v>
      </c>
      <c r="T784" s="107">
        <v>0</v>
      </c>
      <c r="U784" s="107">
        <v>0</v>
      </c>
      <c r="V784" s="147">
        <f t="shared" si="60"/>
        <v>0.6</v>
      </c>
      <c r="W784" s="147">
        <f t="shared" si="60"/>
        <v>0</v>
      </c>
      <c r="X784" s="147">
        <f t="shared" si="60"/>
        <v>0</v>
      </c>
      <c r="Y784" s="107">
        <v>0</v>
      </c>
      <c r="Z784" s="107">
        <v>0.55932205999999995</v>
      </c>
      <c r="AA784" s="107">
        <v>0</v>
      </c>
      <c r="AB784" s="107">
        <v>0</v>
      </c>
      <c r="AC784" s="148">
        <f t="shared" si="59"/>
        <v>0.55932205999999995</v>
      </c>
      <c r="AD784" s="149"/>
    </row>
    <row r="785" spans="1:30" s="150" customFormat="1" ht="157.5" x14ac:dyDescent="0.2">
      <c r="A785" s="146"/>
      <c r="B785" s="6" t="s">
        <v>904</v>
      </c>
      <c r="C785" s="6" t="s">
        <v>171</v>
      </c>
      <c r="D785" s="107">
        <v>1.27</v>
      </c>
      <c r="E785" s="107">
        <v>0.5</v>
      </c>
      <c r="F785" s="107">
        <v>0</v>
      </c>
      <c r="G785" s="107">
        <v>0</v>
      </c>
      <c r="H785" s="107">
        <v>0</v>
      </c>
      <c r="I785" s="107">
        <v>3.1043888888888884</v>
      </c>
      <c r="J785" s="107">
        <v>0</v>
      </c>
      <c r="K785" s="107">
        <v>0</v>
      </c>
      <c r="L785" s="107">
        <v>0</v>
      </c>
      <c r="M785" s="107">
        <v>0</v>
      </c>
      <c r="N785" s="107">
        <v>0</v>
      </c>
      <c r="O785" s="107">
        <v>0</v>
      </c>
      <c r="P785" s="107">
        <v>0</v>
      </c>
      <c r="Q785" s="107">
        <v>0</v>
      </c>
      <c r="R785" s="107">
        <v>0</v>
      </c>
      <c r="S785" s="107">
        <v>1.27</v>
      </c>
      <c r="T785" s="107">
        <v>0.5</v>
      </c>
      <c r="U785" s="107">
        <v>0</v>
      </c>
      <c r="V785" s="147">
        <f t="shared" si="60"/>
        <v>1.27</v>
      </c>
      <c r="W785" s="147">
        <f t="shared" si="60"/>
        <v>0.5</v>
      </c>
      <c r="X785" s="147">
        <f t="shared" si="60"/>
        <v>0</v>
      </c>
      <c r="Y785" s="107">
        <v>0</v>
      </c>
      <c r="Z785" s="107">
        <v>0</v>
      </c>
      <c r="AA785" s="107">
        <v>0</v>
      </c>
      <c r="AB785" s="107">
        <v>2.7939499999999997</v>
      </c>
      <c r="AC785" s="148">
        <f t="shared" si="59"/>
        <v>2.7939499999999997</v>
      </c>
      <c r="AD785" s="149"/>
    </row>
    <row r="786" spans="1:30" s="150" customFormat="1" ht="78.75" x14ac:dyDescent="0.2">
      <c r="A786" s="146"/>
      <c r="B786" s="6" t="s">
        <v>905</v>
      </c>
      <c r="C786" s="6" t="s">
        <v>171</v>
      </c>
      <c r="D786" s="107">
        <v>0</v>
      </c>
      <c r="E786" s="107">
        <v>0</v>
      </c>
      <c r="F786" s="107">
        <v>0</v>
      </c>
      <c r="G786" s="107">
        <v>0</v>
      </c>
      <c r="H786" s="107">
        <v>0</v>
      </c>
      <c r="I786" s="107">
        <v>0</v>
      </c>
      <c r="J786" s="107">
        <v>0</v>
      </c>
      <c r="K786" s="107">
        <v>0</v>
      </c>
      <c r="L786" s="107">
        <v>0</v>
      </c>
      <c r="M786" s="107">
        <v>0</v>
      </c>
      <c r="N786" s="107">
        <v>0</v>
      </c>
      <c r="O786" s="107">
        <v>0</v>
      </c>
      <c r="P786" s="107">
        <v>0</v>
      </c>
      <c r="Q786" s="107">
        <v>0</v>
      </c>
      <c r="R786" s="107">
        <v>0</v>
      </c>
      <c r="S786" s="107">
        <v>0</v>
      </c>
      <c r="T786" s="107">
        <v>0</v>
      </c>
      <c r="U786" s="107">
        <v>0</v>
      </c>
      <c r="V786" s="147">
        <f t="shared" si="60"/>
        <v>0</v>
      </c>
      <c r="W786" s="147">
        <f t="shared" si="60"/>
        <v>0</v>
      </c>
      <c r="X786" s="147">
        <f t="shared" si="60"/>
        <v>0</v>
      </c>
      <c r="Y786" s="107">
        <v>0</v>
      </c>
      <c r="Z786" s="107">
        <v>0</v>
      </c>
      <c r="AA786" s="107">
        <v>0</v>
      </c>
      <c r="AB786" s="107">
        <v>0</v>
      </c>
      <c r="AC786" s="148">
        <f t="shared" si="59"/>
        <v>0</v>
      </c>
      <c r="AD786" s="149"/>
    </row>
    <row r="787" spans="1:30" s="150" customFormat="1" ht="78.75" x14ac:dyDescent="0.2">
      <c r="A787" s="146"/>
      <c r="B787" s="6" t="s">
        <v>906</v>
      </c>
      <c r="C787" s="6" t="s">
        <v>171</v>
      </c>
      <c r="D787" s="107">
        <v>0</v>
      </c>
      <c r="E787" s="107">
        <v>0</v>
      </c>
      <c r="F787" s="107">
        <v>0</v>
      </c>
      <c r="G787" s="107">
        <v>0</v>
      </c>
      <c r="H787" s="107">
        <v>0</v>
      </c>
      <c r="I787" s="107">
        <v>0</v>
      </c>
      <c r="J787" s="107">
        <v>0</v>
      </c>
      <c r="K787" s="107">
        <v>0</v>
      </c>
      <c r="L787" s="107">
        <v>0</v>
      </c>
      <c r="M787" s="107">
        <v>0</v>
      </c>
      <c r="N787" s="107">
        <v>0</v>
      </c>
      <c r="O787" s="107">
        <v>0</v>
      </c>
      <c r="P787" s="107">
        <v>0</v>
      </c>
      <c r="Q787" s="107">
        <v>0</v>
      </c>
      <c r="R787" s="107">
        <v>0</v>
      </c>
      <c r="S787" s="107">
        <v>0</v>
      </c>
      <c r="T787" s="107">
        <v>0</v>
      </c>
      <c r="U787" s="107">
        <v>0</v>
      </c>
      <c r="V787" s="147">
        <f t="shared" si="60"/>
        <v>0</v>
      </c>
      <c r="W787" s="147">
        <f t="shared" si="60"/>
        <v>0</v>
      </c>
      <c r="X787" s="147">
        <f t="shared" si="60"/>
        <v>0</v>
      </c>
      <c r="Y787" s="107">
        <v>0</v>
      </c>
      <c r="Z787" s="107">
        <v>0</v>
      </c>
      <c r="AA787" s="107">
        <v>0</v>
      </c>
      <c r="AB787" s="107">
        <v>0</v>
      </c>
      <c r="AC787" s="148">
        <f t="shared" si="59"/>
        <v>0</v>
      </c>
      <c r="AD787" s="149"/>
    </row>
    <row r="788" spans="1:30" s="150" customFormat="1" ht="78.75" x14ac:dyDescent="0.2">
      <c r="A788" s="146"/>
      <c r="B788" s="6" t="s">
        <v>907</v>
      </c>
      <c r="C788" s="6" t="s">
        <v>171</v>
      </c>
      <c r="D788" s="107">
        <v>0.35</v>
      </c>
      <c r="E788" s="107">
        <v>0</v>
      </c>
      <c r="F788" s="107">
        <v>0</v>
      </c>
      <c r="G788" s="107">
        <v>0</v>
      </c>
      <c r="H788" s="107">
        <v>0</v>
      </c>
      <c r="I788" s="107">
        <v>0.27777777777777779</v>
      </c>
      <c r="J788" s="107">
        <v>0</v>
      </c>
      <c r="K788" s="107">
        <v>0</v>
      </c>
      <c r="L788" s="107">
        <v>0</v>
      </c>
      <c r="M788" s="107">
        <v>0</v>
      </c>
      <c r="N788" s="107">
        <v>0</v>
      </c>
      <c r="O788" s="107">
        <v>0</v>
      </c>
      <c r="P788" s="107">
        <v>0</v>
      </c>
      <c r="Q788" s="107">
        <v>0</v>
      </c>
      <c r="R788" s="107">
        <v>0</v>
      </c>
      <c r="S788" s="107">
        <v>0.35</v>
      </c>
      <c r="T788" s="107">
        <v>0</v>
      </c>
      <c r="U788" s="107">
        <v>0</v>
      </c>
      <c r="V788" s="147">
        <f t="shared" si="60"/>
        <v>0.35</v>
      </c>
      <c r="W788" s="147">
        <f t="shared" si="60"/>
        <v>0</v>
      </c>
      <c r="X788" s="147">
        <f t="shared" si="60"/>
        <v>0</v>
      </c>
      <c r="Y788" s="107">
        <v>0</v>
      </c>
      <c r="Z788" s="107">
        <v>0</v>
      </c>
      <c r="AA788" s="107">
        <v>0</v>
      </c>
      <c r="AB788" s="107">
        <v>0.25</v>
      </c>
      <c r="AC788" s="148">
        <f t="shared" si="59"/>
        <v>0.25</v>
      </c>
      <c r="AD788" s="149"/>
    </row>
    <row r="789" spans="1:30" s="150" customFormat="1" ht="78.75" x14ac:dyDescent="0.2">
      <c r="A789" s="146"/>
      <c r="B789" s="6" t="s">
        <v>908</v>
      </c>
      <c r="C789" s="6" t="s">
        <v>171</v>
      </c>
      <c r="D789" s="107">
        <v>0.39</v>
      </c>
      <c r="E789" s="107">
        <v>0</v>
      </c>
      <c r="F789" s="107">
        <v>0</v>
      </c>
      <c r="G789" s="107">
        <v>0</v>
      </c>
      <c r="H789" s="107">
        <v>0</v>
      </c>
      <c r="I789" s="107">
        <v>0.28888888888888892</v>
      </c>
      <c r="J789" s="107">
        <v>0</v>
      </c>
      <c r="K789" s="107">
        <v>0</v>
      </c>
      <c r="L789" s="107">
        <v>0</v>
      </c>
      <c r="M789" s="107">
        <v>0</v>
      </c>
      <c r="N789" s="107">
        <v>0</v>
      </c>
      <c r="O789" s="107">
        <v>0</v>
      </c>
      <c r="P789" s="107">
        <v>0</v>
      </c>
      <c r="Q789" s="107">
        <v>0</v>
      </c>
      <c r="R789" s="107">
        <v>0</v>
      </c>
      <c r="S789" s="107">
        <v>0.39</v>
      </c>
      <c r="T789" s="107">
        <v>0</v>
      </c>
      <c r="U789" s="107">
        <v>0</v>
      </c>
      <c r="V789" s="147">
        <f t="shared" si="60"/>
        <v>0.39</v>
      </c>
      <c r="W789" s="147">
        <f t="shared" si="60"/>
        <v>0</v>
      </c>
      <c r="X789" s="147">
        <f t="shared" si="60"/>
        <v>0</v>
      </c>
      <c r="Y789" s="107">
        <v>0</v>
      </c>
      <c r="Z789" s="107">
        <v>0</v>
      </c>
      <c r="AA789" s="107">
        <v>0</v>
      </c>
      <c r="AB789" s="107">
        <v>0.26</v>
      </c>
      <c r="AC789" s="148">
        <f t="shared" si="59"/>
        <v>0.26</v>
      </c>
      <c r="AD789" s="149"/>
    </row>
    <row r="790" spans="1:30" s="150" customFormat="1" ht="63" x14ac:dyDescent="0.2">
      <c r="A790" s="146"/>
      <c r="B790" s="6" t="s">
        <v>909</v>
      </c>
      <c r="C790" s="6" t="s">
        <v>171</v>
      </c>
      <c r="D790" s="107">
        <v>0</v>
      </c>
      <c r="E790" s="107">
        <v>0</v>
      </c>
      <c r="F790" s="107">
        <v>0</v>
      </c>
      <c r="G790" s="107">
        <v>0</v>
      </c>
      <c r="H790" s="107">
        <v>0</v>
      </c>
      <c r="I790" s="107">
        <v>0</v>
      </c>
      <c r="J790" s="107">
        <v>0</v>
      </c>
      <c r="K790" s="107">
        <v>0</v>
      </c>
      <c r="L790" s="107">
        <v>0</v>
      </c>
      <c r="M790" s="107">
        <v>0</v>
      </c>
      <c r="N790" s="107">
        <v>0</v>
      </c>
      <c r="O790" s="107">
        <v>0</v>
      </c>
      <c r="P790" s="107">
        <v>0</v>
      </c>
      <c r="Q790" s="107">
        <v>0</v>
      </c>
      <c r="R790" s="107">
        <v>0</v>
      </c>
      <c r="S790" s="107">
        <v>0</v>
      </c>
      <c r="T790" s="107">
        <v>0</v>
      </c>
      <c r="U790" s="107">
        <v>0</v>
      </c>
      <c r="V790" s="147">
        <f t="shared" si="60"/>
        <v>0</v>
      </c>
      <c r="W790" s="147">
        <f t="shared" si="60"/>
        <v>0</v>
      </c>
      <c r="X790" s="147">
        <f t="shared" si="60"/>
        <v>0</v>
      </c>
      <c r="Y790" s="107">
        <v>0</v>
      </c>
      <c r="Z790" s="107">
        <v>0</v>
      </c>
      <c r="AA790" s="107">
        <v>0</v>
      </c>
      <c r="AB790" s="107">
        <v>0</v>
      </c>
      <c r="AC790" s="148">
        <f t="shared" si="59"/>
        <v>0</v>
      </c>
      <c r="AD790" s="149"/>
    </row>
    <row r="791" spans="1:30" s="150" customFormat="1" ht="94.5" x14ac:dyDescent="0.2">
      <c r="A791" s="146"/>
      <c r="B791" s="6" t="s">
        <v>910</v>
      </c>
      <c r="C791" s="6" t="s">
        <v>171</v>
      </c>
      <c r="D791" s="107">
        <v>0.35</v>
      </c>
      <c r="E791" s="107">
        <v>0</v>
      </c>
      <c r="F791" s="107">
        <v>0</v>
      </c>
      <c r="G791" s="107">
        <v>0</v>
      </c>
      <c r="H791" s="107">
        <v>0</v>
      </c>
      <c r="I791" s="107">
        <v>0.52937306400000006</v>
      </c>
      <c r="J791" s="107">
        <v>0</v>
      </c>
      <c r="K791" s="107">
        <v>0</v>
      </c>
      <c r="L791" s="107">
        <v>0</v>
      </c>
      <c r="M791" s="107">
        <v>0.35</v>
      </c>
      <c r="N791" s="107">
        <v>0</v>
      </c>
      <c r="O791" s="107">
        <v>0</v>
      </c>
      <c r="P791" s="107">
        <v>0</v>
      </c>
      <c r="Q791" s="107">
        <v>0</v>
      </c>
      <c r="R791" s="107">
        <v>0</v>
      </c>
      <c r="S791" s="107">
        <v>0</v>
      </c>
      <c r="T791" s="107">
        <v>0</v>
      </c>
      <c r="U791" s="107">
        <v>0</v>
      </c>
      <c r="V791" s="147">
        <f t="shared" si="60"/>
        <v>0.35</v>
      </c>
      <c r="W791" s="147">
        <f t="shared" si="60"/>
        <v>0</v>
      </c>
      <c r="X791" s="147">
        <f t="shared" si="60"/>
        <v>0</v>
      </c>
      <c r="Y791" s="107">
        <v>0</v>
      </c>
      <c r="Z791" s="107">
        <v>0.47643575760000006</v>
      </c>
      <c r="AA791" s="107">
        <v>0</v>
      </c>
      <c r="AB791" s="107">
        <v>0</v>
      </c>
      <c r="AC791" s="148">
        <f t="shared" si="59"/>
        <v>0.47643575760000006</v>
      </c>
      <c r="AD791" s="149"/>
    </row>
    <row r="792" spans="1:30" s="150" customFormat="1" ht="141.75" x14ac:dyDescent="0.2">
      <c r="A792" s="146"/>
      <c r="B792" s="6" t="s">
        <v>911</v>
      </c>
      <c r="C792" s="6" t="s">
        <v>171</v>
      </c>
      <c r="D792" s="107">
        <v>0.4</v>
      </c>
      <c r="E792" s="107">
        <v>2.5000000000000001E-2</v>
      </c>
      <c r="F792" s="107">
        <v>0</v>
      </c>
      <c r="G792" s="107">
        <v>0</v>
      </c>
      <c r="H792" s="107">
        <v>0</v>
      </c>
      <c r="I792" s="107">
        <v>1</v>
      </c>
      <c r="J792" s="107">
        <v>0</v>
      </c>
      <c r="K792" s="107">
        <v>0</v>
      </c>
      <c r="L792" s="107">
        <v>0</v>
      </c>
      <c r="M792" s="107">
        <v>0</v>
      </c>
      <c r="N792" s="107">
        <v>0</v>
      </c>
      <c r="O792" s="107">
        <v>0</v>
      </c>
      <c r="P792" s="107">
        <v>0.4</v>
      </c>
      <c r="Q792" s="107">
        <v>2.5000000000000001E-2</v>
      </c>
      <c r="R792" s="107">
        <v>0</v>
      </c>
      <c r="S792" s="107">
        <v>0</v>
      </c>
      <c r="T792" s="107">
        <v>0</v>
      </c>
      <c r="U792" s="107">
        <v>0</v>
      </c>
      <c r="V792" s="147">
        <f t="shared" si="60"/>
        <v>0.4</v>
      </c>
      <c r="W792" s="147">
        <f t="shared" si="60"/>
        <v>2.5000000000000001E-2</v>
      </c>
      <c r="X792" s="147">
        <f t="shared" si="60"/>
        <v>0</v>
      </c>
      <c r="Y792" s="107">
        <v>0</v>
      </c>
      <c r="Z792" s="107">
        <v>0</v>
      </c>
      <c r="AA792" s="107">
        <v>0.9</v>
      </c>
      <c r="AB792" s="107">
        <v>0</v>
      </c>
      <c r="AC792" s="148">
        <f t="shared" si="59"/>
        <v>0.9</v>
      </c>
      <c r="AD792" s="149"/>
    </row>
    <row r="793" spans="1:30" s="150" customFormat="1" ht="47.25" x14ac:dyDescent="0.2">
      <c r="A793" s="146"/>
      <c r="B793" s="6" t="s">
        <v>912</v>
      </c>
      <c r="C793" s="6" t="s">
        <v>171</v>
      </c>
      <c r="D793" s="107">
        <v>0</v>
      </c>
      <c r="E793" s="107">
        <v>0</v>
      </c>
      <c r="F793" s="107">
        <v>0</v>
      </c>
      <c r="G793" s="107">
        <v>0</v>
      </c>
      <c r="H793" s="107">
        <v>0</v>
      </c>
      <c r="I793" s="107">
        <v>5.5555555555555554</v>
      </c>
      <c r="J793" s="107">
        <v>0</v>
      </c>
      <c r="K793" s="107">
        <v>0</v>
      </c>
      <c r="L793" s="107">
        <v>0</v>
      </c>
      <c r="M793" s="107">
        <v>0</v>
      </c>
      <c r="N793" s="107">
        <v>0</v>
      </c>
      <c r="O793" s="107">
        <v>0</v>
      </c>
      <c r="P793" s="107">
        <v>0</v>
      </c>
      <c r="Q793" s="107">
        <v>0</v>
      </c>
      <c r="R793" s="107">
        <v>0</v>
      </c>
      <c r="S793" s="107">
        <v>0</v>
      </c>
      <c r="T793" s="107">
        <v>0</v>
      </c>
      <c r="U793" s="107">
        <v>0</v>
      </c>
      <c r="V793" s="147">
        <f t="shared" si="60"/>
        <v>0</v>
      </c>
      <c r="W793" s="147">
        <f t="shared" si="60"/>
        <v>0</v>
      </c>
      <c r="X793" s="147">
        <f t="shared" si="60"/>
        <v>0</v>
      </c>
      <c r="Y793" s="107">
        <v>0</v>
      </c>
      <c r="Z793" s="107">
        <v>0</v>
      </c>
      <c r="AA793" s="107">
        <v>0</v>
      </c>
      <c r="AB793" s="107">
        <v>5</v>
      </c>
      <c r="AC793" s="148">
        <f t="shared" si="59"/>
        <v>5</v>
      </c>
      <c r="AD793" s="149"/>
    </row>
    <row r="794" spans="1:30" s="150" customFormat="1" ht="63" x14ac:dyDescent="0.2">
      <c r="A794" s="146"/>
      <c r="B794" s="6" t="s">
        <v>913</v>
      </c>
      <c r="C794" s="6" t="s">
        <v>171</v>
      </c>
      <c r="D794" s="107">
        <v>0.13</v>
      </c>
      <c r="E794" s="107">
        <v>0</v>
      </c>
      <c r="F794" s="107">
        <v>0</v>
      </c>
      <c r="G794" s="107">
        <v>0.13</v>
      </c>
      <c r="H794" s="107">
        <v>0</v>
      </c>
      <c r="I794" s="107">
        <v>0.21148888888888889</v>
      </c>
      <c r="J794" s="107">
        <v>0</v>
      </c>
      <c r="K794" s="107">
        <v>0</v>
      </c>
      <c r="L794" s="107">
        <v>0</v>
      </c>
      <c r="M794" s="107">
        <v>0.13</v>
      </c>
      <c r="N794" s="107">
        <v>0</v>
      </c>
      <c r="O794" s="107">
        <v>0</v>
      </c>
      <c r="P794" s="107">
        <v>0</v>
      </c>
      <c r="Q794" s="107">
        <v>0</v>
      </c>
      <c r="R794" s="107">
        <v>0</v>
      </c>
      <c r="S794" s="107">
        <v>0</v>
      </c>
      <c r="T794" s="107">
        <v>0</v>
      </c>
      <c r="U794" s="107">
        <v>0</v>
      </c>
      <c r="V794" s="147">
        <f t="shared" si="60"/>
        <v>0.13</v>
      </c>
      <c r="W794" s="147">
        <f t="shared" si="60"/>
        <v>0</v>
      </c>
      <c r="X794" s="147">
        <f t="shared" si="60"/>
        <v>0</v>
      </c>
      <c r="Y794" s="107">
        <v>0</v>
      </c>
      <c r="Z794" s="107">
        <v>0.19034000000000001</v>
      </c>
      <c r="AA794" s="107">
        <v>0</v>
      </c>
      <c r="AB794" s="107">
        <v>0</v>
      </c>
      <c r="AC794" s="148">
        <f t="shared" si="59"/>
        <v>0.19034000000000001</v>
      </c>
      <c r="AD794" s="149"/>
    </row>
    <row r="795" spans="1:30" s="150" customFormat="1" ht="110.25" x14ac:dyDescent="0.2">
      <c r="A795" s="146"/>
      <c r="B795" s="6" t="s">
        <v>914</v>
      </c>
      <c r="C795" s="6" t="s">
        <v>171</v>
      </c>
      <c r="D795" s="107">
        <v>0.25</v>
      </c>
      <c r="E795" s="107">
        <v>0</v>
      </c>
      <c r="F795" s="107">
        <v>0</v>
      </c>
      <c r="G795" s="107">
        <v>0</v>
      </c>
      <c r="H795" s="107">
        <v>0</v>
      </c>
      <c r="I795" s="107">
        <v>0.20836666666666664</v>
      </c>
      <c r="J795" s="107">
        <v>0</v>
      </c>
      <c r="K795" s="107">
        <v>0</v>
      </c>
      <c r="L795" s="107">
        <v>0</v>
      </c>
      <c r="M795" s="107">
        <v>0.25</v>
      </c>
      <c r="N795" s="107">
        <v>0</v>
      </c>
      <c r="O795" s="107">
        <v>0</v>
      </c>
      <c r="P795" s="107">
        <v>0</v>
      </c>
      <c r="Q795" s="107">
        <v>0</v>
      </c>
      <c r="R795" s="107">
        <v>0</v>
      </c>
      <c r="S795" s="107">
        <v>0</v>
      </c>
      <c r="T795" s="107">
        <v>0</v>
      </c>
      <c r="U795" s="107">
        <v>0</v>
      </c>
      <c r="V795" s="147">
        <f t="shared" si="60"/>
        <v>0.25</v>
      </c>
      <c r="W795" s="147">
        <f t="shared" si="60"/>
        <v>0</v>
      </c>
      <c r="X795" s="147">
        <f t="shared" si="60"/>
        <v>0</v>
      </c>
      <c r="Y795" s="107">
        <v>0</v>
      </c>
      <c r="Z795" s="107">
        <v>0.18728</v>
      </c>
      <c r="AA795" s="107">
        <v>0</v>
      </c>
      <c r="AB795" s="107">
        <v>0</v>
      </c>
      <c r="AC795" s="148">
        <f t="shared" si="59"/>
        <v>0.18728</v>
      </c>
      <c r="AD795" s="149"/>
    </row>
    <row r="796" spans="1:30" s="150" customFormat="1" ht="94.5" x14ac:dyDescent="0.2">
      <c r="A796" s="146"/>
      <c r="B796" s="6" t="s">
        <v>915</v>
      </c>
      <c r="C796" s="6" t="s">
        <v>171</v>
      </c>
      <c r="D796" s="107">
        <v>0.13</v>
      </c>
      <c r="E796" s="107">
        <v>0</v>
      </c>
      <c r="F796" s="107">
        <v>0</v>
      </c>
      <c r="G796" s="107">
        <v>0</v>
      </c>
      <c r="H796" s="107">
        <v>0</v>
      </c>
      <c r="I796" s="107">
        <v>0.23371111111111109</v>
      </c>
      <c r="J796" s="107">
        <v>0.13</v>
      </c>
      <c r="K796" s="107">
        <v>0</v>
      </c>
      <c r="L796" s="107">
        <v>0</v>
      </c>
      <c r="M796" s="107">
        <v>0</v>
      </c>
      <c r="N796" s="107">
        <v>0</v>
      </c>
      <c r="O796" s="107">
        <v>0</v>
      </c>
      <c r="P796" s="107">
        <v>0</v>
      </c>
      <c r="Q796" s="107">
        <v>0</v>
      </c>
      <c r="R796" s="107">
        <v>0</v>
      </c>
      <c r="S796" s="107">
        <v>0</v>
      </c>
      <c r="T796" s="107">
        <v>0</v>
      </c>
      <c r="U796" s="107">
        <v>0</v>
      </c>
      <c r="V796" s="147">
        <f t="shared" ref="V796:X827" si="61">J796+M796+P796+S796</f>
        <v>0.13</v>
      </c>
      <c r="W796" s="147">
        <f t="shared" si="61"/>
        <v>0</v>
      </c>
      <c r="X796" s="147">
        <f t="shared" si="61"/>
        <v>0</v>
      </c>
      <c r="Y796" s="107">
        <v>0.21034</v>
      </c>
      <c r="Z796" s="107">
        <v>0</v>
      </c>
      <c r="AA796" s="107">
        <v>0</v>
      </c>
      <c r="AB796" s="107">
        <v>0</v>
      </c>
      <c r="AC796" s="148">
        <f t="shared" ref="AC796:AC859" si="62">Y796+Z796+AA796+AB796</f>
        <v>0.21034</v>
      </c>
      <c r="AD796" s="149"/>
    </row>
    <row r="797" spans="1:30" s="150" customFormat="1" ht="78.75" x14ac:dyDescent="0.2">
      <c r="A797" s="146"/>
      <c r="B797" s="6" t="s">
        <v>916</v>
      </c>
      <c r="C797" s="6" t="s">
        <v>171</v>
      </c>
      <c r="D797" s="107">
        <v>6.0000000000000001E-3</v>
      </c>
      <c r="E797" s="107">
        <v>0.16</v>
      </c>
      <c r="F797" s="107">
        <v>0</v>
      </c>
      <c r="G797" s="107">
        <v>0</v>
      </c>
      <c r="H797" s="107">
        <v>0</v>
      </c>
      <c r="I797" s="107">
        <v>0.65555555555555545</v>
      </c>
      <c r="J797" s="107">
        <v>0</v>
      </c>
      <c r="K797" s="107">
        <v>0</v>
      </c>
      <c r="L797" s="107">
        <v>0</v>
      </c>
      <c r="M797" s="107">
        <v>0</v>
      </c>
      <c r="N797" s="107">
        <v>0</v>
      </c>
      <c r="O797" s="107">
        <v>0</v>
      </c>
      <c r="P797" s="107">
        <v>6.0000000000000001E-3</v>
      </c>
      <c r="Q797" s="107">
        <v>0.16</v>
      </c>
      <c r="R797" s="107">
        <v>0</v>
      </c>
      <c r="S797" s="107">
        <v>0</v>
      </c>
      <c r="T797" s="107">
        <v>0</v>
      </c>
      <c r="U797" s="107">
        <v>0</v>
      </c>
      <c r="V797" s="147">
        <f t="shared" si="61"/>
        <v>6.0000000000000001E-3</v>
      </c>
      <c r="W797" s="147">
        <f t="shared" si="61"/>
        <v>0.16</v>
      </c>
      <c r="X797" s="147">
        <f t="shared" si="61"/>
        <v>0</v>
      </c>
      <c r="Y797" s="107">
        <v>0</v>
      </c>
      <c r="Z797" s="107">
        <v>0</v>
      </c>
      <c r="AA797" s="107">
        <v>0.59</v>
      </c>
      <c r="AB797" s="107">
        <v>0</v>
      </c>
      <c r="AC797" s="148">
        <f t="shared" si="62"/>
        <v>0.59</v>
      </c>
      <c r="AD797" s="149"/>
    </row>
    <row r="798" spans="1:30" s="150" customFormat="1" ht="94.5" x14ac:dyDescent="0.2">
      <c r="A798" s="146"/>
      <c r="B798" s="6" t="s">
        <v>917</v>
      </c>
      <c r="C798" s="6" t="s">
        <v>171</v>
      </c>
      <c r="D798" s="107">
        <v>0.31</v>
      </c>
      <c r="E798" s="107">
        <v>0</v>
      </c>
      <c r="F798" s="107">
        <v>0</v>
      </c>
      <c r="G798" s="107">
        <v>0</v>
      </c>
      <c r="H798" s="107">
        <v>0</v>
      </c>
      <c r="I798" s="107">
        <v>1.2281763888888888</v>
      </c>
      <c r="J798" s="107">
        <v>0</v>
      </c>
      <c r="K798" s="107">
        <v>0</v>
      </c>
      <c r="L798" s="107">
        <v>0</v>
      </c>
      <c r="M798" s="107">
        <v>0.31</v>
      </c>
      <c r="N798" s="107">
        <v>0</v>
      </c>
      <c r="O798" s="107">
        <v>0</v>
      </c>
      <c r="P798" s="107">
        <v>0</v>
      </c>
      <c r="Q798" s="107">
        <v>0</v>
      </c>
      <c r="R798" s="107">
        <v>0</v>
      </c>
      <c r="S798" s="107">
        <v>0</v>
      </c>
      <c r="T798" s="107">
        <v>0</v>
      </c>
      <c r="U798" s="107">
        <v>0</v>
      </c>
      <c r="V798" s="147">
        <f t="shared" si="61"/>
        <v>0.31</v>
      </c>
      <c r="W798" s="147">
        <f t="shared" si="61"/>
        <v>0</v>
      </c>
      <c r="X798" s="147">
        <f t="shared" si="61"/>
        <v>0</v>
      </c>
      <c r="Y798" s="107">
        <v>0</v>
      </c>
      <c r="Z798" s="107">
        <v>1.1053587499999999</v>
      </c>
      <c r="AA798" s="107">
        <v>0</v>
      </c>
      <c r="AB798" s="107">
        <v>0</v>
      </c>
      <c r="AC798" s="148">
        <f t="shared" si="62"/>
        <v>1.1053587499999999</v>
      </c>
      <c r="AD798" s="149"/>
    </row>
    <row r="799" spans="1:30" s="150" customFormat="1" ht="94.5" x14ac:dyDescent="0.2">
      <c r="A799" s="146"/>
      <c r="B799" s="6" t="s">
        <v>918</v>
      </c>
      <c r="C799" s="6" t="s">
        <v>171</v>
      </c>
      <c r="D799" s="107">
        <v>0</v>
      </c>
      <c r="E799" s="107">
        <v>0</v>
      </c>
      <c r="F799" s="107">
        <v>0</v>
      </c>
      <c r="G799" s="107">
        <v>0</v>
      </c>
      <c r="H799" s="107">
        <v>0</v>
      </c>
      <c r="I799" s="107">
        <v>0</v>
      </c>
      <c r="J799" s="107">
        <v>0</v>
      </c>
      <c r="K799" s="107">
        <v>0</v>
      </c>
      <c r="L799" s="107">
        <v>0</v>
      </c>
      <c r="M799" s="107">
        <v>0</v>
      </c>
      <c r="N799" s="107">
        <v>0</v>
      </c>
      <c r="O799" s="107">
        <v>0</v>
      </c>
      <c r="P799" s="107">
        <v>0</v>
      </c>
      <c r="Q799" s="107">
        <v>0</v>
      </c>
      <c r="R799" s="107">
        <v>0</v>
      </c>
      <c r="S799" s="107">
        <v>0</v>
      </c>
      <c r="T799" s="107">
        <v>0</v>
      </c>
      <c r="U799" s="107">
        <v>0</v>
      </c>
      <c r="V799" s="147">
        <f t="shared" si="61"/>
        <v>0</v>
      </c>
      <c r="W799" s="147">
        <f t="shared" si="61"/>
        <v>0</v>
      </c>
      <c r="X799" s="147">
        <f t="shared" si="61"/>
        <v>0</v>
      </c>
      <c r="Y799" s="107">
        <v>0</v>
      </c>
      <c r="Z799" s="107">
        <v>0</v>
      </c>
      <c r="AA799" s="107">
        <v>0</v>
      </c>
      <c r="AB799" s="107">
        <v>0</v>
      </c>
      <c r="AC799" s="148">
        <f t="shared" si="62"/>
        <v>0</v>
      </c>
      <c r="AD799" s="149"/>
    </row>
    <row r="800" spans="1:30" s="150" customFormat="1" ht="78.75" x14ac:dyDescent="0.2">
      <c r="A800" s="146"/>
      <c r="B800" s="6" t="s">
        <v>919</v>
      </c>
      <c r="C800" s="6" t="s">
        <v>171</v>
      </c>
      <c r="D800" s="107">
        <v>0</v>
      </c>
      <c r="E800" s="107">
        <v>0</v>
      </c>
      <c r="F800" s="107">
        <v>0</v>
      </c>
      <c r="G800" s="107">
        <v>0</v>
      </c>
      <c r="H800" s="107">
        <v>0</v>
      </c>
      <c r="I800" s="107">
        <v>0</v>
      </c>
      <c r="J800" s="107">
        <v>0</v>
      </c>
      <c r="K800" s="107">
        <v>0</v>
      </c>
      <c r="L800" s="107">
        <v>0</v>
      </c>
      <c r="M800" s="107">
        <v>0</v>
      </c>
      <c r="N800" s="107">
        <v>0</v>
      </c>
      <c r="O800" s="107">
        <v>0</v>
      </c>
      <c r="P800" s="107">
        <v>0</v>
      </c>
      <c r="Q800" s="107">
        <v>0</v>
      </c>
      <c r="R800" s="107">
        <v>0</v>
      </c>
      <c r="S800" s="107">
        <v>0</v>
      </c>
      <c r="T800" s="107">
        <v>0</v>
      </c>
      <c r="U800" s="107">
        <v>0</v>
      </c>
      <c r="V800" s="147">
        <f t="shared" si="61"/>
        <v>0</v>
      </c>
      <c r="W800" s="147">
        <f t="shared" si="61"/>
        <v>0</v>
      </c>
      <c r="X800" s="147">
        <f t="shared" si="61"/>
        <v>0</v>
      </c>
      <c r="Y800" s="107">
        <v>0</v>
      </c>
      <c r="Z800" s="107">
        <v>0</v>
      </c>
      <c r="AA800" s="107">
        <v>0</v>
      </c>
      <c r="AB800" s="107">
        <v>0</v>
      </c>
      <c r="AC800" s="148">
        <f t="shared" si="62"/>
        <v>0</v>
      </c>
      <c r="AD800" s="149"/>
    </row>
    <row r="801" spans="1:30" s="150" customFormat="1" ht="110.25" x14ac:dyDescent="0.2">
      <c r="A801" s="146"/>
      <c r="B801" s="6" t="s">
        <v>920</v>
      </c>
      <c r="C801" s="6" t="s">
        <v>171</v>
      </c>
      <c r="D801" s="107">
        <v>0</v>
      </c>
      <c r="E801" s="107">
        <v>0</v>
      </c>
      <c r="F801" s="107">
        <v>0</v>
      </c>
      <c r="G801" s="107">
        <v>0</v>
      </c>
      <c r="H801" s="107">
        <v>0</v>
      </c>
      <c r="I801" s="107">
        <v>0</v>
      </c>
      <c r="J801" s="107">
        <v>0</v>
      </c>
      <c r="K801" s="107">
        <v>0</v>
      </c>
      <c r="L801" s="107">
        <v>0</v>
      </c>
      <c r="M801" s="107">
        <v>0</v>
      </c>
      <c r="N801" s="107">
        <v>0</v>
      </c>
      <c r="O801" s="107">
        <v>0</v>
      </c>
      <c r="P801" s="107">
        <v>0</v>
      </c>
      <c r="Q801" s="107">
        <v>0</v>
      </c>
      <c r="R801" s="107">
        <v>0</v>
      </c>
      <c r="S801" s="107">
        <v>0</v>
      </c>
      <c r="T801" s="107">
        <v>0</v>
      </c>
      <c r="U801" s="107">
        <v>0</v>
      </c>
      <c r="V801" s="147">
        <f t="shared" si="61"/>
        <v>0</v>
      </c>
      <c r="W801" s="147">
        <f t="shared" si="61"/>
        <v>0</v>
      </c>
      <c r="X801" s="147">
        <f t="shared" si="61"/>
        <v>0</v>
      </c>
      <c r="Y801" s="107">
        <v>0</v>
      </c>
      <c r="Z801" s="107">
        <v>0</v>
      </c>
      <c r="AA801" s="107">
        <v>0</v>
      </c>
      <c r="AB801" s="107">
        <v>0</v>
      </c>
      <c r="AC801" s="148">
        <f t="shared" si="62"/>
        <v>0</v>
      </c>
      <c r="AD801" s="149"/>
    </row>
    <row r="802" spans="1:30" s="150" customFormat="1" ht="110.25" x14ac:dyDescent="0.2">
      <c r="A802" s="146"/>
      <c r="B802" s="6" t="s">
        <v>921</v>
      </c>
      <c r="C802" s="6" t="s">
        <v>171</v>
      </c>
      <c r="D802" s="107">
        <v>0</v>
      </c>
      <c r="E802" s="107">
        <v>0</v>
      </c>
      <c r="F802" s="107">
        <v>0</v>
      </c>
      <c r="G802" s="107">
        <v>0</v>
      </c>
      <c r="H802" s="107">
        <v>0</v>
      </c>
      <c r="I802" s="107">
        <v>0</v>
      </c>
      <c r="J802" s="107">
        <v>0</v>
      </c>
      <c r="K802" s="107">
        <v>0</v>
      </c>
      <c r="L802" s="107">
        <v>0</v>
      </c>
      <c r="M802" s="107">
        <v>0</v>
      </c>
      <c r="N802" s="107">
        <v>0</v>
      </c>
      <c r="O802" s="107">
        <v>0</v>
      </c>
      <c r="P802" s="107">
        <v>0</v>
      </c>
      <c r="Q802" s="107">
        <v>0</v>
      </c>
      <c r="R802" s="107">
        <v>0</v>
      </c>
      <c r="S802" s="107">
        <v>0</v>
      </c>
      <c r="T802" s="107">
        <v>0</v>
      </c>
      <c r="U802" s="107">
        <v>0</v>
      </c>
      <c r="V802" s="147">
        <f t="shared" si="61"/>
        <v>0</v>
      </c>
      <c r="W802" s="147">
        <f t="shared" si="61"/>
        <v>0</v>
      </c>
      <c r="X802" s="147">
        <f t="shared" si="61"/>
        <v>0</v>
      </c>
      <c r="Y802" s="107">
        <v>0</v>
      </c>
      <c r="Z802" s="107">
        <v>0</v>
      </c>
      <c r="AA802" s="107">
        <v>0</v>
      </c>
      <c r="AB802" s="107">
        <v>0</v>
      </c>
      <c r="AC802" s="148">
        <f t="shared" si="62"/>
        <v>0</v>
      </c>
      <c r="AD802" s="149"/>
    </row>
    <row r="803" spans="1:30" s="150" customFormat="1" ht="78.75" x14ac:dyDescent="0.2">
      <c r="A803" s="146"/>
      <c r="B803" s="6" t="s">
        <v>922</v>
      </c>
      <c r="C803" s="6" t="s">
        <v>171</v>
      </c>
      <c r="D803" s="107">
        <v>0.41499999999999998</v>
      </c>
      <c r="E803" s="107">
        <v>0</v>
      </c>
      <c r="F803" s="107">
        <v>0</v>
      </c>
      <c r="G803" s="107">
        <v>0</v>
      </c>
      <c r="H803" s="107">
        <v>0</v>
      </c>
      <c r="I803" s="107">
        <v>0.76309157200000011</v>
      </c>
      <c r="J803" s="107">
        <v>0</v>
      </c>
      <c r="K803" s="107">
        <v>0</v>
      </c>
      <c r="L803" s="107">
        <v>0</v>
      </c>
      <c r="M803" s="107">
        <v>0.41499999999999998</v>
      </c>
      <c r="N803" s="107">
        <v>0</v>
      </c>
      <c r="O803" s="107">
        <v>0</v>
      </c>
      <c r="P803" s="107">
        <v>0</v>
      </c>
      <c r="Q803" s="107">
        <v>0</v>
      </c>
      <c r="R803" s="107">
        <v>0</v>
      </c>
      <c r="S803" s="107">
        <v>0</v>
      </c>
      <c r="T803" s="107">
        <v>0</v>
      </c>
      <c r="U803" s="107">
        <v>0</v>
      </c>
      <c r="V803" s="147">
        <f t="shared" si="61"/>
        <v>0.41499999999999998</v>
      </c>
      <c r="W803" s="147">
        <f t="shared" si="61"/>
        <v>0</v>
      </c>
      <c r="X803" s="147">
        <f t="shared" si="61"/>
        <v>0</v>
      </c>
      <c r="Y803" s="107">
        <v>0</v>
      </c>
      <c r="Z803" s="107">
        <v>0.68678241480000013</v>
      </c>
      <c r="AA803" s="107">
        <v>0</v>
      </c>
      <c r="AB803" s="107">
        <v>0</v>
      </c>
      <c r="AC803" s="148">
        <f t="shared" si="62"/>
        <v>0.68678241480000013</v>
      </c>
      <c r="AD803" s="149"/>
    </row>
    <row r="804" spans="1:30" s="150" customFormat="1" ht="94.5" x14ac:dyDescent="0.2">
      <c r="A804" s="146"/>
      <c r="B804" s="6" t="s">
        <v>923</v>
      </c>
      <c r="C804" s="6" t="s">
        <v>171</v>
      </c>
      <c r="D804" s="107">
        <v>0.26</v>
      </c>
      <c r="E804" s="107">
        <v>0.25</v>
      </c>
      <c r="F804" s="107">
        <v>0</v>
      </c>
      <c r="G804" s="107">
        <v>0</v>
      </c>
      <c r="H804" s="107">
        <v>0</v>
      </c>
      <c r="I804" s="107">
        <v>0.46202444444444452</v>
      </c>
      <c r="J804" s="107">
        <v>0.26</v>
      </c>
      <c r="K804" s="107">
        <v>0.25</v>
      </c>
      <c r="L804" s="107">
        <v>0</v>
      </c>
      <c r="M804" s="107">
        <v>0</v>
      </c>
      <c r="N804" s="107">
        <v>0</v>
      </c>
      <c r="O804" s="107">
        <v>0</v>
      </c>
      <c r="P804" s="107">
        <v>0</v>
      </c>
      <c r="Q804" s="107">
        <v>0</v>
      </c>
      <c r="R804" s="107">
        <v>0</v>
      </c>
      <c r="S804" s="107">
        <v>0</v>
      </c>
      <c r="T804" s="107">
        <v>0</v>
      </c>
      <c r="U804" s="107">
        <v>0</v>
      </c>
      <c r="V804" s="147">
        <f t="shared" si="61"/>
        <v>0.26</v>
      </c>
      <c r="W804" s="147">
        <f t="shared" si="61"/>
        <v>0.25</v>
      </c>
      <c r="X804" s="147">
        <f t="shared" si="61"/>
        <v>0</v>
      </c>
      <c r="Y804" s="107">
        <v>0.41582203000000001</v>
      </c>
      <c r="Z804" s="107">
        <v>0</v>
      </c>
      <c r="AA804" s="107">
        <v>0</v>
      </c>
      <c r="AB804" s="107">
        <v>0</v>
      </c>
      <c r="AC804" s="148">
        <f t="shared" si="62"/>
        <v>0.41582203000000001</v>
      </c>
      <c r="AD804" s="149"/>
    </row>
    <row r="805" spans="1:30" s="150" customFormat="1" ht="110.25" x14ac:dyDescent="0.2">
      <c r="A805" s="146"/>
      <c r="B805" s="6" t="s">
        <v>924</v>
      </c>
      <c r="C805" s="6" t="s">
        <v>171</v>
      </c>
      <c r="D805" s="107">
        <v>0.22</v>
      </c>
      <c r="E805" s="107">
        <v>0</v>
      </c>
      <c r="F805" s="107">
        <v>0</v>
      </c>
      <c r="G805" s="107">
        <v>0</v>
      </c>
      <c r="H805" s="107">
        <v>0</v>
      </c>
      <c r="I805" s="107">
        <v>0.46847444444444436</v>
      </c>
      <c r="J805" s="107">
        <v>0.22</v>
      </c>
      <c r="K805" s="107">
        <v>0</v>
      </c>
      <c r="L805" s="107">
        <v>0</v>
      </c>
      <c r="M805" s="107">
        <v>0</v>
      </c>
      <c r="N805" s="107">
        <v>0</v>
      </c>
      <c r="O805" s="107">
        <v>0</v>
      </c>
      <c r="P805" s="107">
        <v>0</v>
      </c>
      <c r="Q805" s="107">
        <v>0</v>
      </c>
      <c r="R805" s="107">
        <v>0</v>
      </c>
      <c r="S805" s="107">
        <v>0</v>
      </c>
      <c r="T805" s="107">
        <v>0</v>
      </c>
      <c r="U805" s="107">
        <v>0</v>
      </c>
      <c r="V805" s="147">
        <f t="shared" si="61"/>
        <v>0.22</v>
      </c>
      <c r="W805" s="147">
        <f t="shared" si="61"/>
        <v>0</v>
      </c>
      <c r="X805" s="147">
        <f t="shared" si="61"/>
        <v>0</v>
      </c>
      <c r="Y805" s="107">
        <v>0.42162712000000002</v>
      </c>
      <c r="Z805" s="107">
        <v>0</v>
      </c>
      <c r="AA805" s="107">
        <v>0</v>
      </c>
      <c r="AB805" s="107">
        <v>0</v>
      </c>
      <c r="AC805" s="148">
        <f t="shared" si="62"/>
        <v>0.42162712000000002</v>
      </c>
      <c r="AD805" s="149"/>
    </row>
    <row r="806" spans="1:30" s="150" customFormat="1" ht="110.25" x14ac:dyDescent="0.2">
      <c r="A806" s="146"/>
      <c r="B806" s="6" t="s">
        <v>925</v>
      </c>
      <c r="C806" s="6" t="s">
        <v>171</v>
      </c>
      <c r="D806" s="107">
        <v>7.0000000000000007E-2</v>
      </c>
      <c r="E806" s="107">
        <v>2.5000000000000001E-2</v>
      </c>
      <c r="F806" s="107">
        <v>0</v>
      </c>
      <c r="G806" s="107">
        <v>0</v>
      </c>
      <c r="H806" s="107">
        <v>0</v>
      </c>
      <c r="I806" s="107">
        <v>0.33333333333333331</v>
      </c>
      <c r="J806" s="107">
        <v>0</v>
      </c>
      <c r="K806" s="107">
        <v>0</v>
      </c>
      <c r="L806" s="107">
        <v>0</v>
      </c>
      <c r="M806" s="107">
        <v>0</v>
      </c>
      <c r="N806" s="107">
        <v>0</v>
      </c>
      <c r="O806" s="107">
        <v>0</v>
      </c>
      <c r="P806" s="107">
        <v>0</v>
      </c>
      <c r="Q806" s="107">
        <v>0</v>
      </c>
      <c r="R806" s="107">
        <v>0</v>
      </c>
      <c r="S806" s="107">
        <v>7.0000000000000007E-2</v>
      </c>
      <c r="T806" s="107">
        <v>2.5000000000000001E-2</v>
      </c>
      <c r="U806" s="107">
        <v>0</v>
      </c>
      <c r="V806" s="147">
        <f t="shared" si="61"/>
        <v>7.0000000000000007E-2</v>
      </c>
      <c r="W806" s="147">
        <f t="shared" si="61"/>
        <v>2.5000000000000001E-2</v>
      </c>
      <c r="X806" s="147">
        <f t="shared" si="61"/>
        <v>0</v>
      </c>
      <c r="Y806" s="107">
        <v>0</v>
      </c>
      <c r="Z806" s="107">
        <v>0</v>
      </c>
      <c r="AA806" s="107">
        <v>0</v>
      </c>
      <c r="AB806" s="107">
        <v>0.3</v>
      </c>
      <c r="AC806" s="148">
        <f t="shared" si="62"/>
        <v>0.3</v>
      </c>
      <c r="AD806" s="149"/>
    </row>
    <row r="807" spans="1:30" s="150" customFormat="1" ht="110.25" x14ac:dyDescent="0.2">
      <c r="A807" s="146"/>
      <c r="B807" s="6" t="s">
        <v>926</v>
      </c>
      <c r="C807" s="6" t="s">
        <v>171</v>
      </c>
      <c r="D807" s="107">
        <v>0.45</v>
      </c>
      <c r="E807" s="107">
        <v>0</v>
      </c>
      <c r="F807" s="107">
        <v>0</v>
      </c>
      <c r="G807" s="107">
        <v>0</v>
      </c>
      <c r="H807" s="107">
        <v>0</v>
      </c>
      <c r="I807" s="107">
        <v>0.18888888888888888</v>
      </c>
      <c r="J807" s="107">
        <v>0</v>
      </c>
      <c r="K807" s="107">
        <v>0</v>
      </c>
      <c r="L807" s="107">
        <v>0</v>
      </c>
      <c r="M807" s="107">
        <v>0</v>
      </c>
      <c r="N807" s="107">
        <v>0</v>
      </c>
      <c r="O807" s="107">
        <v>0</v>
      </c>
      <c r="P807" s="107">
        <v>0</v>
      </c>
      <c r="Q807" s="107">
        <v>0</v>
      </c>
      <c r="R807" s="107">
        <v>0</v>
      </c>
      <c r="S807" s="107">
        <v>0.45</v>
      </c>
      <c r="T807" s="107">
        <v>0</v>
      </c>
      <c r="U807" s="107">
        <v>0</v>
      </c>
      <c r="V807" s="147">
        <f t="shared" si="61"/>
        <v>0.45</v>
      </c>
      <c r="W807" s="147">
        <f t="shared" si="61"/>
        <v>0</v>
      </c>
      <c r="X807" s="147">
        <f t="shared" si="61"/>
        <v>0</v>
      </c>
      <c r="Y807" s="107">
        <v>0</v>
      </c>
      <c r="Z807" s="107">
        <v>0</v>
      </c>
      <c r="AA807" s="107">
        <v>0</v>
      </c>
      <c r="AB807" s="107">
        <v>0.17</v>
      </c>
      <c r="AC807" s="148">
        <f t="shared" si="62"/>
        <v>0.17</v>
      </c>
      <c r="AD807" s="149"/>
    </row>
    <row r="808" spans="1:30" s="150" customFormat="1" ht="110.25" x14ac:dyDescent="0.2">
      <c r="A808" s="146"/>
      <c r="B808" s="6" t="s">
        <v>927</v>
      </c>
      <c r="C808" s="6" t="s">
        <v>171</v>
      </c>
      <c r="D808" s="107">
        <v>7.0000000000000007E-2</v>
      </c>
      <c r="E808" s="107">
        <v>0</v>
      </c>
      <c r="F808" s="107">
        <v>0</v>
      </c>
      <c r="G808" s="107">
        <v>0</v>
      </c>
      <c r="H808" s="107">
        <v>0</v>
      </c>
      <c r="I808" s="107">
        <v>6.6666666666666652E-2</v>
      </c>
      <c r="J808" s="107">
        <v>0</v>
      </c>
      <c r="K808" s="107">
        <v>0</v>
      </c>
      <c r="L808" s="107">
        <v>0</v>
      </c>
      <c r="M808" s="107">
        <v>0</v>
      </c>
      <c r="N808" s="107">
        <v>0</v>
      </c>
      <c r="O808" s="107">
        <v>0</v>
      </c>
      <c r="P808" s="107">
        <v>0</v>
      </c>
      <c r="Q808" s="107">
        <v>0</v>
      </c>
      <c r="R808" s="107">
        <v>0</v>
      </c>
      <c r="S808" s="107">
        <v>7.0000000000000007E-2</v>
      </c>
      <c r="T808" s="107">
        <v>0</v>
      </c>
      <c r="U808" s="107">
        <v>0</v>
      </c>
      <c r="V808" s="147">
        <f t="shared" si="61"/>
        <v>7.0000000000000007E-2</v>
      </c>
      <c r="W808" s="147">
        <f t="shared" si="61"/>
        <v>0</v>
      </c>
      <c r="X808" s="147">
        <f t="shared" si="61"/>
        <v>0</v>
      </c>
      <c r="Y808" s="107">
        <v>0</v>
      </c>
      <c r="Z808" s="107">
        <v>0</v>
      </c>
      <c r="AA808" s="107">
        <v>0</v>
      </c>
      <c r="AB808" s="107">
        <v>0.06</v>
      </c>
      <c r="AC808" s="148">
        <f t="shared" si="62"/>
        <v>0.06</v>
      </c>
      <c r="AD808" s="149"/>
    </row>
    <row r="809" spans="1:30" s="150" customFormat="1" ht="173.25" x14ac:dyDescent="0.2">
      <c r="A809" s="146"/>
      <c r="B809" s="6" t="s">
        <v>928</v>
      </c>
      <c r="C809" s="6" t="s">
        <v>171</v>
      </c>
      <c r="D809" s="107">
        <v>0.15</v>
      </c>
      <c r="E809" s="107">
        <v>0.63</v>
      </c>
      <c r="F809" s="107">
        <v>0</v>
      </c>
      <c r="G809" s="107">
        <v>0</v>
      </c>
      <c r="H809" s="107">
        <v>0.63</v>
      </c>
      <c r="I809" s="107">
        <v>2.7777777777777777</v>
      </c>
      <c r="J809" s="107">
        <v>0</v>
      </c>
      <c r="K809" s="107">
        <v>0</v>
      </c>
      <c r="L809" s="107">
        <v>0</v>
      </c>
      <c r="M809" s="107">
        <v>0</v>
      </c>
      <c r="N809" s="107">
        <v>0</v>
      </c>
      <c r="O809" s="107">
        <v>0</v>
      </c>
      <c r="P809" s="107">
        <v>0</v>
      </c>
      <c r="Q809" s="107">
        <v>0</v>
      </c>
      <c r="R809" s="107">
        <v>0</v>
      </c>
      <c r="S809" s="107">
        <v>0.15</v>
      </c>
      <c r="T809" s="107">
        <v>0.63</v>
      </c>
      <c r="U809" s="107">
        <v>0</v>
      </c>
      <c r="V809" s="147">
        <f t="shared" si="61"/>
        <v>0.15</v>
      </c>
      <c r="W809" s="147">
        <f t="shared" si="61"/>
        <v>0.63</v>
      </c>
      <c r="X809" s="147">
        <f t="shared" si="61"/>
        <v>0</v>
      </c>
      <c r="Y809" s="107">
        <v>0</v>
      </c>
      <c r="Z809" s="107">
        <v>0</v>
      </c>
      <c r="AA809" s="107">
        <v>0</v>
      </c>
      <c r="AB809" s="107">
        <v>2.5</v>
      </c>
      <c r="AC809" s="148">
        <f t="shared" si="62"/>
        <v>2.5</v>
      </c>
      <c r="AD809" s="149"/>
    </row>
    <row r="810" spans="1:30" s="150" customFormat="1" ht="94.5" x14ac:dyDescent="0.2">
      <c r="A810" s="146"/>
      <c r="B810" s="6" t="s">
        <v>929</v>
      </c>
      <c r="C810" s="6" t="s">
        <v>171</v>
      </c>
      <c r="D810" s="107">
        <v>0.18</v>
      </c>
      <c r="E810" s="107">
        <v>0</v>
      </c>
      <c r="F810" s="107">
        <v>0</v>
      </c>
      <c r="G810" s="107">
        <v>0</v>
      </c>
      <c r="H810" s="107">
        <v>0</v>
      </c>
      <c r="I810" s="107">
        <v>0.26713333333333333</v>
      </c>
      <c r="J810" s="107">
        <v>0.18</v>
      </c>
      <c r="K810" s="107">
        <v>0</v>
      </c>
      <c r="L810" s="107">
        <v>0</v>
      </c>
      <c r="M810" s="107">
        <v>0</v>
      </c>
      <c r="N810" s="107">
        <v>0</v>
      </c>
      <c r="O810" s="107">
        <v>0</v>
      </c>
      <c r="P810" s="107">
        <v>0</v>
      </c>
      <c r="Q810" s="107">
        <v>0</v>
      </c>
      <c r="R810" s="107">
        <v>0</v>
      </c>
      <c r="S810" s="107">
        <v>0</v>
      </c>
      <c r="T810" s="107">
        <v>0</v>
      </c>
      <c r="U810" s="107">
        <v>0</v>
      </c>
      <c r="V810" s="147">
        <f t="shared" si="61"/>
        <v>0.18</v>
      </c>
      <c r="W810" s="147">
        <f t="shared" si="61"/>
        <v>0</v>
      </c>
      <c r="X810" s="147">
        <f t="shared" si="61"/>
        <v>0</v>
      </c>
      <c r="Y810" s="107">
        <v>0.24</v>
      </c>
      <c r="Z810" s="107">
        <v>0</v>
      </c>
      <c r="AA810" s="107">
        <v>0</v>
      </c>
      <c r="AB810" s="107">
        <v>0</v>
      </c>
      <c r="AC810" s="148">
        <f t="shared" si="62"/>
        <v>0.24</v>
      </c>
      <c r="AD810" s="149"/>
    </row>
    <row r="811" spans="1:30" s="150" customFormat="1" ht="31.5" x14ac:dyDescent="0.2">
      <c r="A811" s="146"/>
      <c r="B811" s="6" t="s">
        <v>930</v>
      </c>
      <c r="C811" s="6" t="s">
        <v>100</v>
      </c>
      <c r="D811" s="107">
        <v>0</v>
      </c>
      <c r="E811" s="107">
        <v>0</v>
      </c>
      <c r="F811" s="107">
        <v>0</v>
      </c>
      <c r="G811" s="107">
        <v>0</v>
      </c>
      <c r="H811" s="107">
        <v>0</v>
      </c>
      <c r="I811" s="107">
        <v>13.398199999999999</v>
      </c>
      <c r="J811" s="107">
        <v>0</v>
      </c>
      <c r="K811" s="107">
        <v>0</v>
      </c>
      <c r="L811" s="107">
        <v>0</v>
      </c>
      <c r="M811" s="107">
        <v>0</v>
      </c>
      <c r="N811" s="107">
        <v>0</v>
      </c>
      <c r="O811" s="107">
        <v>0</v>
      </c>
      <c r="P811" s="107">
        <v>0</v>
      </c>
      <c r="Q811" s="107">
        <v>0</v>
      </c>
      <c r="R811" s="107">
        <v>0</v>
      </c>
      <c r="S811" s="107">
        <v>0</v>
      </c>
      <c r="T811" s="107">
        <v>0</v>
      </c>
      <c r="U811" s="107">
        <v>0</v>
      </c>
      <c r="V811" s="147">
        <f t="shared" si="61"/>
        <v>0</v>
      </c>
      <c r="W811" s="147">
        <f t="shared" si="61"/>
        <v>0</v>
      </c>
      <c r="X811" s="147">
        <f t="shared" si="61"/>
        <v>0</v>
      </c>
      <c r="Y811" s="107">
        <v>0</v>
      </c>
      <c r="Z811" s="107">
        <v>0</v>
      </c>
      <c r="AA811" s="107">
        <v>0</v>
      </c>
      <c r="AB811" s="107">
        <v>0</v>
      </c>
      <c r="AC811" s="148">
        <f t="shared" si="62"/>
        <v>0</v>
      </c>
      <c r="AD811" s="149"/>
    </row>
    <row r="812" spans="1:30" s="150" customFormat="1" ht="47.25" x14ac:dyDescent="0.2">
      <c r="A812" s="146"/>
      <c r="B812" s="6" t="s">
        <v>931</v>
      </c>
      <c r="C812" s="6" t="s">
        <v>100</v>
      </c>
      <c r="D812" s="107">
        <v>0</v>
      </c>
      <c r="E812" s="107">
        <v>0</v>
      </c>
      <c r="F812" s="107">
        <v>0</v>
      </c>
      <c r="G812" s="107">
        <v>0</v>
      </c>
      <c r="H812" s="107">
        <v>0</v>
      </c>
      <c r="I812" s="107">
        <v>0.27482222222222225</v>
      </c>
      <c r="J812" s="107">
        <v>0</v>
      </c>
      <c r="K812" s="107">
        <v>0</v>
      </c>
      <c r="L812" s="107">
        <v>0</v>
      </c>
      <c r="M812" s="107">
        <v>0</v>
      </c>
      <c r="N812" s="107">
        <v>0</v>
      </c>
      <c r="O812" s="107">
        <v>0</v>
      </c>
      <c r="P812" s="107">
        <v>0</v>
      </c>
      <c r="Q812" s="107">
        <v>0</v>
      </c>
      <c r="R812" s="107">
        <v>0</v>
      </c>
      <c r="S812" s="107">
        <v>0</v>
      </c>
      <c r="T812" s="107">
        <v>0</v>
      </c>
      <c r="U812" s="107">
        <v>0</v>
      </c>
      <c r="V812" s="147">
        <f t="shared" si="61"/>
        <v>0</v>
      </c>
      <c r="W812" s="147">
        <f t="shared" si="61"/>
        <v>0</v>
      </c>
      <c r="X812" s="147">
        <f t="shared" si="61"/>
        <v>0</v>
      </c>
      <c r="Y812" s="107">
        <v>0</v>
      </c>
      <c r="Z812" s="107">
        <v>0</v>
      </c>
      <c r="AA812" s="107">
        <v>0</v>
      </c>
      <c r="AB812" s="107">
        <v>0.24734</v>
      </c>
      <c r="AC812" s="148">
        <f t="shared" si="62"/>
        <v>0.24734</v>
      </c>
      <c r="AD812" s="149"/>
    </row>
    <row r="813" spans="1:30" s="150" customFormat="1" ht="31.5" x14ac:dyDescent="0.2">
      <c r="A813" s="146"/>
      <c r="B813" s="6" t="s">
        <v>932</v>
      </c>
      <c r="C813" s="6" t="s">
        <v>100</v>
      </c>
      <c r="D813" s="107">
        <v>0</v>
      </c>
      <c r="E813" s="107">
        <v>0</v>
      </c>
      <c r="F813" s="107">
        <v>0</v>
      </c>
      <c r="G813" s="107">
        <v>0</v>
      </c>
      <c r="H813" s="107">
        <v>0</v>
      </c>
      <c r="I813" s="107">
        <v>0.30737777777777775</v>
      </c>
      <c r="J813" s="107">
        <v>0</v>
      </c>
      <c r="K813" s="107">
        <v>0</v>
      </c>
      <c r="L813" s="107">
        <v>0</v>
      </c>
      <c r="M813" s="107">
        <v>0</v>
      </c>
      <c r="N813" s="107">
        <v>0</v>
      </c>
      <c r="O813" s="107">
        <v>0</v>
      </c>
      <c r="P813" s="107">
        <v>0</v>
      </c>
      <c r="Q813" s="107">
        <v>0</v>
      </c>
      <c r="R813" s="107">
        <v>0</v>
      </c>
      <c r="S813" s="107">
        <v>0</v>
      </c>
      <c r="T813" s="107">
        <v>0</v>
      </c>
      <c r="U813" s="107">
        <v>0</v>
      </c>
      <c r="V813" s="147">
        <f t="shared" si="61"/>
        <v>0</v>
      </c>
      <c r="W813" s="147">
        <f t="shared" si="61"/>
        <v>0</v>
      </c>
      <c r="X813" s="147">
        <f t="shared" si="61"/>
        <v>0</v>
      </c>
      <c r="Y813" s="107">
        <v>0</v>
      </c>
      <c r="Z813" s="107">
        <v>0</v>
      </c>
      <c r="AA813" s="107">
        <v>0</v>
      </c>
      <c r="AB813" s="107">
        <v>0.27664</v>
      </c>
      <c r="AC813" s="148">
        <f t="shared" si="62"/>
        <v>0.27664</v>
      </c>
      <c r="AD813" s="149"/>
    </row>
    <row r="814" spans="1:30" s="150" customFormat="1" ht="47.25" x14ac:dyDescent="0.2">
      <c r="A814" s="146"/>
      <c r="B814" s="6" t="s">
        <v>933</v>
      </c>
      <c r="C814" s="6" t="s">
        <v>100</v>
      </c>
      <c r="D814" s="107">
        <v>0</v>
      </c>
      <c r="E814" s="107">
        <v>0</v>
      </c>
      <c r="F814" s="107">
        <v>0</v>
      </c>
      <c r="G814" s="107">
        <v>0</v>
      </c>
      <c r="H814" s="107">
        <v>0</v>
      </c>
      <c r="I814" s="107">
        <v>0.27482222222222225</v>
      </c>
      <c r="J814" s="107">
        <v>0</v>
      </c>
      <c r="K814" s="107">
        <v>0</v>
      </c>
      <c r="L814" s="107">
        <v>0</v>
      </c>
      <c r="M814" s="107">
        <v>0</v>
      </c>
      <c r="N814" s="107">
        <v>0</v>
      </c>
      <c r="O814" s="107">
        <v>0</v>
      </c>
      <c r="P814" s="107">
        <v>0</v>
      </c>
      <c r="Q814" s="107">
        <v>0</v>
      </c>
      <c r="R814" s="107">
        <v>0</v>
      </c>
      <c r="S814" s="107">
        <v>0</v>
      </c>
      <c r="T814" s="107">
        <v>0</v>
      </c>
      <c r="U814" s="107">
        <v>0</v>
      </c>
      <c r="V814" s="147">
        <f t="shared" si="61"/>
        <v>0</v>
      </c>
      <c r="W814" s="147">
        <f t="shared" si="61"/>
        <v>0</v>
      </c>
      <c r="X814" s="147">
        <f t="shared" si="61"/>
        <v>0</v>
      </c>
      <c r="Y814" s="107">
        <v>0</v>
      </c>
      <c r="Z814" s="107">
        <v>0</v>
      </c>
      <c r="AA814" s="107">
        <v>0</v>
      </c>
      <c r="AB814" s="107">
        <v>0.24734</v>
      </c>
      <c r="AC814" s="148">
        <f t="shared" si="62"/>
        <v>0.24734</v>
      </c>
      <c r="AD814" s="149"/>
    </row>
    <row r="815" spans="1:30" s="150" customFormat="1" ht="47.25" x14ac:dyDescent="0.2">
      <c r="A815" s="146"/>
      <c r="B815" s="6" t="s">
        <v>934</v>
      </c>
      <c r="C815" s="6" t="s">
        <v>100</v>
      </c>
      <c r="D815" s="107">
        <v>0</v>
      </c>
      <c r="E815" s="107">
        <v>0</v>
      </c>
      <c r="F815" s="107">
        <v>0</v>
      </c>
      <c r="G815" s="107">
        <v>0</v>
      </c>
      <c r="H815" s="107">
        <v>0</v>
      </c>
      <c r="I815" s="107">
        <v>0.27307777777777775</v>
      </c>
      <c r="J815" s="107">
        <v>0</v>
      </c>
      <c r="K815" s="107">
        <v>0</v>
      </c>
      <c r="L815" s="107">
        <v>0</v>
      </c>
      <c r="M815" s="107">
        <v>0</v>
      </c>
      <c r="N815" s="107">
        <v>0</v>
      </c>
      <c r="O815" s="107">
        <v>0</v>
      </c>
      <c r="P815" s="107">
        <v>0</v>
      </c>
      <c r="Q815" s="107">
        <v>0</v>
      </c>
      <c r="R815" s="107">
        <v>0</v>
      </c>
      <c r="S815" s="107">
        <v>0</v>
      </c>
      <c r="T815" s="107">
        <v>0</v>
      </c>
      <c r="U815" s="107">
        <v>0</v>
      </c>
      <c r="V815" s="147">
        <f t="shared" si="61"/>
        <v>0</v>
      </c>
      <c r="W815" s="147">
        <f t="shared" si="61"/>
        <v>0</v>
      </c>
      <c r="X815" s="147">
        <f t="shared" si="61"/>
        <v>0</v>
      </c>
      <c r="Y815" s="107">
        <v>0</v>
      </c>
      <c r="Z815" s="107">
        <v>0</v>
      </c>
      <c r="AA815" s="107">
        <v>0</v>
      </c>
      <c r="AB815" s="107">
        <v>0.24576999999999999</v>
      </c>
      <c r="AC815" s="148">
        <f t="shared" si="62"/>
        <v>0.24576999999999999</v>
      </c>
      <c r="AD815" s="149"/>
    </row>
    <row r="816" spans="1:30" s="150" customFormat="1" ht="63" x14ac:dyDescent="0.2">
      <c r="A816" s="146"/>
      <c r="B816" s="6" t="s">
        <v>935</v>
      </c>
      <c r="C816" s="6" t="s">
        <v>100</v>
      </c>
      <c r="D816" s="107">
        <v>0</v>
      </c>
      <c r="E816" s="107">
        <v>0</v>
      </c>
      <c r="F816" s="107">
        <v>0</v>
      </c>
      <c r="G816" s="107">
        <v>0</v>
      </c>
      <c r="H816" s="107">
        <v>0</v>
      </c>
      <c r="I816" s="107">
        <v>0.27482222222222225</v>
      </c>
      <c r="J816" s="107">
        <v>0</v>
      </c>
      <c r="K816" s="107">
        <v>0</v>
      </c>
      <c r="L816" s="107">
        <v>0</v>
      </c>
      <c r="M816" s="107">
        <v>0</v>
      </c>
      <c r="N816" s="107">
        <v>0</v>
      </c>
      <c r="O816" s="107">
        <v>0</v>
      </c>
      <c r="P816" s="107">
        <v>0</v>
      </c>
      <c r="Q816" s="107">
        <v>0</v>
      </c>
      <c r="R816" s="107">
        <v>0</v>
      </c>
      <c r="S816" s="107">
        <v>0</v>
      </c>
      <c r="T816" s="107">
        <v>0</v>
      </c>
      <c r="U816" s="107">
        <v>0</v>
      </c>
      <c r="V816" s="147">
        <f t="shared" si="61"/>
        <v>0</v>
      </c>
      <c r="W816" s="147">
        <f t="shared" si="61"/>
        <v>0</v>
      </c>
      <c r="X816" s="147">
        <f t="shared" si="61"/>
        <v>0</v>
      </c>
      <c r="Y816" s="107">
        <v>0</v>
      </c>
      <c r="Z816" s="107">
        <v>0</v>
      </c>
      <c r="AA816" s="107">
        <v>0</v>
      </c>
      <c r="AB816" s="107">
        <v>0.24734</v>
      </c>
      <c r="AC816" s="148">
        <f t="shared" si="62"/>
        <v>0.24734</v>
      </c>
      <c r="AD816" s="149"/>
    </row>
    <row r="817" spans="1:30" s="150" customFormat="1" ht="47.25" x14ac:dyDescent="0.2">
      <c r="A817" s="146"/>
      <c r="B817" s="6" t="s">
        <v>936</v>
      </c>
      <c r="C817" s="6" t="s">
        <v>100</v>
      </c>
      <c r="D817" s="107">
        <v>0</v>
      </c>
      <c r="E817" s="107">
        <v>0</v>
      </c>
      <c r="F817" s="107">
        <v>0</v>
      </c>
      <c r="G817" s="107">
        <v>0</v>
      </c>
      <c r="H817" s="107">
        <v>0</v>
      </c>
      <c r="I817" s="107">
        <v>0.27482222222222225</v>
      </c>
      <c r="J817" s="107">
        <v>0</v>
      </c>
      <c r="K817" s="107">
        <v>0</v>
      </c>
      <c r="L817" s="107">
        <v>0</v>
      </c>
      <c r="M817" s="107">
        <v>0</v>
      </c>
      <c r="N817" s="107">
        <v>0</v>
      </c>
      <c r="O817" s="107">
        <v>0</v>
      </c>
      <c r="P817" s="107">
        <v>0</v>
      </c>
      <c r="Q817" s="107">
        <v>0</v>
      </c>
      <c r="R817" s="107">
        <v>0</v>
      </c>
      <c r="S817" s="107">
        <v>0</v>
      </c>
      <c r="T817" s="107">
        <v>0</v>
      </c>
      <c r="U817" s="107">
        <v>0</v>
      </c>
      <c r="V817" s="147">
        <f t="shared" si="61"/>
        <v>0</v>
      </c>
      <c r="W817" s="147">
        <f t="shared" si="61"/>
        <v>0</v>
      </c>
      <c r="X817" s="147">
        <f t="shared" si="61"/>
        <v>0</v>
      </c>
      <c r="Y817" s="107">
        <v>0</v>
      </c>
      <c r="Z817" s="107">
        <v>0</v>
      </c>
      <c r="AA817" s="107">
        <v>0</v>
      </c>
      <c r="AB817" s="107">
        <v>0.24734</v>
      </c>
      <c r="AC817" s="148">
        <f t="shared" si="62"/>
        <v>0.24734</v>
      </c>
      <c r="AD817" s="149"/>
    </row>
    <row r="818" spans="1:30" s="150" customFormat="1" ht="31.5" x14ac:dyDescent="0.2">
      <c r="A818" s="146"/>
      <c r="B818" s="6" t="s">
        <v>937</v>
      </c>
      <c r="C818" s="6" t="s">
        <v>100</v>
      </c>
      <c r="D818" s="107">
        <v>0</v>
      </c>
      <c r="E818" s="107">
        <v>0</v>
      </c>
      <c r="F818" s="107">
        <v>0</v>
      </c>
      <c r="G818" s="107">
        <v>0</v>
      </c>
      <c r="H818" s="107">
        <v>0</v>
      </c>
      <c r="I818" s="107">
        <v>0.27482222222222225</v>
      </c>
      <c r="J818" s="107">
        <v>0</v>
      </c>
      <c r="K818" s="107">
        <v>0</v>
      </c>
      <c r="L818" s="107">
        <v>0</v>
      </c>
      <c r="M818" s="107">
        <v>0</v>
      </c>
      <c r="N818" s="107">
        <v>0</v>
      </c>
      <c r="O818" s="107">
        <v>0</v>
      </c>
      <c r="P818" s="107">
        <v>0</v>
      </c>
      <c r="Q818" s="107">
        <v>0</v>
      </c>
      <c r="R818" s="107">
        <v>0</v>
      </c>
      <c r="S818" s="107">
        <v>0</v>
      </c>
      <c r="T818" s="107">
        <v>0</v>
      </c>
      <c r="U818" s="107">
        <v>0</v>
      </c>
      <c r="V818" s="147">
        <f t="shared" si="61"/>
        <v>0</v>
      </c>
      <c r="W818" s="147">
        <f t="shared" si="61"/>
        <v>0</v>
      </c>
      <c r="X818" s="147">
        <f t="shared" si="61"/>
        <v>0</v>
      </c>
      <c r="Y818" s="107">
        <v>0</v>
      </c>
      <c r="Z818" s="107">
        <v>0</v>
      </c>
      <c r="AA818" s="107">
        <v>0</v>
      </c>
      <c r="AB818" s="107">
        <v>0.24734</v>
      </c>
      <c r="AC818" s="148">
        <f t="shared" si="62"/>
        <v>0.24734</v>
      </c>
      <c r="AD818" s="149"/>
    </row>
    <row r="819" spans="1:30" s="150" customFormat="1" ht="47.25" x14ac:dyDescent="0.2">
      <c r="A819" s="146"/>
      <c r="B819" s="6" t="s">
        <v>938</v>
      </c>
      <c r="C819" s="6" t="s">
        <v>100</v>
      </c>
      <c r="D819" s="107">
        <v>0</v>
      </c>
      <c r="E819" s="107">
        <v>0</v>
      </c>
      <c r="F819" s="107">
        <v>0</v>
      </c>
      <c r="G819" s="107">
        <v>0</v>
      </c>
      <c r="H819" s="107">
        <v>0</v>
      </c>
      <c r="I819" s="107">
        <v>0.27482222222222225</v>
      </c>
      <c r="J819" s="107">
        <v>0</v>
      </c>
      <c r="K819" s="107">
        <v>0</v>
      </c>
      <c r="L819" s="107">
        <v>0</v>
      </c>
      <c r="M819" s="107">
        <v>0</v>
      </c>
      <c r="N819" s="107">
        <v>0</v>
      </c>
      <c r="O819" s="107">
        <v>0</v>
      </c>
      <c r="P819" s="107">
        <v>0</v>
      </c>
      <c r="Q819" s="107">
        <v>0</v>
      </c>
      <c r="R819" s="107">
        <v>0</v>
      </c>
      <c r="S819" s="107">
        <v>0</v>
      </c>
      <c r="T819" s="107">
        <v>0</v>
      </c>
      <c r="U819" s="107">
        <v>0</v>
      </c>
      <c r="V819" s="147">
        <f t="shared" si="61"/>
        <v>0</v>
      </c>
      <c r="W819" s="147">
        <f t="shared" si="61"/>
        <v>0</v>
      </c>
      <c r="X819" s="147">
        <f t="shared" si="61"/>
        <v>0</v>
      </c>
      <c r="Y819" s="107">
        <v>0</v>
      </c>
      <c r="Z819" s="107">
        <v>0</v>
      </c>
      <c r="AA819" s="107">
        <v>0</v>
      </c>
      <c r="AB819" s="107">
        <v>0.24734</v>
      </c>
      <c r="AC819" s="148">
        <f t="shared" si="62"/>
        <v>0.24734</v>
      </c>
      <c r="AD819" s="149"/>
    </row>
    <row r="820" spans="1:30" s="150" customFormat="1" ht="47.25" x14ac:dyDescent="0.2">
      <c r="A820" s="146"/>
      <c r="B820" s="6" t="s">
        <v>939</v>
      </c>
      <c r="C820" s="6" t="s">
        <v>100</v>
      </c>
      <c r="D820" s="107">
        <v>0</v>
      </c>
      <c r="E820" s="107">
        <v>0</v>
      </c>
      <c r="F820" s="107">
        <v>0</v>
      </c>
      <c r="G820" s="107">
        <v>0</v>
      </c>
      <c r="H820" s="107">
        <v>0</v>
      </c>
      <c r="I820" s="107">
        <v>0.27482222222222225</v>
      </c>
      <c r="J820" s="107">
        <v>0</v>
      </c>
      <c r="K820" s="107">
        <v>0</v>
      </c>
      <c r="L820" s="107">
        <v>0</v>
      </c>
      <c r="M820" s="107">
        <v>0</v>
      </c>
      <c r="N820" s="107">
        <v>0</v>
      </c>
      <c r="O820" s="107">
        <v>0</v>
      </c>
      <c r="P820" s="107">
        <v>0</v>
      </c>
      <c r="Q820" s="107">
        <v>0</v>
      </c>
      <c r="R820" s="107">
        <v>0</v>
      </c>
      <c r="S820" s="107">
        <v>0</v>
      </c>
      <c r="T820" s="107">
        <v>0</v>
      </c>
      <c r="U820" s="107">
        <v>0</v>
      </c>
      <c r="V820" s="147">
        <f t="shared" si="61"/>
        <v>0</v>
      </c>
      <c r="W820" s="147">
        <f t="shared" si="61"/>
        <v>0</v>
      </c>
      <c r="X820" s="147">
        <f t="shared" si="61"/>
        <v>0</v>
      </c>
      <c r="Y820" s="107">
        <v>0</v>
      </c>
      <c r="Z820" s="107">
        <v>0</v>
      </c>
      <c r="AA820" s="107">
        <v>0</v>
      </c>
      <c r="AB820" s="107">
        <v>0.24734</v>
      </c>
      <c r="AC820" s="148">
        <f t="shared" si="62"/>
        <v>0.24734</v>
      </c>
      <c r="AD820" s="149"/>
    </row>
    <row r="821" spans="1:30" s="150" customFormat="1" ht="47.25" x14ac:dyDescent="0.2">
      <c r="A821" s="146"/>
      <c r="B821" s="6" t="s">
        <v>940</v>
      </c>
      <c r="C821" s="6" t="s">
        <v>100</v>
      </c>
      <c r="D821" s="107">
        <v>0</v>
      </c>
      <c r="E821" s="107">
        <v>0</v>
      </c>
      <c r="F821" s="107">
        <v>0</v>
      </c>
      <c r="G821" s="107">
        <v>0</v>
      </c>
      <c r="H821" s="107">
        <v>0</v>
      </c>
      <c r="I821" s="107">
        <v>0.26267000000000001</v>
      </c>
      <c r="J821" s="107">
        <v>0</v>
      </c>
      <c r="K821" s="107">
        <v>0</v>
      </c>
      <c r="L821" s="107">
        <v>0</v>
      </c>
      <c r="M821" s="107">
        <v>0</v>
      </c>
      <c r="N821" s="107">
        <v>0</v>
      </c>
      <c r="O821" s="107">
        <v>0</v>
      </c>
      <c r="P821" s="107">
        <v>0</v>
      </c>
      <c r="Q821" s="107">
        <v>0</v>
      </c>
      <c r="R821" s="107">
        <v>0</v>
      </c>
      <c r="S821" s="107">
        <v>0</v>
      </c>
      <c r="T821" s="107">
        <v>0</v>
      </c>
      <c r="U821" s="107">
        <v>0</v>
      </c>
      <c r="V821" s="147">
        <f t="shared" si="61"/>
        <v>0</v>
      </c>
      <c r="W821" s="147">
        <f t="shared" si="61"/>
        <v>0</v>
      </c>
      <c r="X821" s="147">
        <f t="shared" si="61"/>
        <v>0</v>
      </c>
      <c r="Y821" s="107">
        <v>0</v>
      </c>
      <c r="Z821" s="107">
        <v>0</v>
      </c>
      <c r="AA821" s="107">
        <v>0</v>
      </c>
      <c r="AB821" s="107">
        <v>0.26267000000000001</v>
      </c>
      <c r="AC821" s="148">
        <f t="shared" si="62"/>
        <v>0.26267000000000001</v>
      </c>
      <c r="AD821" s="149"/>
    </row>
    <row r="822" spans="1:30" s="150" customFormat="1" ht="47.25" x14ac:dyDescent="0.2">
      <c r="A822" s="146"/>
      <c r="B822" s="6" t="s">
        <v>941</v>
      </c>
      <c r="C822" s="6" t="s">
        <v>100</v>
      </c>
      <c r="D822" s="107">
        <v>0</v>
      </c>
      <c r="E822" s="107">
        <v>0</v>
      </c>
      <c r="F822" s="107">
        <v>0</v>
      </c>
      <c r="G822" s="107">
        <v>0</v>
      </c>
      <c r="H822" s="107">
        <v>0</v>
      </c>
      <c r="I822" s="107">
        <v>4.5353999999999998E-2</v>
      </c>
      <c r="J822" s="107">
        <v>0</v>
      </c>
      <c r="K822" s="107">
        <v>0</v>
      </c>
      <c r="L822" s="107">
        <v>0</v>
      </c>
      <c r="M822" s="107">
        <v>0</v>
      </c>
      <c r="N822" s="107">
        <v>0</v>
      </c>
      <c r="O822" s="107">
        <v>0</v>
      </c>
      <c r="P822" s="107">
        <v>0</v>
      </c>
      <c r="Q822" s="107">
        <v>0</v>
      </c>
      <c r="R822" s="107">
        <v>0</v>
      </c>
      <c r="S822" s="107">
        <v>0</v>
      </c>
      <c r="T822" s="107">
        <v>0</v>
      </c>
      <c r="U822" s="107">
        <v>0</v>
      </c>
      <c r="V822" s="147">
        <f t="shared" si="61"/>
        <v>0</v>
      </c>
      <c r="W822" s="147">
        <f t="shared" si="61"/>
        <v>0</v>
      </c>
      <c r="X822" s="147">
        <f t="shared" si="61"/>
        <v>0</v>
      </c>
      <c r="Y822" s="107">
        <v>0</v>
      </c>
      <c r="Z822" s="107">
        <v>0</v>
      </c>
      <c r="AA822" s="107">
        <v>0</v>
      </c>
      <c r="AB822" s="107">
        <v>4.5353999999999998E-2</v>
      </c>
      <c r="AC822" s="148">
        <f t="shared" si="62"/>
        <v>4.5353999999999998E-2</v>
      </c>
      <c r="AD822" s="149"/>
    </row>
    <row r="823" spans="1:30" s="150" customFormat="1" ht="63" x14ac:dyDescent="0.2">
      <c r="A823" s="146"/>
      <c r="B823" s="6" t="s">
        <v>942</v>
      </c>
      <c r="C823" s="6" t="s">
        <v>100</v>
      </c>
      <c r="D823" s="107">
        <v>0</v>
      </c>
      <c r="E823" s="107">
        <v>0</v>
      </c>
      <c r="F823" s="107">
        <v>0</v>
      </c>
      <c r="G823" s="107">
        <v>0</v>
      </c>
      <c r="H823" s="107">
        <v>0</v>
      </c>
      <c r="I823" s="107">
        <v>11.160985593220339</v>
      </c>
      <c r="J823" s="107">
        <v>0</v>
      </c>
      <c r="K823" s="107">
        <v>0</v>
      </c>
      <c r="L823" s="107">
        <v>0</v>
      </c>
      <c r="M823" s="107">
        <v>0</v>
      </c>
      <c r="N823" s="107">
        <v>0</v>
      </c>
      <c r="O823" s="107">
        <v>0</v>
      </c>
      <c r="P823" s="107">
        <v>0</v>
      </c>
      <c r="Q823" s="107">
        <v>0</v>
      </c>
      <c r="R823" s="107">
        <v>0</v>
      </c>
      <c r="S823" s="107">
        <v>0</v>
      </c>
      <c r="T823" s="107">
        <v>0</v>
      </c>
      <c r="U823" s="107">
        <v>0</v>
      </c>
      <c r="V823" s="147">
        <f t="shared" si="61"/>
        <v>0</v>
      </c>
      <c r="W823" s="147">
        <f t="shared" si="61"/>
        <v>0</v>
      </c>
      <c r="X823" s="147">
        <f t="shared" si="61"/>
        <v>0</v>
      </c>
      <c r="Y823" s="107">
        <v>0</v>
      </c>
      <c r="Z823" s="107">
        <v>0</v>
      </c>
      <c r="AA823" s="107">
        <v>0</v>
      </c>
      <c r="AB823" s="107">
        <v>11.160985999999999</v>
      </c>
      <c r="AC823" s="148">
        <f t="shared" si="62"/>
        <v>11.160985999999999</v>
      </c>
      <c r="AD823" s="149"/>
    </row>
    <row r="824" spans="1:30" s="150" customFormat="1" ht="47.25" x14ac:dyDescent="0.2">
      <c r="A824" s="146"/>
      <c r="B824" s="6" t="s">
        <v>943</v>
      </c>
      <c r="C824" s="6" t="s">
        <v>100</v>
      </c>
      <c r="D824" s="107">
        <v>0</v>
      </c>
      <c r="E824" s="107">
        <v>0</v>
      </c>
      <c r="F824" s="107">
        <v>0</v>
      </c>
      <c r="G824" s="107">
        <v>0</v>
      </c>
      <c r="H824" s="107">
        <v>0</v>
      </c>
      <c r="I824" s="107">
        <v>0.26088888888888884</v>
      </c>
      <c r="J824" s="107">
        <v>0</v>
      </c>
      <c r="K824" s="107">
        <v>0</v>
      </c>
      <c r="L824" s="107">
        <v>0</v>
      </c>
      <c r="M824" s="107">
        <v>0</v>
      </c>
      <c r="N824" s="107">
        <v>0</v>
      </c>
      <c r="O824" s="107">
        <v>0</v>
      </c>
      <c r="P824" s="107">
        <v>0</v>
      </c>
      <c r="Q824" s="107">
        <v>0</v>
      </c>
      <c r="R824" s="107">
        <v>0</v>
      </c>
      <c r="S824" s="107">
        <v>0</v>
      </c>
      <c r="T824" s="107">
        <v>0</v>
      </c>
      <c r="U824" s="107">
        <v>0</v>
      </c>
      <c r="V824" s="147">
        <f t="shared" si="61"/>
        <v>0</v>
      </c>
      <c r="W824" s="147">
        <f t="shared" si="61"/>
        <v>0</v>
      </c>
      <c r="X824" s="147">
        <f t="shared" si="61"/>
        <v>0</v>
      </c>
      <c r="Y824" s="107">
        <v>0</v>
      </c>
      <c r="Z824" s="107">
        <v>0</v>
      </c>
      <c r="AA824" s="107">
        <v>0</v>
      </c>
      <c r="AB824" s="107">
        <v>0.23480000000000001</v>
      </c>
      <c r="AC824" s="148">
        <f t="shared" si="62"/>
        <v>0.23480000000000001</v>
      </c>
      <c r="AD824" s="149"/>
    </row>
    <row r="825" spans="1:30" s="150" customFormat="1" ht="78.75" x14ac:dyDescent="0.2">
      <c r="A825" s="146"/>
      <c r="B825" s="6" t="s">
        <v>947</v>
      </c>
      <c r="C825" s="6" t="s">
        <v>100</v>
      </c>
      <c r="D825" s="107">
        <v>1.2</v>
      </c>
      <c r="E825" s="107">
        <v>0</v>
      </c>
      <c r="F825" s="107">
        <v>0</v>
      </c>
      <c r="G825" s="107">
        <v>1.2</v>
      </c>
      <c r="H825" s="107">
        <v>0</v>
      </c>
      <c r="I825" s="107">
        <v>1.5970000000000002</v>
      </c>
      <c r="J825" s="107">
        <v>0</v>
      </c>
      <c r="K825" s="107">
        <v>0</v>
      </c>
      <c r="L825" s="107">
        <v>0</v>
      </c>
      <c r="M825" s="107">
        <v>0</v>
      </c>
      <c r="N825" s="107">
        <v>0</v>
      </c>
      <c r="O825" s="107">
        <v>0</v>
      </c>
      <c r="P825" s="107">
        <v>0</v>
      </c>
      <c r="Q825" s="107">
        <v>0</v>
      </c>
      <c r="R825" s="107">
        <v>0</v>
      </c>
      <c r="S825" s="107">
        <v>1.2</v>
      </c>
      <c r="T825" s="107">
        <v>0</v>
      </c>
      <c r="U825" s="107">
        <v>0</v>
      </c>
      <c r="V825" s="147">
        <f t="shared" si="61"/>
        <v>1.2</v>
      </c>
      <c r="W825" s="147">
        <f t="shared" si="61"/>
        <v>0</v>
      </c>
      <c r="X825" s="147">
        <f t="shared" si="61"/>
        <v>0</v>
      </c>
      <c r="Y825" s="107">
        <v>0</v>
      </c>
      <c r="Z825" s="107">
        <v>0</v>
      </c>
      <c r="AA825" s="107">
        <v>0</v>
      </c>
      <c r="AB825" s="107">
        <v>1.597</v>
      </c>
      <c r="AC825" s="148">
        <f t="shared" si="62"/>
        <v>1.597</v>
      </c>
      <c r="AD825" s="149"/>
    </row>
    <row r="826" spans="1:30" s="150" customFormat="1" ht="31.5" x14ac:dyDescent="0.2">
      <c r="A826" s="146"/>
      <c r="B826" s="6" t="s">
        <v>957</v>
      </c>
      <c r="C826" s="6" t="s">
        <v>100</v>
      </c>
      <c r="D826" s="107">
        <v>1.3</v>
      </c>
      <c r="E826" s="107">
        <v>0</v>
      </c>
      <c r="F826" s="107">
        <v>0</v>
      </c>
      <c r="G826" s="107">
        <v>1.3</v>
      </c>
      <c r="H826" s="107">
        <v>0</v>
      </c>
      <c r="I826" s="107">
        <v>1.1639830508474576</v>
      </c>
      <c r="J826" s="107">
        <v>0</v>
      </c>
      <c r="K826" s="107">
        <v>0</v>
      </c>
      <c r="L826" s="107">
        <v>0</v>
      </c>
      <c r="M826" s="107">
        <v>0</v>
      </c>
      <c r="N826" s="107">
        <v>0</v>
      </c>
      <c r="O826" s="107">
        <v>0</v>
      </c>
      <c r="P826" s="107">
        <v>0</v>
      </c>
      <c r="Q826" s="107">
        <v>0</v>
      </c>
      <c r="R826" s="107">
        <v>0</v>
      </c>
      <c r="S826" s="107">
        <v>1.3</v>
      </c>
      <c r="T826" s="107">
        <v>0</v>
      </c>
      <c r="U826" s="107">
        <v>0</v>
      </c>
      <c r="V826" s="147">
        <f t="shared" si="61"/>
        <v>1.3</v>
      </c>
      <c r="W826" s="147">
        <f t="shared" si="61"/>
        <v>0</v>
      </c>
      <c r="X826" s="147">
        <f t="shared" si="61"/>
        <v>0</v>
      </c>
      <c r="Y826" s="107">
        <v>0</v>
      </c>
      <c r="Z826" s="107">
        <v>0</v>
      </c>
      <c r="AA826" s="107">
        <v>0</v>
      </c>
      <c r="AB826" s="107">
        <v>1.1641699999999999</v>
      </c>
      <c r="AC826" s="148">
        <f t="shared" si="62"/>
        <v>1.1641699999999999</v>
      </c>
      <c r="AD826" s="149"/>
    </row>
    <row r="827" spans="1:30" s="150" customFormat="1" ht="15.75" x14ac:dyDescent="0.2">
      <c r="A827" s="146"/>
      <c r="B827" s="6" t="s">
        <v>1150</v>
      </c>
      <c r="C827" s="6" t="s">
        <v>100</v>
      </c>
      <c r="D827" s="107">
        <v>0</v>
      </c>
      <c r="E827" s="107">
        <v>0</v>
      </c>
      <c r="F827" s="107">
        <v>0</v>
      </c>
      <c r="G827" s="107">
        <v>0</v>
      </c>
      <c r="H827" s="107">
        <v>0</v>
      </c>
      <c r="I827" s="107">
        <v>151.9881650762712</v>
      </c>
      <c r="J827" s="107">
        <v>0</v>
      </c>
      <c r="K827" s="107">
        <v>0</v>
      </c>
      <c r="L827" s="107">
        <v>0</v>
      </c>
      <c r="M827" s="107">
        <v>0</v>
      </c>
      <c r="N827" s="107">
        <v>0</v>
      </c>
      <c r="O827" s="107">
        <v>0</v>
      </c>
      <c r="P827" s="107">
        <v>0</v>
      </c>
      <c r="Q827" s="107">
        <v>0</v>
      </c>
      <c r="R827" s="107">
        <v>0</v>
      </c>
      <c r="S827" s="107">
        <v>0</v>
      </c>
      <c r="T827" s="107">
        <v>0</v>
      </c>
      <c r="U827" s="107">
        <v>0</v>
      </c>
      <c r="V827" s="147">
        <f t="shared" si="61"/>
        <v>0</v>
      </c>
      <c r="W827" s="147">
        <f t="shared" si="61"/>
        <v>0</v>
      </c>
      <c r="X827" s="147">
        <f t="shared" si="61"/>
        <v>0</v>
      </c>
      <c r="Y827" s="107">
        <v>0</v>
      </c>
      <c r="Z827" s="107">
        <v>0</v>
      </c>
      <c r="AA827" s="107">
        <v>0</v>
      </c>
      <c r="AB827" s="107">
        <v>0</v>
      </c>
      <c r="AC827" s="148">
        <f t="shared" si="62"/>
        <v>0</v>
      </c>
      <c r="AD827" s="149"/>
    </row>
    <row r="828" spans="1:30" s="150" customFormat="1" ht="31.5" x14ac:dyDescent="0.2">
      <c r="A828" s="146"/>
      <c r="B828" s="6" t="s">
        <v>960</v>
      </c>
      <c r="C828" s="6" t="s">
        <v>100</v>
      </c>
      <c r="D828" s="107">
        <v>0</v>
      </c>
      <c r="E828" s="107">
        <v>0</v>
      </c>
      <c r="F828" s="107">
        <v>0</v>
      </c>
      <c r="G828" s="107">
        <v>0</v>
      </c>
      <c r="H828" s="107">
        <v>0</v>
      </c>
      <c r="I828" s="107">
        <v>4.8</v>
      </c>
      <c r="J828" s="107">
        <v>0</v>
      </c>
      <c r="K828" s="107">
        <v>0</v>
      </c>
      <c r="L828" s="107">
        <v>0</v>
      </c>
      <c r="M828" s="107">
        <v>0</v>
      </c>
      <c r="N828" s="107">
        <v>0</v>
      </c>
      <c r="O828" s="107">
        <v>0</v>
      </c>
      <c r="P828" s="107">
        <v>0</v>
      </c>
      <c r="Q828" s="107">
        <v>0</v>
      </c>
      <c r="R828" s="107">
        <v>0</v>
      </c>
      <c r="S828" s="107">
        <v>0</v>
      </c>
      <c r="T828" s="107">
        <v>0</v>
      </c>
      <c r="U828" s="107">
        <v>0</v>
      </c>
      <c r="V828" s="147">
        <f t="shared" ref="V828:X859" si="63">J828+M828+P828+S828</f>
        <v>0</v>
      </c>
      <c r="W828" s="147">
        <f t="shared" si="63"/>
        <v>0</v>
      </c>
      <c r="X828" s="147">
        <f t="shared" si="63"/>
        <v>0</v>
      </c>
      <c r="Y828" s="107">
        <v>0</v>
      </c>
      <c r="Z828" s="107">
        <v>0</v>
      </c>
      <c r="AA828" s="107">
        <v>0</v>
      </c>
      <c r="AB828" s="107">
        <v>0</v>
      </c>
      <c r="AC828" s="148">
        <f t="shared" si="62"/>
        <v>0</v>
      </c>
      <c r="AD828" s="149"/>
    </row>
    <row r="829" spans="1:30" s="150" customFormat="1" ht="63" x14ac:dyDescent="0.2">
      <c r="A829" s="146"/>
      <c r="B829" s="6" t="s">
        <v>961</v>
      </c>
      <c r="C829" s="6" t="s">
        <v>176</v>
      </c>
      <c r="D829" s="107">
        <v>0</v>
      </c>
      <c r="E829" s="107">
        <v>0</v>
      </c>
      <c r="F829" s="107">
        <v>0</v>
      </c>
      <c r="G829" s="107">
        <v>0</v>
      </c>
      <c r="H829" s="107">
        <v>0</v>
      </c>
      <c r="I829" s="107">
        <v>411.83728813559327</v>
      </c>
      <c r="J829" s="107">
        <v>0</v>
      </c>
      <c r="K829" s="107">
        <v>0</v>
      </c>
      <c r="L829" s="107">
        <v>0</v>
      </c>
      <c r="M829" s="107">
        <v>0</v>
      </c>
      <c r="N829" s="107">
        <v>0</v>
      </c>
      <c r="O829" s="107">
        <v>0</v>
      </c>
      <c r="P829" s="107">
        <v>0</v>
      </c>
      <c r="Q829" s="107">
        <v>0</v>
      </c>
      <c r="R829" s="107">
        <v>0</v>
      </c>
      <c r="S829" s="107">
        <v>0</v>
      </c>
      <c r="T829" s="107">
        <v>0</v>
      </c>
      <c r="U829" s="107">
        <v>0</v>
      </c>
      <c r="V829" s="147">
        <f t="shared" si="63"/>
        <v>0</v>
      </c>
      <c r="W829" s="147">
        <f t="shared" si="63"/>
        <v>0</v>
      </c>
      <c r="X829" s="147">
        <f t="shared" si="63"/>
        <v>0</v>
      </c>
      <c r="Y829" s="107">
        <v>0</v>
      </c>
      <c r="Z829" s="107">
        <v>0</v>
      </c>
      <c r="AA829" s="107">
        <v>0</v>
      </c>
      <c r="AB829" s="107">
        <v>0</v>
      </c>
      <c r="AC829" s="148">
        <f t="shared" si="62"/>
        <v>0</v>
      </c>
      <c r="AD829" s="149"/>
    </row>
    <row r="830" spans="1:30" s="150" customFormat="1" ht="31.5" x14ac:dyDescent="0.2">
      <c r="A830" s="146"/>
      <c r="B830" s="6" t="s">
        <v>1151</v>
      </c>
      <c r="C830" s="6" t="s">
        <v>176</v>
      </c>
      <c r="D830" s="107">
        <v>0</v>
      </c>
      <c r="E830" s="107">
        <v>0</v>
      </c>
      <c r="F830" s="107">
        <v>0</v>
      </c>
      <c r="G830" s="107">
        <v>0</v>
      </c>
      <c r="H830" s="107">
        <v>0</v>
      </c>
      <c r="I830" s="107">
        <v>160.59299999999999</v>
      </c>
      <c r="J830" s="107">
        <v>0</v>
      </c>
      <c r="K830" s="107">
        <v>0</v>
      </c>
      <c r="L830" s="107">
        <v>0</v>
      </c>
      <c r="M830" s="107">
        <v>0</v>
      </c>
      <c r="N830" s="107">
        <v>0</v>
      </c>
      <c r="O830" s="107">
        <v>0</v>
      </c>
      <c r="P830" s="107">
        <v>0</v>
      </c>
      <c r="Q830" s="107">
        <v>0</v>
      </c>
      <c r="R830" s="107">
        <v>0</v>
      </c>
      <c r="S830" s="107">
        <v>0</v>
      </c>
      <c r="T830" s="107">
        <v>0</v>
      </c>
      <c r="U830" s="107">
        <v>0</v>
      </c>
      <c r="V830" s="147">
        <f t="shared" si="63"/>
        <v>0</v>
      </c>
      <c r="W830" s="147">
        <f t="shared" si="63"/>
        <v>0</v>
      </c>
      <c r="X830" s="147">
        <f t="shared" si="63"/>
        <v>0</v>
      </c>
      <c r="Y830" s="107">
        <v>0</v>
      </c>
      <c r="Z830" s="107">
        <v>0</v>
      </c>
      <c r="AA830" s="107">
        <v>0</v>
      </c>
      <c r="AB830" s="107">
        <v>0</v>
      </c>
      <c r="AC830" s="148">
        <f t="shared" si="62"/>
        <v>0</v>
      </c>
      <c r="AD830" s="149"/>
    </row>
    <row r="831" spans="1:30" s="150" customFormat="1" ht="31.5" x14ac:dyDescent="0.2">
      <c r="A831" s="146"/>
      <c r="B831" s="6" t="s">
        <v>1152</v>
      </c>
      <c r="C831" s="6" t="s">
        <v>176</v>
      </c>
      <c r="D831" s="107">
        <v>0</v>
      </c>
      <c r="E831" s="107">
        <v>0</v>
      </c>
      <c r="F831" s="107">
        <v>0</v>
      </c>
      <c r="G831" s="107">
        <v>0</v>
      </c>
      <c r="H831" s="107">
        <v>0</v>
      </c>
      <c r="I831" s="107">
        <v>21</v>
      </c>
      <c r="J831" s="107">
        <v>0</v>
      </c>
      <c r="K831" s="107">
        <v>0</v>
      </c>
      <c r="L831" s="107">
        <v>0</v>
      </c>
      <c r="M831" s="107">
        <v>0</v>
      </c>
      <c r="N831" s="107">
        <v>0</v>
      </c>
      <c r="O831" s="107">
        <v>0</v>
      </c>
      <c r="P831" s="107">
        <v>0</v>
      </c>
      <c r="Q831" s="107">
        <v>0</v>
      </c>
      <c r="R831" s="107">
        <v>0</v>
      </c>
      <c r="S831" s="107">
        <v>0</v>
      </c>
      <c r="T831" s="107">
        <v>0</v>
      </c>
      <c r="U831" s="107">
        <v>0</v>
      </c>
      <c r="V831" s="147">
        <f t="shared" si="63"/>
        <v>0</v>
      </c>
      <c r="W831" s="147">
        <f t="shared" si="63"/>
        <v>0</v>
      </c>
      <c r="X831" s="147">
        <f t="shared" si="63"/>
        <v>0</v>
      </c>
      <c r="Y831" s="107">
        <v>0</v>
      </c>
      <c r="Z831" s="107">
        <v>0</v>
      </c>
      <c r="AA831" s="107">
        <v>0</v>
      </c>
      <c r="AB831" s="107">
        <v>0</v>
      </c>
      <c r="AC831" s="148">
        <f t="shared" si="62"/>
        <v>0</v>
      </c>
      <c r="AD831" s="149"/>
    </row>
    <row r="832" spans="1:30" s="150" customFormat="1" ht="63" x14ac:dyDescent="0.2">
      <c r="A832" s="146"/>
      <c r="B832" s="6" t="s">
        <v>1153</v>
      </c>
      <c r="C832" s="6" t="s">
        <v>176</v>
      </c>
      <c r="D832" s="107">
        <v>0</v>
      </c>
      <c r="E832" s="107">
        <v>0</v>
      </c>
      <c r="F832" s="107">
        <v>0</v>
      </c>
      <c r="G832" s="107">
        <v>0</v>
      </c>
      <c r="H832" s="107">
        <v>0</v>
      </c>
      <c r="I832" s="107">
        <v>13.981</v>
      </c>
      <c r="J832" s="107">
        <v>0</v>
      </c>
      <c r="K832" s="107">
        <v>0</v>
      </c>
      <c r="L832" s="107">
        <v>0</v>
      </c>
      <c r="M832" s="107">
        <v>0</v>
      </c>
      <c r="N832" s="107">
        <v>0</v>
      </c>
      <c r="O832" s="107">
        <v>0</v>
      </c>
      <c r="P832" s="107">
        <v>0</v>
      </c>
      <c r="Q832" s="107">
        <v>0</v>
      </c>
      <c r="R832" s="107">
        <v>0</v>
      </c>
      <c r="S832" s="107">
        <v>0</v>
      </c>
      <c r="T832" s="107">
        <v>0</v>
      </c>
      <c r="U832" s="107">
        <v>0</v>
      </c>
      <c r="V832" s="147">
        <f t="shared" si="63"/>
        <v>0</v>
      </c>
      <c r="W832" s="147">
        <f t="shared" si="63"/>
        <v>0</v>
      </c>
      <c r="X832" s="147">
        <f t="shared" si="63"/>
        <v>0</v>
      </c>
      <c r="Y832" s="107">
        <v>0</v>
      </c>
      <c r="Z832" s="107">
        <v>0</v>
      </c>
      <c r="AA832" s="107">
        <v>0</v>
      </c>
      <c r="AB832" s="107">
        <v>0</v>
      </c>
      <c r="AC832" s="148">
        <f t="shared" si="62"/>
        <v>0</v>
      </c>
      <c r="AD832" s="149"/>
    </row>
    <row r="833" spans="1:30" s="150" customFormat="1" ht="63" x14ac:dyDescent="0.2">
      <c r="A833" s="146"/>
      <c r="B833" s="6" t="s">
        <v>1154</v>
      </c>
      <c r="C833" s="6" t="s">
        <v>176</v>
      </c>
      <c r="D833" s="107">
        <v>0</v>
      </c>
      <c r="E833" s="107">
        <v>0</v>
      </c>
      <c r="F833" s="107">
        <v>0</v>
      </c>
      <c r="G833" s="107">
        <v>0</v>
      </c>
      <c r="H833" s="107">
        <v>0</v>
      </c>
      <c r="I833" s="107">
        <v>4.423</v>
      </c>
      <c r="J833" s="107">
        <v>0</v>
      </c>
      <c r="K833" s="107">
        <v>0</v>
      </c>
      <c r="L833" s="107">
        <v>0</v>
      </c>
      <c r="M833" s="107">
        <v>0</v>
      </c>
      <c r="N833" s="107">
        <v>0</v>
      </c>
      <c r="O833" s="107">
        <v>0</v>
      </c>
      <c r="P833" s="107">
        <v>0</v>
      </c>
      <c r="Q833" s="107">
        <v>0</v>
      </c>
      <c r="R833" s="107">
        <v>0</v>
      </c>
      <c r="S833" s="107">
        <v>0</v>
      </c>
      <c r="T833" s="107">
        <v>0</v>
      </c>
      <c r="U833" s="107">
        <v>0</v>
      </c>
      <c r="V833" s="147">
        <f t="shared" si="63"/>
        <v>0</v>
      </c>
      <c r="W833" s="147">
        <f t="shared" si="63"/>
        <v>0</v>
      </c>
      <c r="X833" s="147">
        <f t="shared" si="63"/>
        <v>0</v>
      </c>
      <c r="Y833" s="107">
        <v>0</v>
      </c>
      <c r="Z833" s="107">
        <v>0</v>
      </c>
      <c r="AA833" s="107">
        <v>0</v>
      </c>
      <c r="AB833" s="107">
        <v>0</v>
      </c>
      <c r="AC833" s="148">
        <f t="shared" si="62"/>
        <v>0</v>
      </c>
      <c r="AD833" s="149"/>
    </row>
    <row r="834" spans="1:30" s="150" customFormat="1" ht="63" x14ac:dyDescent="0.2">
      <c r="A834" s="146"/>
      <c r="B834" s="6" t="s">
        <v>1155</v>
      </c>
      <c r="C834" s="6" t="s">
        <v>176</v>
      </c>
      <c r="D834" s="107">
        <v>0</v>
      </c>
      <c r="E834" s="107">
        <v>0</v>
      </c>
      <c r="F834" s="107">
        <v>0</v>
      </c>
      <c r="G834" s="107">
        <v>0</v>
      </c>
      <c r="H834" s="107">
        <v>0</v>
      </c>
      <c r="I834" s="107">
        <v>4.423</v>
      </c>
      <c r="J834" s="107">
        <v>0</v>
      </c>
      <c r="K834" s="107">
        <v>0</v>
      </c>
      <c r="L834" s="107">
        <v>0</v>
      </c>
      <c r="M834" s="107">
        <v>0</v>
      </c>
      <c r="N834" s="107">
        <v>0</v>
      </c>
      <c r="O834" s="107">
        <v>0</v>
      </c>
      <c r="P834" s="107">
        <v>0</v>
      </c>
      <c r="Q834" s="107">
        <v>0</v>
      </c>
      <c r="R834" s="107">
        <v>0</v>
      </c>
      <c r="S834" s="107">
        <v>0</v>
      </c>
      <c r="T834" s="107">
        <v>0</v>
      </c>
      <c r="U834" s="107">
        <v>0</v>
      </c>
      <c r="V834" s="147">
        <f t="shared" si="63"/>
        <v>0</v>
      </c>
      <c r="W834" s="147">
        <f t="shared" si="63"/>
        <v>0</v>
      </c>
      <c r="X834" s="147">
        <f t="shared" si="63"/>
        <v>0</v>
      </c>
      <c r="Y834" s="107">
        <v>0</v>
      </c>
      <c r="Z834" s="107">
        <v>0</v>
      </c>
      <c r="AA834" s="107">
        <v>0</v>
      </c>
      <c r="AB834" s="107">
        <v>0</v>
      </c>
      <c r="AC834" s="148">
        <f t="shared" si="62"/>
        <v>0</v>
      </c>
      <c r="AD834" s="149"/>
    </row>
    <row r="835" spans="1:30" s="150" customFormat="1" ht="31.5" x14ac:dyDescent="0.2">
      <c r="A835" s="146"/>
      <c r="B835" s="6" t="s">
        <v>1156</v>
      </c>
      <c r="C835" s="6" t="s">
        <v>176</v>
      </c>
      <c r="D835" s="107">
        <v>0</v>
      </c>
      <c r="E835" s="107">
        <v>0</v>
      </c>
      <c r="F835" s="107">
        <v>0</v>
      </c>
      <c r="G835" s="107">
        <v>0</v>
      </c>
      <c r="H835" s="107">
        <v>0</v>
      </c>
      <c r="I835" s="107">
        <v>12</v>
      </c>
      <c r="J835" s="107">
        <v>0</v>
      </c>
      <c r="K835" s="107">
        <v>0</v>
      </c>
      <c r="L835" s="107">
        <v>0</v>
      </c>
      <c r="M835" s="107">
        <v>0</v>
      </c>
      <c r="N835" s="107">
        <v>0</v>
      </c>
      <c r="O835" s="107">
        <v>0</v>
      </c>
      <c r="P835" s="107">
        <v>0</v>
      </c>
      <c r="Q835" s="107">
        <v>0</v>
      </c>
      <c r="R835" s="107">
        <v>0</v>
      </c>
      <c r="S835" s="107">
        <v>0</v>
      </c>
      <c r="T835" s="107">
        <v>0</v>
      </c>
      <c r="U835" s="107">
        <v>0</v>
      </c>
      <c r="V835" s="147">
        <f t="shared" si="63"/>
        <v>0</v>
      </c>
      <c r="W835" s="147">
        <f t="shared" si="63"/>
        <v>0</v>
      </c>
      <c r="X835" s="147">
        <f t="shared" si="63"/>
        <v>0</v>
      </c>
      <c r="Y835" s="107">
        <v>0</v>
      </c>
      <c r="Z835" s="107">
        <v>0</v>
      </c>
      <c r="AA835" s="107">
        <v>0</v>
      </c>
      <c r="AB835" s="107">
        <v>0</v>
      </c>
      <c r="AC835" s="148">
        <f t="shared" si="62"/>
        <v>0</v>
      </c>
      <c r="AD835" s="149"/>
    </row>
    <row r="836" spans="1:30" s="150" customFormat="1" ht="63" x14ac:dyDescent="0.2">
      <c r="A836" s="146"/>
      <c r="B836" s="6" t="s">
        <v>962</v>
      </c>
      <c r="C836" s="6" t="s">
        <v>176</v>
      </c>
      <c r="D836" s="107">
        <v>0</v>
      </c>
      <c r="E836" s="107">
        <v>0</v>
      </c>
      <c r="F836" s="107">
        <v>0</v>
      </c>
      <c r="G836" s="107">
        <v>0</v>
      </c>
      <c r="H836" s="107">
        <v>0</v>
      </c>
      <c r="I836" s="107">
        <v>183.2720338983051</v>
      </c>
      <c r="J836" s="107">
        <v>0</v>
      </c>
      <c r="K836" s="107">
        <v>0</v>
      </c>
      <c r="L836" s="107">
        <v>0</v>
      </c>
      <c r="M836" s="107">
        <v>0</v>
      </c>
      <c r="N836" s="107">
        <v>0</v>
      </c>
      <c r="O836" s="107">
        <v>0</v>
      </c>
      <c r="P836" s="107">
        <v>0</v>
      </c>
      <c r="Q836" s="107">
        <v>0</v>
      </c>
      <c r="R836" s="107">
        <v>0</v>
      </c>
      <c r="S836" s="107">
        <v>0</v>
      </c>
      <c r="T836" s="107">
        <v>0</v>
      </c>
      <c r="U836" s="107">
        <v>0</v>
      </c>
      <c r="V836" s="147">
        <f t="shared" si="63"/>
        <v>0</v>
      </c>
      <c r="W836" s="147">
        <f t="shared" si="63"/>
        <v>0</v>
      </c>
      <c r="X836" s="147">
        <f t="shared" si="63"/>
        <v>0</v>
      </c>
      <c r="Y836" s="107">
        <v>0</v>
      </c>
      <c r="Z836" s="107">
        <v>0</v>
      </c>
      <c r="AA836" s="107">
        <v>16.222999999999999</v>
      </c>
      <c r="AB836" s="107">
        <v>0</v>
      </c>
      <c r="AC836" s="148">
        <f t="shared" si="62"/>
        <v>16.222999999999999</v>
      </c>
      <c r="AD836" s="149"/>
    </row>
    <row r="837" spans="1:30" s="150" customFormat="1" ht="47.25" x14ac:dyDescent="0.2">
      <c r="A837" s="146"/>
      <c r="B837" s="6" t="s">
        <v>1157</v>
      </c>
      <c r="C837" s="6" t="s">
        <v>176</v>
      </c>
      <c r="D837" s="107">
        <v>0</v>
      </c>
      <c r="E837" s="107">
        <v>0</v>
      </c>
      <c r="F837" s="107">
        <v>0</v>
      </c>
      <c r="G837" s="107">
        <v>0</v>
      </c>
      <c r="H837" s="107">
        <v>0</v>
      </c>
      <c r="I837" s="107">
        <v>96.008474576271198</v>
      </c>
      <c r="J837" s="107">
        <v>0</v>
      </c>
      <c r="K837" s="107">
        <v>0</v>
      </c>
      <c r="L837" s="107">
        <v>0</v>
      </c>
      <c r="M837" s="107">
        <v>0</v>
      </c>
      <c r="N837" s="107">
        <v>0</v>
      </c>
      <c r="O837" s="107">
        <v>0</v>
      </c>
      <c r="P837" s="107">
        <v>0</v>
      </c>
      <c r="Q837" s="107">
        <v>0</v>
      </c>
      <c r="R837" s="107">
        <v>0</v>
      </c>
      <c r="S837" s="107">
        <v>0</v>
      </c>
      <c r="T837" s="107">
        <v>0</v>
      </c>
      <c r="U837" s="107">
        <v>0</v>
      </c>
      <c r="V837" s="147">
        <f t="shared" si="63"/>
        <v>0</v>
      </c>
      <c r="W837" s="147">
        <f t="shared" si="63"/>
        <v>0</v>
      </c>
      <c r="X837" s="147">
        <f t="shared" si="63"/>
        <v>0</v>
      </c>
      <c r="Y837" s="107">
        <v>0</v>
      </c>
      <c r="Z837" s="107">
        <v>0</v>
      </c>
      <c r="AA837" s="107">
        <v>0</v>
      </c>
      <c r="AB837" s="107">
        <v>0</v>
      </c>
      <c r="AC837" s="148">
        <f t="shared" si="62"/>
        <v>0</v>
      </c>
      <c r="AD837" s="149"/>
    </row>
    <row r="838" spans="1:30" s="150" customFormat="1" ht="63" x14ac:dyDescent="0.2">
      <c r="A838" s="146"/>
      <c r="B838" s="6" t="s">
        <v>964</v>
      </c>
      <c r="C838" s="6" t="s">
        <v>176</v>
      </c>
      <c r="D838" s="107">
        <v>0</v>
      </c>
      <c r="E838" s="107">
        <v>0</v>
      </c>
      <c r="F838" s="107">
        <v>0</v>
      </c>
      <c r="G838" s="107">
        <v>0</v>
      </c>
      <c r="H838" s="107">
        <v>0</v>
      </c>
      <c r="I838" s="107">
        <v>4.9211864406779666</v>
      </c>
      <c r="J838" s="107">
        <v>0</v>
      </c>
      <c r="K838" s="107">
        <v>0</v>
      </c>
      <c r="L838" s="107">
        <v>0</v>
      </c>
      <c r="M838" s="107">
        <v>0</v>
      </c>
      <c r="N838" s="107">
        <v>0</v>
      </c>
      <c r="O838" s="107">
        <v>0</v>
      </c>
      <c r="P838" s="107">
        <v>0</v>
      </c>
      <c r="Q838" s="107">
        <v>0</v>
      </c>
      <c r="R838" s="107">
        <v>0</v>
      </c>
      <c r="S838" s="107">
        <v>0</v>
      </c>
      <c r="T838" s="107">
        <v>0</v>
      </c>
      <c r="U838" s="107">
        <v>0</v>
      </c>
      <c r="V838" s="147">
        <f t="shared" si="63"/>
        <v>0</v>
      </c>
      <c r="W838" s="147">
        <f t="shared" si="63"/>
        <v>0</v>
      </c>
      <c r="X838" s="147">
        <f t="shared" si="63"/>
        <v>0</v>
      </c>
      <c r="Y838" s="107">
        <v>0</v>
      </c>
      <c r="Z838" s="107">
        <v>0</v>
      </c>
      <c r="AA838" s="107">
        <v>0</v>
      </c>
      <c r="AB838" s="107">
        <v>4.9210000000000003</v>
      </c>
      <c r="AC838" s="148">
        <f t="shared" si="62"/>
        <v>4.9210000000000003</v>
      </c>
      <c r="AD838" s="149"/>
    </row>
    <row r="839" spans="1:30" s="150" customFormat="1" ht="47.25" x14ac:dyDescent="0.2">
      <c r="A839" s="146"/>
      <c r="B839" s="6" t="s">
        <v>965</v>
      </c>
      <c r="C839" s="6" t="s">
        <v>176</v>
      </c>
      <c r="D839" s="107">
        <v>0</v>
      </c>
      <c r="E839" s="107">
        <v>0</v>
      </c>
      <c r="F839" s="107">
        <v>0</v>
      </c>
      <c r="G839" s="107">
        <v>0</v>
      </c>
      <c r="H839" s="107">
        <v>0</v>
      </c>
      <c r="I839" s="107">
        <v>1.8182674199623354</v>
      </c>
      <c r="J839" s="107">
        <v>0</v>
      </c>
      <c r="K839" s="107">
        <v>0</v>
      </c>
      <c r="L839" s="107">
        <v>0</v>
      </c>
      <c r="M839" s="107">
        <v>0</v>
      </c>
      <c r="N839" s="107">
        <v>0</v>
      </c>
      <c r="O839" s="107">
        <v>0</v>
      </c>
      <c r="P839" s="107">
        <v>0</v>
      </c>
      <c r="Q839" s="107">
        <v>0</v>
      </c>
      <c r="R839" s="107">
        <v>0</v>
      </c>
      <c r="S839" s="107">
        <v>0</v>
      </c>
      <c r="T839" s="107">
        <v>0</v>
      </c>
      <c r="U839" s="107">
        <v>0</v>
      </c>
      <c r="V839" s="147">
        <f t="shared" si="63"/>
        <v>0</v>
      </c>
      <c r="W839" s="147">
        <f t="shared" si="63"/>
        <v>0</v>
      </c>
      <c r="X839" s="147">
        <f t="shared" si="63"/>
        <v>0</v>
      </c>
      <c r="Y839" s="107">
        <v>0</v>
      </c>
      <c r="Z839" s="107">
        <v>1.637</v>
      </c>
      <c r="AA839" s="107">
        <v>0</v>
      </c>
      <c r="AB839" s="107">
        <v>0</v>
      </c>
      <c r="AC839" s="148">
        <f t="shared" si="62"/>
        <v>1.637</v>
      </c>
      <c r="AD839" s="149"/>
    </row>
    <row r="840" spans="1:30" s="150" customFormat="1" ht="47.25" x14ac:dyDescent="0.2">
      <c r="A840" s="146"/>
      <c r="B840" s="6" t="s">
        <v>966</v>
      </c>
      <c r="C840" s="6" t="s">
        <v>176</v>
      </c>
      <c r="D840" s="107">
        <v>0</v>
      </c>
      <c r="E840" s="107">
        <v>0</v>
      </c>
      <c r="F840" s="107">
        <v>0</v>
      </c>
      <c r="G840" s="107">
        <v>0</v>
      </c>
      <c r="H840" s="107">
        <v>0</v>
      </c>
      <c r="I840" s="107">
        <v>1.7900188323917137</v>
      </c>
      <c r="J840" s="107">
        <v>0</v>
      </c>
      <c r="K840" s="107">
        <v>0</v>
      </c>
      <c r="L840" s="107">
        <v>0</v>
      </c>
      <c r="M840" s="107">
        <v>0</v>
      </c>
      <c r="N840" s="107">
        <v>0</v>
      </c>
      <c r="O840" s="107">
        <v>0</v>
      </c>
      <c r="P840" s="107">
        <v>0</v>
      </c>
      <c r="Q840" s="107">
        <v>0</v>
      </c>
      <c r="R840" s="107">
        <v>0</v>
      </c>
      <c r="S840" s="107">
        <v>0</v>
      </c>
      <c r="T840" s="107">
        <v>0</v>
      </c>
      <c r="U840" s="107">
        <v>0</v>
      </c>
      <c r="V840" s="147">
        <f t="shared" si="63"/>
        <v>0</v>
      </c>
      <c r="W840" s="147">
        <f t="shared" si="63"/>
        <v>0</v>
      </c>
      <c r="X840" s="147">
        <f t="shared" si="63"/>
        <v>0</v>
      </c>
      <c r="Y840" s="107">
        <v>0</v>
      </c>
      <c r="Z840" s="107">
        <v>0</v>
      </c>
      <c r="AA840" s="107">
        <v>1.611</v>
      </c>
      <c r="AB840" s="107">
        <v>0</v>
      </c>
      <c r="AC840" s="148">
        <f t="shared" si="62"/>
        <v>1.611</v>
      </c>
      <c r="AD840" s="149"/>
    </row>
    <row r="841" spans="1:30" s="150" customFormat="1" ht="63" x14ac:dyDescent="0.2">
      <c r="A841" s="146"/>
      <c r="B841" s="6" t="s">
        <v>967</v>
      </c>
      <c r="C841" s="6" t="s">
        <v>176</v>
      </c>
      <c r="D841" s="107">
        <v>0</v>
      </c>
      <c r="E841" s="107">
        <v>0</v>
      </c>
      <c r="F841" s="107">
        <v>0</v>
      </c>
      <c r="G841" s="107">
        <v>0</v>
      </c>
      <c r="H841" s="107">
        <v>0</v>
      </c>
      <c r="I841" s="107">
        <v>3.609227871939737</v>
      </c>
      <c r="J841" s="107">
        <v>0</v>
      </c>
      <c r="K841" s="107">
        <v>0</v>
      </c>
      <c r="L841" s="107">
        <v>0</v>
      </c>
      <c r="M841" s="107">
        <v>0</v>
      </c>
      <c r="N841" s="107">
        <v>0</v>
      </c>
      <c r="O841" s="107">
        <v>0</v>
      </c>
      <c r="P841" s="107">
        <v>0</v>
      </c>
      <c r="Q841" s="107">
        <v>0</v>
      </c>
      <c r="R841" s="107">
        <v>0</v>
      </c>
      <c r="S841" s="107">
        <v>0</v>
      </c>
      <c r="T841" s="107">
        <v>0</v>
      </c>
      <c r="U841" s="107">
        <v>0</v>
      </c>
      <c r="V841" s="147">
        <f t="shared" si="63"/>
        <v>0</v>
      </c>
      <c r="W841" s="147">
        <f t="shared" si="63"/>
        <v>0</v>
      </c>
      <c r="X841" s="147">
        <f t="shared" si="63"/>
        <v>0</v>
      </c>
      <c r="Y841" s="107">
        <v>0</v>
      </c>
      <c r="Z841" s="107">
        <v>3.2480000000000002</v>
      </c>
      <c r="AA841" s="107">
        <v>0</v>
      </c>
      <c r="AB841" s="107">
        <v>0</v>
      </c>
      <c r="AC841" s="148">
        <f t="shared" si="62"/>
        <v>3.2480000000000002</v>
      </c>
      <c r="AD841" s="149"/>
    </row>
    <row r="842" spans="1:30" s="150" customFormat="1" ht="31.5" x14ac:dyDescent="0.2">
      <c r="A842" s="146"/>
      <c r="B842" s="6" t="s">
        <v>968</v>
      </c>
      <c r="C842" s="6" t="s">
        <v>176</v>
      </c>
      <c r="D842" s="107">
        <v>0</v>
      </c>
      <c r="E842" s="107">
        <v>0</v>
      </c>
      <c r="F842" s="107">
        <v>0</v>
      </c>
      <c r="G842" s="107">
        <v>0</v>
      </c>
      <c r="H842" s="107">
        <v>0</v>
      </c>
      <c r="I842" s="107">
        <v>1.2410546139359699</v>
      </c>
      <c r="J842" s="107">
        <v>0</v>
      </c>
      <c r="K842" s="107">
        <v>0</v>
      </c>
      <c r="L842" s="107">
        <v>0</v>
      </c>
      <c r="M842" s="107">
        <v>0</v>
      </c>
      <c r="N842" s="107">
        <v>0</v>
      </c>
      <c r="O842" s="107">
        <v>0</v>
      </c>
      <c r="P842" s="107">
        <v>0</v>
      </c>
      <c r="Q842" s="107">
        <v>0</v>
      </c>
      <c r="R842" s="107">
        <v>0</v>
      </c>
      <c r="S842" s="107">
        <v>0</v>
      </c>
      <c r="T842" s="107">
        <v>0</v>
      </c>
      <c r="U842" s="107">
        <v>0</v>
      </c>
      <c r="V842" s="147">
        <f t="shared" si="63"/>
        <v>0</v>
      </c>
      <c r="W842" s="147">
        <f t="shared" si="63"/>
        <v>0</v>
      </c>
      <c r="X842" s="147">
        <f t="shared" si="63"/>
        <v>0</v>
      </c>
      <c r="Y842" s="107">
        <v>0</v>
      </c>
      <c r="Z842" s="107">
        <v>1.117</v>
      </c>
      <c r="AA842" s="107">
        <v>0</v>
      </c>
      <c r="AB842" s="107">
        <v>0</v>
      </c>
      <c r="AC842" s="148">
        <f t="shared" si="62"/>
        <v>1.117</v>
      </c>
      <c r="AD842" s="149"/>
    </row>
    <row r="843" spans="1:30" s="150" customFormat="1" ht="47.25" x14ac:dyDescent="0.2">
      <c r="A843" s="146"/>
      <c r="B843" s="6" t="s">
        <v>971</v>
      </c>
      <c r="C843" s="6" t="s">
        <v>176</v>
      </c>
      <c r="D843" s="107">
        <v>2.14</v>
      </c>
      <c r="E843" s="107">
        <v>0.63</v>
      </c>
      <c r="F843" s="107">
        <v>0</v>
      </c>
      <c r="G843" s="107">
        <v>0</v>
      </c>
      <c r="H843" s="107">
        <v>0</v>
      </c>
      <c r="I843" s="107">
        <v>9.4898305084745775</v>
      </c>
      <c r="J843" s="107">
        <v>0</v>
      </c>
      <c r="K843" s="107">
        <v>0</v>
      </c>
      <c r="L843" s="107">
        <v>0</v>
      </c>
      <c r="M843" s="107">
        <v>2.14</v>
      </c>
      <c r="N843" s="107">
        <v>0.63</v>
      </c>
      <c r="O843" s="107">
        <v>0</v>
      </c>
      <c r="P843" s="107">
        <v>0</v>
      </c>
      <c r="Q843" s="107">
        <v>0</v>
      </c>
      <c r="R843" s="107">
        <v>0</v>
      </c>
      <c r="S843" s="107">
        <v>0</v>
      </c>
      <c r="T843" s="107">
        <v>0</v>
      </c>
      <c r="U843" s="107">
        <v>0</v>
      </c>
      <c r="V843" s="147">
        <f t="shared" si="63"/>
        <v>2.14</v>
      </c>
      <c r="W843" s="147">
        <f t="shared" si="63"/>
        <v>0.63</v>
      </c>
      <c r="X843" s="147">
        <f t="shared" si="63"/>
        <v>0</v>
      </c>
      <c r="Y843" s="107">
        <v>0</v>
      </c>
      <c r="Z843" s="107">
        <v>9.49</v>
      </c>
      <c r="AA843" s="107">
        <v>0</v>
      </c>
      <c r="AB843" s="107">
        <v>0</v>
      </c>
      <c r="AC843" s="148">
        <f t="shared" si="62"/>
        <v>9.49</v>
      </c>
      <c r="AD843" s="149"/>
    </row>
    <row r="844" spans="1:30" s="150" customFormat="1" ht="31.5" x14ac:dyDescent="0.2">
      <c r="A844" s="146"/>
      <c r="B844" s="6" t="s">
        <v>856</v>
      </c>
      <c r="C844" s="6" t="s">
        <v>176</v>
      </c>
      <c r="D844" s="107">
        <v>0</v>
      </c>
      <c r="E844" s="107">
        <v>0</v>
      </c>
      <c r="F844" s="107">
        <v>0</v>
      </c>
      <c r="G844" s="107">
        <v>0</v>
      </c>
      <c r="H844" s="107">
        <v>0</v>
      </c>
      <c r="I844" s="107">
        <v>10.983050847457628</v>
      </c>
      <c r="J844" s="107">
        <v>0</v>
      </c>
      <c r="K844" s="107">
        <v>0</v>
      </c>
      <c r="L844" s="107">
        <v>0</v>
      </c>
      <c r="M844" s="107">
        <v>0</v>
      </c>
      <c r="N844" s="107">
        <v>0</v>
      </c>
      <c r="O844" s="107">
        <v>0</v>
      </c>
      <c r="P844" s="107">
        <v>0</v>
      </c>
      <c r="Q844" s="107">
        <v>0</v>
      </c>
      <c r="R844" s="107">
        <v>0</v>
      </c>
      <c r="S844" s="107">
        <v>0</v>
      </c>
      <c r="T844" s="107">
        <v>0</v>
      </c>
      <c r="U844" s="107">
        <v>0</v>
      </c>
      <c r="V844" s="147">
        <f t="shared" si="63"/>
        <v>0</v>
      </c>
      <c r="W844" s="147">
        <f t="shared" si="63"/>
        <v>0</v>
      </c>
      <c r="X844" s="147">
        <f t="shared" si="63"/>
        <v>0</v>
      </c>
      <c r="Y844" s="107">
        <v>0</v>
      </c>
      <c r="Z844" s="107">
        <v>0</v>
      </c>
      <c r="AA844" s="107">
        <v>0</v>
      </c>
      <c r="AB844" s="107">
        <v>0</v>
      </c>
      <c r="AC844" s="148">
        <f t="shared" si="62"/>
        <v>0</v>
      </c>
      <c r="AD844" s="149"/>
    </row>
    <row r="845" spans="1:30" s="150" customFormat="1" ht="31.5" x14ac:dyDescent="0.2">
      <c r="A845" s="146"/>
      <c r="B845" s="6" t="s">
        <v>1158</v>
      </c>
      <c r="C845" s="6" t="s">
        <v>176</v>
      </c>
      <c r="D845" s="107">
        <v>0</v>
      </c>
      <c r="E845" s="107">
        <v>0</v>
      </c>
      <c r="F845" s="107">
        <v>0</v>
      </c>
      <c r="G845" s="107">
        <v>0</v>
      </c>
      <c r="H845" s="107">
        <v>0</v>
      </c>
      <c r="I845" s="107">
        <v>1.7796610169491527</v>
      </c>
      <c r="J845" s="107">
        <v>0</v>
      </c>
      <c r="K845" s="107">
        <v>0</v>
      </c>
      <c r="L845" s="107">
        <v>0</v>
      </c>
      <c r="M845" s="107">
        <v>0</v>
      </c>
      <c r="N845" s="107">
        <v>0</v>
      </c>
      <c r="O845" s="107">
        <v>0</v>
      </c>
      <c r="P845" s="107">
        <v>0</v>
      </c>
      <c r="Q845" s="107">
        <v>0</v>
      </c>
      <c r="R845" s="107">
        <v>0</v>
      </c>
      <c r="S845" s="107">
        <v>0</v>
      </c>
      <c r="T845" s="107">
        <v>0</v>
      </c>
      <c r="U845" s="107">
        <v>0</v>
      </c>
      <c r="V845" s="147">
        <f t="shared" si="63"/>
        <v>0</v>
      </c>
      <c r="W845" s="147">
        <f t="shared" si="63"/>
        <v>0</v>
      </c>
      <c r="X845" s="147">
        <f t="shared" si="63"/>
        <v>0</v>
      </c>
      <c r="Y845" s="107">
        <v>0</v>
      </c>
      <c r="Z845" s="107">
        <v>0</v>
      </c>
      <c r="AA845" s="107">
        <v>0</v>
      </c>
      <c r="AB845" s="107">
        <v>0</v>
      </c>
      <c r="AC845" s="148">
        <f t="shared" si="62"/>
        <v>0</v>
      </c>
      <c r="AD845" s="149"/>
    </row>
    <row r="846" spans="1:30" s="150" customFormat="1" ht="15.75" x14ac:dyDescent="0.2">
      <c r="A846" s="146"/>
      <c r="B846" s="6" t="s">
        <v>970</v>
      </c>
      <c r="C846" s="6" t="s">
        <v>176</v>
      </c>
      <c r="D846" s="107">
        <v>1.2</v>
      </c>
      <c r="E846" s="107">
        <v>0</v>
      </c>
      <c r="F846" s="107">
        <v>0</v>
      </c>
      <c r="G846" s="107">
        <v>0</v>
      </c>
      <c r="H846" s="107">
        <v>0</v>
      </c>
      <c r="I846" s="107">
        <v>5.95</v>
      </c>
      <c r="J846" s="107">
        <v>0</v>
      </c>
      <c r="K846" s="107">
        <v>0</v>
      </c>
      <c r="L846" s="107">
        <v>0</v>
      </c>
      <c r="M846" s="107">
        <v>1.2</v>
      </c>
      <c r="N846" s="107">
        <v>0</v>
      </c>
      <c r="O846" s="107">
        <v>0</v>
      </c>
      <c r="P846" s="107">
        <v>0</v>
      </c>
      <c r="Q846" s="107">
        <v>0</v>
      </c>
      <c r="R846" s="107">
        <v>0</v>
      </c>
      <c r="S846" s="107">
        <v>0</v>
      </c>
      <c r="T846" s="107">
        <v>0</v>
      </c>
      <c r="U846" s="107">
        <v>0</v>
      </c>
      <c r="V846" s="147">
        <f t="shared" si="63"/>
        <v>1.2</v>
      </c>
      <c r="W846" s="147">
        <f t="shared" si="63"/>
        <v>0</v>
      </c>
      <c r="X846" s="147">
        <f t="shared" si="63"/>
        <v>0</v>
      </c>
      <c r="Y846" s="107">
        <v>0</v>
      </c>
      <c r="Z846" s="107">
        <v>5.95</v>
      </c>
      <c r="AA846" s="107">
        <v>0</v>
      </c>
      <c r="AB846" s="107">
        <v>0</v>
      </c>
      <c r="AC846" s="148">
        <f t="shared" si="62"/>
        <v>5.95</v>
      </c>
      <c r="AD846" s="149"/>
    </row>
    <row r="847" spans="1:30" s="150" customFormat="1" ht="31.5" x14ac:dyDescent="0.2">
      <c r="A847" s="146"/>
      <c r="B847" s="6" t="s">
        <v>134</v>
      </c>
      <c r="C847" s="6" t="s">
        <v>24</v>
      </c>
      <c r="D847" s="107">
        <v>1.07</v>
      </c>
      <c r="E847" s="107">
        <v>0</v>
      </c>
      <c r="F847" s="107">
        <v>0</v>
      </c>
      <c r="G847" s="107">
        <v>1.07</v>
      </c>
      <c r="H847" s="107"/>
      <c r="I847" s="107">
        <v>4.8720000000000008</v>
      </c>
      <c r="J847" s="107">
        <v>1.07</v>
      </c>
      <c r="K847" s="107">
        <v>0</v>
      </c>
      <c r="L847" s="107">
        <v>0</v>
      </c>
      <c r="M847" s="107">
        <v>0</v>
      </c>
      <c r="N847" s="107">
        <v>0</v>
      </c>
      <c r="O847" s="107">
        <v>0</v>
      </c>
      <c r="P847" s="107">
        <v>0</v>
      </c>
      <c r="Q847" s="107">
        <v>0</v>
      </c>
      <c r="R847" s="107">
        <v>0</v>
      </c>
      <c r="S847" s="107">
        <v>0</v>
      </c>
      <c r="T847" s="107">
        <v>0</v>
      </c>
      <c r="U847" s="107">
        <v>0</v>
      </c>
      <c r="V847" s="147">
        <f t="shared" si="63"/>
        <v>1.07</v>
      </c>
      <c r="W847" s="147">
        <f t="shared" si="63"/>
        <v>0</v>
      </c>
      <c r="X847" s="147">
        <f t="shared" si="63"/>
        <v>0</v>
      </c>
      <c r="Y847" s="107">
        <v>4.834657</v>
      </c>
      <c r="Z847" s="107">
        <v>0</v>
      </c>
      <c r="AA847" s="107">
        <v>0</v>
      </c>
      <c r="AB847" s="107">
        <v>0</v>
      </c>
      <c r="AC847" s="148">
        <f t="shared" si="62"/>
        <v>4.834657</v>
      </c>
      <c r="AD847" s="149"/>
    </row>
    <row r="848" spans="1:30" s="150" customFormat="1" ht="63" x14ac:dyDescent="0.2">
      <c r="A848" s="146"/>
      <c r="B848" s="6" t="s">
        <v>135</v>
      </c>
      <c r="C848" s="6" t="s">
        <v>24</v>
      </c>
      <c r="D848" s="107">
        <v>4.4999999999999998E-2</v>
      </c>
      <c r="E848" s="107">
        <v>0</v>
      </c>
      <c r="F848" s="107">
        <v>0</v>
      </c>
      <c r="G848" s="107">
        <v>4.4999999999999998E-2</v>
      </c>
      <c r="H848" s="107"/>
      <c r="I848" s="107">
        <v>0.30508474576271188</v>
      </c>
      <c r="J848" s="107">
        <v>0</v>
      </c>
      <c r="K848" s="107">
        <v>0</v>
      </c>
      <c r="L848" s="107">
        <v>0</v>
      </c>
      <c r="M848" s="107">
        <v>4.4999999999999998E-2</v>
      </c>
      <c r="N848" s="107">
        <v>0</v>
      </c>
      <c r="O848" s="107">
        <v>0</v>
      </c>
      <c r="P848" s="107">
        <v>0</v>
      </c>
      <c r="Q848" s="107">
        <v>0</v>
      </c>
      <c r="R848" s="107">
        <v>0</v>
      </c>
      <c r="S848" s="107">
        <v>0</v>
      </c>
      <c r="T848" s="107">
        <v>0</v>
      </c>
      <c r="U848" s="107">
        <v>0</v>
      </c>
      <c r="V848" s="147">
        <f t="shared" si="63"/>
        <v>4.4999999999999998E-2</v>
      </c>
      <c r="W848" s="147">
        <f t="shared" si="63"/>
        <v>0</v>
      </c>
      <c r="X848" s="147">
        <f t="shared" si="63"/>
        <v>0</v>
      </c>
      <c r="Y848" s="107">
        <v>0</v>
      </c>
      <c r="Z848" s="107">
        <v>0.27500000000000002</v>
      </c>
      <c r="AA848" s="107">
        <v>0</v>
      </c>
      <c r="AB848" s="107">
        <v>0</v>
      </c>
      <c r="AC848" s="148">
        <f t="shared" si="62"/>
        <v>0.27500000000000002</v>
      </c>
      <c r="AD848" s="149"/>
    </row>
    <row r="849" spans="1:30" s="150" customFormat="1" ht="63" x14ac:dyDescent="0.2">
      <c r="A849" s="146"/>
      <c r="B849" s="6" t="s">
        <v>136</v>
      </c>
      <c r="C849" s="6" t="s">
        <v>24</v>
      </c>
      <c r="D849" s="107">
        <v>0.1</v>
      </c>
      <c r="E849" s="107">
        <v>0</v>
      </c>
      <c r="F849" s="107">
        <v>0</v>
      </c>
      <c r="G849" s="107">
        <v>0.1</v>
      </c>
      <c r="H849" s="107"/>
      <c r="I849" s="107">
        <v>0.17702448210922786</v>
      </c>
      <c r="J849" s="107">
        <v>0</v>
      </c>
      <c r="K849" s="107">
        <v>0</v>
      </c>
      <c r="L849" s="107">
        <v>0</v>
      </c>
      <c r="M849" s="107">
        <v>0.1</v>
      </c>
      <c r="N849" s="107">
        <v>0</v>
      </c>
      <c r="O849" s="107">
        <v>0</v>
      </c>
      <c r="P849" s="107">
        <v>0</v>
      </c>
      <c r="Q849" s="107">
        <v>0</v>
      </c>
      <c r="R849" s="107">
        <v>0</v>
      </c>
      <c r="S849" s="107">
        <v>0</v>
      </c>
      <c r="T849" s="107">
        <v>0</v>
      </c>
      <c r="U849" s="107">
        <v>0</v>
      </c>
      <c r="V849" s="147">
        <f t="shared" si="63"/>
        <v>0.1</v>
      </c>
      <c r="W849" s="147">
        <f t="shared" si="63"/>
        <v>0</v>
      </c>
      <c r="X849" s="147">
        <f t="shared" si="63"/>
        <v>0</v>
      </c>
      <c r="Y849" s="107">
        <v>0</v>
      </c>
      <c r="Z849" s="107">
        <v>0.16</v>
      </c>
      <c r="AA849" s="107">
        <v>0</v>
      </c>
      <c r="AB849" s="107">
        <v>0</v>
      </c>
      <c r="AC849" s="148">
        <f t="shared" si="62"/>
        <v>0.16</v>
      </c>
      <c r="AD849" s="149"/>
    </row>
    <row r="850" spans="1:30" s="150" customFormat="1" ht="94.5" x14ac:dyDescent="0.2">
      <c r="A850" s="146"/>
      <c r="B850" s="6" t="s">
        <v>137</v>
      </c>
      <c r="C850" s="6" t="s">
        <v>24</v>
      </c>
      <c r="D850" s="107">
        <v>0</v>
      </c>
      <c r="E850" s="107">
        <v>0</v>
      </c>
      <c r="F850" s="107">
        <v>0</v>
      </c>
      <c r="G850" s="107"/>
      <c r="H850" s="107"/>
      <c r="I850" s="107">
        <v>0.95103578154425616</v>
      </c>
      <c r="J850" s="107">
        <v>0</v>
      </c>
      <c r="K850" s="107">
        <v>0</v>
      </c>
      <c r="L850" s="107">
        <v>0</v>
      </c>
      <c r="M850" s="107">
        <v>0</v>
      </c>
      <c r="N850" s="107">
        <v>0</v>
      </c>
      <c r="O850" s="107">
        <v>0</v>
      </c>
      <c r="P850" s="107">
        <v>0</v>
      </c>
      <c r="Q850" s="107">
        <v>0</v>
      </c>
      <c r="R850" s="107">
        <v>0</v>
      </c>
      <c r="S850" s="107">
        <v>0</v>
      </c>
      <c r="T850" s="107">
        <v>0</v>
      </c>
      <c r="U850" s="107">
        <v>0</v>
      </c>
      <c r="V850" s="147">
        <f t="shared" si="63"/>
        <v>0</v>
      </c>
      <c r="W850" s="147">
        <f t="shared" si="63"/>
        <v>0</v>
      </c>
      <c r="X850" s="147">
        <f t="shared" si="63"/>
        <v>0</v>
      </c>
      <c r="Y850" s="107">
        <v>0</v>
      </c>
      <c r="Z850" s="107">
        <v>0.85599999999999998</v>
      </c>
      <c r="AA850" s="107">
        <v>0</v>
      </c>
      <c r="AB850" s="107">
        <v>0</v>
      </c>
      <c r="AC850" s="148">
        <f t="shared" si="62"/>
        <v>0.85599999999999998</v>
      </c>
      <c r="AD850" s="149"/>
    </row>
    <row r="851" spans="1:30" s="150" customFormat="1" ht="47.25" x14ac:dyDescent="0.2">
      <c r="A851" s="146"/>
      <c r="B851" s="6" t="s">
        <v>138</v>
      </c>
      <c r="C851" s="6" t="s">
        <v>24</v>
      </c>
      <c r="D851" s="107">
        <v>0</v>
      </c>
      <c r="E851" s="107">
        <v>0</v>
      </c>
      <c r="F851" s="107">
        <v>0</v>
      </c>
      <c r="G851" s="107"/>
      <c r="H851" s="107"/>
      <c r="I851" s="107">
        <v>0</v>
      </c>
      <c r="J851" s="107">
        <v>0</v>
      </c>
      <c r="K851" s="107">
        <v>0</v>
      </c>
      <c r="L851" s="107">
        <v>0</v>
      </c>
      <c r="M851" s="107">
        <v>0</v>
      </c>
      <c r="N851" s="107">
        <v>0</v>
      </c>
      <c r="O851" s="107">
        <v>0</v>
      </c>
      <c r="P851" s="107">
        <v>0</v>
      </c>
      <c r="Q851" s="107">
        <v>0</v>
      </c>
      <c r="R851" s="107">
        <v>0</v>
      </c>
      <c r="S851" s="107">
        <v>0</v>
      </c>
      <c r="T851" s="107">
        <v>0</v>
      </c>
      <c r="U851" s="107">
        <v>0</v>
      </c>
      <c r="V851" s="147">
        <f t="shared" si="63"/>
        <v>0</v>
      </c>
      <c r="W851" s="147">
        <f t="shared" si="63"/>
        <v>0</v>
      </c>
      <c r="X851" s="147">
        <f t="shared" si="63"/>
        <v>0</v>
      </c>
      <c r="Y851" s="107">
        <v>0</v>
      </c>
      <c r="Z851" s="107">
        <v>0</v>
      </c>
      <c r="AA851" s="107">
        <v>0</v>
      </c>
      <c r="AB851" s="107">
        <v>0</v>
      </c>
      <c r="AC851" s="148">
        <f t="shared" si="62"/>
        <v>0</v>
      </c>
      <c r="AD851" s="149"/>
    </row>
    <row r="852" spans="1:30" s="150" customFormat="1" ht="47.25" x14ac:dyDescent="0.2">
      <c r="A852" s="146"/>
      <c r="B852" s="6" t="s">
        <v>139</v>
      </c>
      <c r="C852" s="6" t="s">
        <v>24</v>
      </c>
      <c r="D852" s="107">
        <v>0.35499999999999998</v>
      </c>
      <c r="E852" s="107">
        <v>0</v>
      </c>
      <c r="F852" s="107">
        <v>0</v>
      </c>
      <c r="G852" s="107">
        <v>0.35499999999999998</v>
      </c>
      <c r="H852" s="107"/>
      <c r="I852" s="107">
        <v>0.5033333333333333</v>
      </c>
      <c r="J852" s="107">
        <v>0</v>
      </c>
      <c r="K852" s="107">
        <v>0</v>
      </c>
      <c r="L852" s="107">
        <v>0</v>
      </c>
      <c r="M852" s="107">
        <v>0.35499999999999998</v>
      </c>
      <c r="N852" s="107">
        <v>0</v>
      </c>
      <c r="O852" s="107">
        <v>0</v>
      </c>
      <c r="P852" s="107">
        <v>0</v>
      </c>
      <c r="Q852" s="107">
        <v>0</v>
      </c>
      <c r="R852" s="107">
        <v>0</v>
      </c>
      <c r="S852" s="107">
        <v>0</v>
      </c>
      <c r="T852" s="107">
        <v>0</v>
      </c>
      <c r="U852" s="107">
        <v>0</v>
      </c>
      <c r="V852" s="147">
        <f t="shared" si="63"/>
        <v>0.35499999999999998</v>
      </c>
      <c r="W852" s="147">
        <f t="shared" si="63"/>
        <v>0</v>
      </c>
      <c r="X852" s="147">
        <f t="shared" si="63"/>
        <v>0</v>
      </c>
      <c r="Y852" s="107">
        <v>0</v>
      </c>
      <c r="Z852" s="107">
        <v>0.45299999999999996</v>
      </c>
      <c r="AA852" s="107">
        <v>0</v>
      </c>
      <c r="AB852" s="107">
        <v>0</v>
      </c>
      <c r="AC852" s="148">
        <f t="shared" si="62"/>
        <v>0.45299999999999996</v>
      </c>
      <c r="AD852" s="149"/>
    </row>
    <row r="853" spans="1:30" s="150" customFormat="1" ht="47.25" x14ac:dyDescent="0.2">
      <c r="A853" s="146"/>
      <c r="B853" s="6" t="s">
        <v>140</v>
      </c>
      <c r="C853" s="6" t="s">
        <v>24</v>
      </c>
      <c r="D853" s="107">
        <v>0.2</v>
      </c>
      <c r="E853" s="107">
        <v>0</v>
      </c>
      <c r="F853" s="107">
        <v>0</v>
      </c>
      <c r="G853" s="107">
        <v>0.2</v>
      </c>
      <c r="H853" s="107"/>
      <c r="I853" s="107">
        <v>0.2755555555555555</v>
      </c>
      <c r="J853" s="107">
        <v>0</v>
      </c>
      <c r="K853" s="107">
        <v>0</v>
      </c>
      <c r="L853" s="107">
        <v>0</v>
      </c>
      <c r="M853" s="107">
        <v>0</v>
      </c>
      <c r="N853" s="107">
        <v>0</v>
      </c>
      <c r="O853" s="107">
        <v>0</v>
      </c>
      <c r="P853" s="107">
        <v>0.2</v>
      </c>
      <c r="Q853" s="107">
        <v>0</v>
      </c>
      <c r="R853" s="107">
        <v>0</v>
      </c>
      <c r="S853" s="107">
        <v>0</v>
      </c>
      <c r="T853" s="107">
        <v>0</v>
      </c>
      <c r="U853" s="107">
        <v>0</v>
      </c>
      <c r="V853" s="147">
        <f t="shared" si="63"/>
        <v>0.2</v>
      </c>
      <c r="W853" s="147">
        <f t="shared" si="63"/>
        <v>0</v>
      </c>
      <c r="X853" s="147">
        <f t="shared" si="63"/>
        <v>0</v>
      </c>
      <c r="Y853" s="107">
        <v>0</v>
      </c>
      <c r="Z853" s="107">
        <v>0</v>
      </c>
      <c r="AA853" s="107">
        <v>0.248</v>
      </c>
      <c r="AB853" s="107">
        <v>0</v>
      </c>
      <c r="AC853" s="148">
        <f t="shared" si="62"/>
        <v>0.248</v>
      </c>
      <c r="AD853" s="149"/>
    </row>
    <row r="854" spans="1:30" s="150" customFormat="1" ht="47.25" x14ac:dyDescent="0.2">
      <c r="A854" s="146"/>
      <c r="B854" s="6" t="s">
        <v>141</v>
      </c>
      <c r="C854" s="6" t="s">
        <v>24</v>
      </c>
      <c r="D854" s="107">
        <v>0.1</v>
      </c>
      <c r="E854" s="107">
        <v>0</v>
      </c>
      <c r="F854" s="107">
        <v>0</v>
      </c>
      <c r="G854" s="107">
        <v>0.1</v>
      </c>
      <c r="H854" s="107"/>
      <c r="I854" s="107">
        <v>0.20444444444444443</v>
      </c>
      <c r="J854" s="107">
        <v>0</v>
      </c>
      <c r="K854" s="107">
        <v>0</v>
      </c>
      <c r="L854" s="107">
        <v>0</v>
      </c>
      <c r="M854" s="107">
        <v>0.1</v>
      </c>
      <c r="N854" s="107">
        <v>0</v>
      </c>
      <c r="O854" s="107">
        <v>0</v>
      </c>
      <c r="P854" s="107">
        <v>0</v>
      </c>
      <c r="Q854" s="107">
        <v>0</v>
      </c>
      <c r="R854" s="107">
        <v>0</v>
      </c>
      <c r="S854" s="107">
        <v>0</v>
      </c>
      <c r="T854" s="107">
        <v>0</v>
      </c>
      <c r="U854" s="107">
        <v>0</v>
      </c>
      <c r="V854" s="147">
        <f t="shared" si="63"/>
        <v>0.1</v>
      </c>
      <c r="W854" s="147">
        <f t="shared" si="63"/>
        <v>0</v>
      </c>
      <c r="X854" s="147">
        <f t="shared" si="63"/>
        <v>0</v>
      </c>
      <c r="Y854" s="107">
        <v>0</v>
      </c>
      <c r="Z854" s="107">
        <v>0.184</v>
      </c>
      <c r="AA854" s="107">
        <v>0</v>
      </c>
      <c r="AB854" s="107">
        <v>0</v>
      </c>
      <c r="AC854" s="148">
        <f t="shared" si="62"/>
        <v>0.184</v>
      </c>
      <c r="AD854" s="149"/>
    </row>
    <row r="855" spans="1:30" s="150" customFormat="1" ht="47.25" x14ac:dyDescent="0.2">
      <c r="A855" s="146"/>
      <c r="B855" s="6" t="s">
        <v>142</v>
      </c>
      <c r="C855" s="6" t="s">
        <v>24</v>
      </c>
      <c r="D855" s="107">
        <v>0.05</v>
      </c>
      <c r="E855" s="107">
        <v>0</v>
      </c>
      <c r="F855" s="107">
        <v>0</v>
      </c>
      <c r="G855" s="107">
        <v>0.05</v>
      </c>
      <c r="H855" s="107"/>
      <c r="I855" s="107">
        <v>0.17888888888888888</v>
      </c>
      <c r="J855" s="107">
        <v>0.05</v>
      </c>
      <c r="K855" s="107">
        <v>0</v>
      </c>
      <c r="L855" s="107">
        <v>0</v>
      </c>
      <c r="M855" s="107">
        <v>0</v>
      </c>
      <c r="N855" s="107">
        <v>0</v>
      </c>
      <c r="O855" s="107">
        <v>0</v>
      </c>
      <c r="P855" s="107">
        <v>0</v>
      </c>
      <c r="Q855" s="107">
        <v>0</v>
      </c>
      <c r="R855" s="107">
        <v>0</v>
      </c>
      <c r="S855" s="107">
        <v>0</v>
      </c>
      <c r="T855" s="107">
        <v>0</v>
      </c>
      <c r="U855" s="107">
        <v>0</v>
      </c>
      <c r="V855" s="147">
        <f t="shared" si="63"/>
        <v>0.05</v>
      </c>
      <c r="W855" s="147">
        <f t="shared" si="63"/>
        <v>0</v>
      </c>
      <c r="X855" s="147">
        <f t="shared" si="63"/>
        <v>0</v>
      </c>
      <c r="Y855" s="107">
        <v>0.161</v>
      </c>
      <c r="Z855" s="107">
        <v>0</v>
      </c>
      <c r="AA855" s="107">
        <v>0</v>
      </c>
      <c r="AB855" s="107">
        <v>0</v>
      </c>
      <c r="AC855" s="148">
        <f t="shared" si="62"/>
        <v>0.161</v>
      </c>
      <c r="AD855" s="149"/>
    </row>
    <row r="856" spans="1:30" s="150" customFormat="1" ht="63" x14ac:dyDescent="0.2">
      <c r="A856" s="146"/>
      <c r="B856" s="6" t="s">
        <v>143</v>
      </c>
      <c r="C856" s="6" t="s">
        <v>24</v>
      </c>
      <c r="D856" s="107">
        <v>0.2</v>
      </c>
      <c r="E856" s="107">
        <v>0</v>
      </c>
      <c r="F856" s="107">
        <v>0</v>
      </c>
      <c r="G856" s="107">
        <v>0.2</v>
      </c>
      <c r="H856" s="107"/>
      <c r="I856" s="107">
        <v>0.2755555555555555</v>
      </c>
      <c r="J856" s="107">
        <v>0</v>
      </c>
      <c r="K856" s="107">
        <v>0</v>
      </c>
      <c r="L856" s="107">
        <v>0</v>
      </c>
      <c r="M856" s="107">
        <v>0</v>
      </c>
      <c r="N856" s="107">
        <v>0</v>
      </c>
      <c r="O856" s="107">
        <v>0</v>
      </c>
      <c r="P856" s="107">
        <v>0.2</v>
      </c>
      <c r="Q856" s="107">
        <v>0</v>
      </c>
      <c r="R856" s="107">
        <v>0</v>
      </c>
      <c r="S856" s="107">
        <v>0</v>
      </c>
      <c r="T856" s="107">
        <v>0</v>
      </c>
      <c r="U856" s="107">
        <v>0</v>
      </c>
      <c r="V856" s="147">
        <f t="shared" si="63"/>
        <v>0.2</v>
      </c>
      <c r="W856" s="147">
        <f t="shared" si="63"/>
        <v>0</v>
      </c>
      <c r="X856" s="147">
        <f t="shared" si="63"/>
        <v>0</v>
      </c>
      <c r="Y856" s="107">
        <v>0</v>
      </c>
      <c r="Z856" s="107">
        <v>0</v>
      </c>
      <c r="AA856" s="107">
        <v>0.248</v>
      </c>
      <c r="AB856" s="107">
        <v>0</v>
      </c>
      <c r="AC856" s="148">
        <f t="shared" si="62"/>
        <v>0.248</v>
      </c>
      <c r="AD856" s="149"/>
    </row>
    <row r="857" spans="1:30" s="150" customFormat="1" ht="47.25" x14ac:dyDescent="0.2">
      <c r="A857" s="146"/>
      <c r="B857" s="6" t="s">
        <v>144</v>
      </c>
      <c r="C857" s="6" t="s">
        <v>24</v>
      </c>
      <c r="D857" s="107">
        <v>0</v>
      </c>
      <c r="E857" s="107">
        <v>0</v>
      </c>
      <c r="F857" s="107">
        <v>0</v>
      </c>
      <c r="G857" s="107"/>
      <c r="H857" s="107"/>
      <c r="I857" s="107">
        <v>0.18777777777777779</v>
      </c>
      <c r="J857" s="107">
        <v>0</v>
      </c>
      <c r="K857" s="107">
        <v>0</v>
      </c>
      <c r="L857" s="107">
        <v>0</v>
      </c>
      <c r="M857" s="107">
        <v>0</v>
      </c>
      <c r="N857" s="107">
        <v>0</v>
      </c>
      <c r="O857" s="107">
        <v>0</v>
      </c>
      <c r="P857" s="107">
        <v>0</v>
      </c>
      <c r="Q857" s="107">
        <v>0</v>
      </c>
      <c r="R857" s="107">
        <v>0</v>
      </c>
      <c r="S857" s="107">
        <v>0</v>
      </c>
      <c r="T857" s="107">
        <v>0</v>
      </c>
      <c r="U857" s="107">
        <v>0</v>
      </c>
      <c r="V857" s="147">
        <f t="shared" si="63"/>
        <v>0</v>
      </c>
      <c r="W857" s="147">
        <f t="shared" si="63"/>
        <v>0</v>
      </c>
      <c r="X857" s="147">
        <f t="shared" si="63"/>
        <v>0</v>
      </c>
      <c r="Y857" s="107">
        <v>0</v>
      </c>
      <c r="Z857" s="107">
        <v>0</v>
      </c>
      <c r="AA857" s="107">
        <v>0.16950000000000001</v>
      </c>
      <c r="AB857" s="107">
        <v>0</v>
      </c>
      <c r="AC857" s="148">
        <f t="shared" si="62"/>
        <v>0.16950000000000001</v>
      </c>
      <c r="AD857" s="149"/>
    </row>
    <row r="858" spans="1:30" s="150" customFormat="1" ht="31.5" x14ac:dyDescent="0.2">
      <c r="A858" s="146"/>
      <c r="B858" s="6" t="s">
        <v>972</v>
      </c>
      <c r="C858" s="6" t="s">
        <v>179</v>
      </c>
      <c r="D858" s="107">
        <v>0</v>
      </c>
      <c r="E858" s="107">
        <v>0</v>
      </c>
      <c r="F858" s="107">
        <v>0</v>
      </c>
      <c r="G858" s="107">
        <v>0</v>
      </c>
      <c r="H858" s="107">
        <v>0</v>
      </c>
      <c r="I858" s="107">
        <v>332.26600000000002</v>
      </c>
      <c r="J858" s="107">
        <v>0</v>
      </c>
      <c r="K858" s="107">
        <v>0</v>
      </c>
      <c r="L858" s="107">
        <v>0</v>
      </c>
      <c r="M858" s="107">
        <v>0</v>
      </c>
      <c r="N858" s="107">
        <v>0</v>
      </c>
      <c r="O858" s="107">
        <v>0</v>
      </c>
      <c r="P858" s="107">
        <v>0</v>
      </c>
      <c r="Q858" s="107">
        <v>0</v>
      </c>
      <c r="R858" s="107">
        <v>0</v>
      </c>
      <c r="S858" s="107">
        <v>0</v>
      </c>
      <c r="T858" s="107">
        <v>0</v>
      </c>
      <c r="U858" s="107">
        <v>0</v>
      </c>
      <c r="V858" s="147">
        <f t="shared" si="63"/>
        <v>0</v>
      </c>
      <c r="W858" s="147">
        <f t="shared" si="63"/>
        <v>0</v>
      </c>
      <c r="X858" s="147">
        <f t="shared" si="63"/>
        <v>0</v>
      </c>
      <c r="Y858" s="107">
        <v>0</v>
      </c>
      <c r="Z858" s="107">
        <v>0</v>
      </c>
      <c r="AA858" s="107">
        <v>0</v>
      </c>
      <c r="AB858" s="107">
        <v>0</v>
      </c>
      <c r="AC858" s="148">
        <f t="shared" si="62"/>
        <v>0</v>
      </c>
      <c r="AD858" s="149"/>
    </row>
    <row r="859" spans="1:30" s="150" customFormat="1" ht="31.5" x14ac:dyDescent="0.2">
      <c r="A859" s="146"/>
      <c r="B859" s="6" t="s">
        <v>1159</v>
      </c>
      <c r="C859" s="6" t="s">
        <v>179</v>
      </c>
      <c r="D859" s="107">
        <v>0</v>
      </c>
      <c r="E859" s="107">
        <v>0</v>
      </c>
      <c r="F859" s="107">
        <v>0</v>
      </c>
      <c r="G859" s="107">
        <v>0</v>
      </c>
      <c r="H859" s="107">
        <v>0</v>
      </c>
      <c r="I859" s="107">
        <v>32.942372881355936</v>
      </c>
      <c r="J859" s="107">
        <v>0</v>
      </c>
      <c r="K859" s="107">
        <v>0</v>
      </c>
      <c r="L859" s="107">
        <v>0</v>
      </c>
      <c r="M859" s="107">
        <v>0</v>
      </c>
      <c r="N859" s="107">
        <v>0</v>
      </c>
      <c r="O859" s="107">
        <v>0</v>
      </c>
      <c r="P859" s="107">
        <v>0</v>
      </c>
      <c r="Q859" s="107">
        <v>0</v>
      </c>
      <c r="R859" s="107">
        <v>0</v>
      </c>
      <c r="S859" s="107">
        <v>0</v>
      </c>
      <c r="T859" s="107">
        <v>0</v>
      </c>
      <c r="U859" s="107">
        <v>0</v>
      </c>
      <c r="V859" s="147">
        <f t="shared" si="63"/>
        <v>0</v>
      </c>
      <c r="W859" s="147">
        <f t="shared" si="63"/>
        <v>0</v>
      </c>
      <c r="X859" s="147">
        <f t="shared" si="63"/>
        <v>0</v>
      </c>
      <c r="Y859" s="107">
        <v>0</v>
      </c>
      <c r="Z859" s="107">
        <v>0</v>
      </c>
      <c r="AA859" s="107">
        <v>0</v>
      </c>
      <c r="AB859" s="107">
        <v>0</v>
      </c>
      <c r="AC859" s="148">
        <f t="shared" si="62"/>
        <v>0</v>
      </c>
      <c r="AD859" s="149"/>
    </row>
    <row r="860" spans="1:30" s="163" customFormat="1" ht="15.75" x14ac:dyDescent="0.25">
      <c r="A860" s="120">
        <v>3</v>
      </c>
      <c r="B860" s="159" t="s">
        <v>145</v>
      </c>
      <c r="C860" s="159" t="s">
        <v>21</v>
      </c>
      <c r="D860" s="164">
        <f>SUM(D861:D866)</f>
        <v>297.19499999999999</v>
      </c>
      <c r="E860" s="164">
        <f>SUM(E861:E866)</f>
        <v>77.817999999999998</v>
      </c>
      <c r="F860" s="164"/>
      <c r="G860" s="164">
        <f t="shared" ref="G860:K860" si="64">SUM(G861:G866)</f>
        <v>0</v>
      </c>
      <c r="H860" s="164">
        <f t="shared" si="64"/>
        <v>0</v>
      </c>
      <c r="I860" s="164">
        <f t="shared" si="64"/>
        <v>88.583432999999999</v>
      </c>
      <c r="J860" s="164">
        <f t="shared" si="64"/>
        <v>293.495</v>
      </c>
      <c r="K860" s="164">
        <f t="shared" si="64"/>
        <v>66.287999999999997</v>
      </c>
      <c r="L860" s="164"/>
      <c r="M860" s="164">
        <f>SUM(M861:M866)</f>
        <v>0</v>
      </c>
      <c r="N860" s="164">
        <f>SUM(N861:N866)</f>
        <v>0</v>
      </c>
      <c r="O860" s="164"/>
      <c r="P860" s="164">
        <f>SUM(P861:P866)</f>
        <v>0</v>
      </c>
      <c r="Q860" s="164">
        <f>SUM(Q861:Q866)</f>
        <v>0</v>
      </c>
      <c r="R860" s="164"/>
      <c r="S860" s="164">
        <f>SUM(S861:S866)</f>
        <v>3.7</v>
      </c>
      <c r="T860" s="164">
        <f>SUM(T861:T866)</f>
        <v>11.530000000000001</v>
      </c>
      <c r="U860" s="164"/>
      <c r="V860" s="164">
        <f>SUM(V861:V866)</f>
        <v>297.19499999999999</v>
      </c>
      <c r="W860" s="164">
        <f>SUM(W861:W866)</f>
        <v>77.817999999999998</v>
      </c>
      <c r="X860" s="147">
        <f t="shared" ref="X860:X866" si="65">L860+O860+R860+U860</f>
        <v>0</v>
      </c>
      <c r="Y860" s="164">
        <f t="shared" ref="Y860:AC860" si="66">SUM(Y861:Y866)</f>
        <v>88.583432999999999</v>
      </c>
      <c r="Z860" s="164">
        <f t="shared" si="66"/>
        <v>0</v>
      </c>
      <c r="AA860" s="164">
        <f t="shared" si="66"/>
        <v>0</v>
      </c>
      <c r="AB860" s="164">
        <f t="shared" si="66"/>
        <v>38.636122</v>
      </c>
      <c r="AC860" s="165">
        <f t="shared" si="66"/>
        <v>127.219555</v>
      </c>
      <c r="AD860" s="162"/>
    </row>
    <row r="861" spans="1:30" s="150" customFormat="1" ht="15.75" x14ac:dyDescent="0.2">
      <c r="A861" s="146"/>
      <c r="B861" s="6" t="s">
        <v>973</v>
      </c>
      <c r="C861" s="6" t="s">
        <v>171</v>
      </c>
      <c r="D861" s="107">
        <v>0</v>
      </c>
      <c r="E861" s="107">
        <v>0</v>
      </c>
      <c r="F861" s="107">
        <v>0</v>
      </c>
      <c r="G861" s="107">
        <v>0</v>
      </c>
      <c r="H861" s="107">
        <v>0</v>
      </c>
      <c r="I861" s="107">
        <v>0</v>
      </c>
      <c r="J861" s="107">
        <v>0</v>
      </c>
      <c r="K861" s="107">
        <v>0</v>
      </c>
      <c r="L861" s="107">
        <v>0</v>
      </c>
      <c r="M861" s="107">
        <v>0</v>
      </c>
      <c r="N861" s="107">
        <v>0</v>
      </c>
      <c r="O861" s="107">
        <v>0</v>
      </c>
      <c r="P861" s="107">
        <v>0</v>
      </c>
      <c r="Q861" s="107">
        <v>0</v>
      </c>
      <c r="R861" s="107">
        <v>0</v>
      </c>
      <c r="S861" s="107">
        <v>0</v>
      </c>
      <c r="T861" s="107">
        <v>0</v>
      </c>
      <c r="U861" s="107">
        <v>0</v>
      </c>
      <c r="V861" s="147">
        <f t="shared" ref="V861:W866" si="67">J861+M861+P861+S861</f>
        <v>0</v>
      </c>
      <c r="W861" s="147">
        <f t="shared" si="67"/>
        <v>0</v>
      </c>
      <c r="X861" s="147">
        <f t="shared" si="65"/>
        <v>0</v>
      </c>
      <c r="Y861" s="107">
        <v>0</v>
      </c>
      <c r="Z861" s="107">
        <v>0</v>
      </c>
      <c r="AA861" s="107">
        <v>0</v>
      </c>
      <c r="AB861" s="107">
        <v>0</v>
      </c>
      <c r="AC861" s="148">
        <f t="shared" ref="AC861:AC866" si="68">Y861+Z861+AA861+AB861</f>
        <v>0</v>
      </c>
      <c r="AD861" s="149"/>
    </row>
    <row r="862" spans="1:30" s="150" customFormat="1" ht="15.75" x14ac:dyDescent="0.2">
      <c r="A862" s="146"/>
      <c r="B862" s="6" t="s">
        <v>974</v>
      </c>
      <c r="C862" s="6" t="s">
        <v>171</v>
      </c>
      <c r="D862" s="107">
        <v>0</v>
      </c>
      <c r="E862" s="107">
        <v>0.1</v>
      </c>
      <c r="F862" s="107">
        <v>0</v>
      </c>
      <c r="G862" s="107">
        <v>0</v>
      </c>
      <c r="H862" s="107">
        <v>0</v>
      </c>
      <c r="I862" s="107">
        <v>0</v>
      </c>
      <c r="J862" s="107">
        <v>0</v>
      </c>
      <c r="K862" s="107">
        <v>0</v>
      </c>
      <c r="L862" s="107">
        <v>0</v>
      </c>
      <c r="M862" s="107">
        <v>0</v>
      </c>
      <c r="N862" s="107">
        <v>0</v>
      </c>
      <c r="O862" s="107">
        <v>0</v>
      </c>
      <c r="P862" s="107">
        <v>0</v>
      </c>
      <c r="Q862" s="107">
        <v>0</v>
      </c>
      <c r="R862" s="107">
        <v>0</v>
      </c>
      <c r="S862" s="107">
        <v>0</v>
      </c>
      <c r="T862" s="107">
        <v>0.1</v>
      </c>
      <c r="U862" s="107">
        <v>0</v>
      </c>
      <c r="V862" s="147">
        <f t="shared" si="67"/>
        <v>0</v>
      </c>
      <c r="W862" s="147">
        <f t="shared" si="67"/>
        <v>0.1</v>
      </c>
      <c r="X862" s="147">
        <f t="shared" si="65"/>
        <v>0</v>
      </c>
      <c r="Y862" s="107">
        <v>0</v>
      </c>
      <c r="Z862" s="107">
        <v>0</v>
      </c>
      <c r="AA862" s="107">
        <v>0</v>
      </c>
      <c r="AB862" s="107">
        <v>2.5600000000000001E-2</v>
      </c>
      <c r="AC862" s="148">
        <f t="shared" si="68"/>
        <v>2.5600000000000001E-2</v>
      </c>
      <c r="AD862" s="149"/>
    </row>
    <row r="863" spans="1:30" s="150" customFormat="1" ht="15.75" x14ac:dyDescent="0.2">
      <c r="A863" s="146"/>
      <c r="B863" s="6" t="s">
        <v>975</v>
      </c>
      <c r="C863" s="6" t="s">
        <v>171</v>
      </c>
      <c r="D863" s="107">
        <v>0</v>
      </c>
      <c r="E863" s="107">
        <v>1.03</v>
      </c>
      <c r="F863" s="107">
        <v>0</v>
      </c>
      <c r="G863" s="107">
        <v>0</v>
      </c>
      <c r="H863" s="107">
        <v>0</v>
      </c>
      <c r="I863" s="107">
        <v>0</v>
      </c>
      <c r="J863" s="107">
        <v>0</v>
      </c>
      <c r="K863" s="107">
        <v>0</v>
      </c>
      <c r="L863" s="107">
        <v>0</v>
      </c>
      <c r="M863" s="107">
        <v>0</v>
      </c>
      <c r="N863" s="107">
        <v>0</v>
      </c>
      <c r="O863" s="107">
        <v>0</v>
      </c>
      <c r="P863" s="107">
        <v>0</v>
      </c>
      <c r="Q863" s="107">
        <v>0</v>
      </c>
      <c r="R863" s="107">
        <v>0</v>
      </c>
      <c r="S863" s="107">
        <v>0</v>
      </c>
      <c r="T863" s="107">
        <v>1.03</v>
      </c>
      <c r="U863" s="107">
        <v>0</v>
      </c>
      <c r="V863" s="147">
        <f t="shared" si="67"/>
        <v>0</v>
      </c>
      <c r="W863" s="147">
        <f t="shared" si="67"/>
        <v>1.03</v>
      </c>
      <c r="X863" s="147">
        <f t="shared" si="65"/>
        <v>0</v>
      </c>
      <c r="Y863" s="107">
        <v>0</v>
      </c>
      <c r="Z863" s="107">
        <v>0</v>
      </c>
      <c r="AA863" s="107">
        <v>0</v>
      </c>
      <c r="AB863" s="107">
        <v>2.5600000000000001E-2</v>
      </c>
      <c r="AC863" s="148">
        <f t="shared" si="68"/>
        <v>2.5600000000000001E-2</v>
      </c>
      <c r="AD863" s="149"/>
    </row>
    <row r="864" spans="1:30" s="150" customFormat="1" ht="31.5" x14ac:dyDescent="0.2">
      <c r="A864" s="146"/>
      <c r="B864" s="6" t="s">
        <v>976</v>
      </c>
      <c r="C864" s="6" t="s">
        <v>171</v>
      </c>
      <c r="D864" s="107">
        <v>0.2</v>
      </c>
      <c r="E864" s="107">
        <v>0.4</v>
      </c>
      <c r="F864" s="107">
        <v>0</v>
      </c>
      <c r="G864" s="107">
        <v>0</v>
      </c>
      <c r="H864" s="107">
        <v>0</v>
      </c>
      <c r="I864" s="107">
        <v>0</v>
      </c>
      <c r="J864" s="107">
        <v>0</v>
      </c>
      <c r="K864" s="107">
        <v>0</v>
      </c>
      <c r="L864" s="107">
        <v>0</v>
      </c>
      <c r="M864" s="107">
        <v>0</v>
      </c>
      <c r="N864" s="107">
        <v>0</v>
      </c>
      <c r="O864" s="107">
        <v>0</v>
      </c>
      <c r="P864" s="107">
        <v>0</v>
      </c>
      <c r="Q864" s="107">
        <v>0</v>
      </c>
      <c r="R864" s="107">
        <v>0</v>
      </c>
      <c r="S864" s="107">
        <v>0.2</v>
      </c>
      <c r="T864" s="107">
        <v>0.4</v>
      </c>
      <c r="U864" s="107">
        <v>0</v>
      </c>
      <c r="V864" s="147">
        <f t="shared" si="67"/>
        <v>0.2</v>
      </c>
      <c r="W864" s="147">
        <f t="shared" si="67"/>
        <v>0.4</v>
      </c>
      <c r="X864" s="147">
        <f t="shared" si="65"/>
        <v>0</v>
      </c>
      <c r="Y864" s="107">
        <v>0</v>
      </c>
      <c r="Z864" s="107">
        <v>0</v>
      </c>
      <c r="AA864" s="107">
        <v>0</v>
      </c>
      <c r="AB864" s="107">
        <v>2.5600000000000001E-2</v>
      </c>
      <c r="AC864" s="148">
        <f t="shared" si="68"/>
        <v>2.5600000000000001E-2</v>
      </c>
      <c r="AD864" s="149"/>
    </row>
    <row r="865" spans="1:30" s="150" customFormat="1" ht="31.5" x14ac:dyDescent="0.2">
      <c r="A865" s="146"/>
      <c r="B865" s="6" t="s">
        <v>977</v>
      </c>
      <c r="C865" s="6" t="s">
        <v>171</v>
      </c>
      <c r="D865" s="107">
        <v>3.5</v>
      </c>
      <c r="E865" s="107">
        <v>10</v>
      </c>
      <c r="F865" s="107">
        <v>0</v>
      </c>
      <c r="G865" s="107">
        <v>0</v>
      </c>
      <c r="H865" s="107">
        <v>0</v>
      </c>
      <c r="I865" s="107">
        <v>0</v>
      </c>
      <c r="J865" s="107">
        <v>0</v>
      </c>
      <c r="K865" s="107">
        <v>0</v>
      </c>
      <c r="L865" s="107">
        <v>0</v>
      </c>
      <c r="M865" s="107">
        <v>0</v>
      </c>
      <c r="N865" s="107">
        <v>0</v>
      </c>
      <c r="O865" s="107">
        <v>0</v>
      </c>
      <c r="P865" s="107">
        <v>0</v>
      </c>
      <c r="Q865" s="107">
        <v>0</v>
      </c>
      <c r="R865" s="107">
        <v>0</v>
      </c>
      <c r="S865" s="107">
        <v>3.5</v>
      </c>
      <c r="T865" s="107">
        <v>10</v>
      </c>
      <c r="U865" s="107">
        <v>0</v>
      </c>
      <c r="V865" s="147">
        <f t="shared" si="67"/>
        <v>3.5</v>
      </c>
      <c r="W865" s="147">
        <f t="shared" si="67"/>
        <v>10</v>
      </c>
      <c r="X865" s="147">
        <f t="shared" si="65"/>
        <v>0</v>
      </c>
      <c r="Y865" s="107">
        <v>0</v>
      </c>
      <c r="Z865" s="107">
        <v>0</v>
      </c>
      <c r="AA865" s="107">
        <v>0</v>
      </c>
      <c r="AB865" s="107">
        <v>38.559322000000002</v>
      </c>
      <c r="AC865" s="148">
        <f t="shared" si="68"/>
        <v>38.559322000000002</v>
      </c>
      <c r="AD865" s="149"/>
    </row>
    <row r="866" spans="1:30" s="150" customFormat="1" ht="63.75" thickBot="1" x14ac:dyDescent="0.25">
      <c r="A866" s="166"/>
      <c r="B866" s="124" t="s">
        <v>978</v>
      </c>
      <c r="C866" s="124" t="s">
        <v>98</v>
      </c>
      <c r="D866" s="125">
        <v>293.495</v>
      </c>
      <c r="E866" s="125">
        <v>66.287999999999997</v>
      </c>
      <c r="F866" s="125">
        <v>0</v>
      </c>
      <c r="G866" s="125">
        <v>0</v>
      </c>
      <c r="H866" s="125">
        <v>0</v>
      </c>
      <c r="I866" s="125">
        <v>88.583432999999999</v>
      </c>
      <c r="J866" s="125">
        <v>293.495</v>
      </c>
      <c r="K866" s="125">
        <v>66.287999999999997</v>
      </c>
      <c r="L866" s="125">
        <v>0</v>
      </c>
      <c r="M866" s="125">
        <v>0</v>
      </c>
      <c r="N866" s="125">
        <v>0</v>
      </c>
      <c r="O866" s="125">
        <v>0</v>
      </c>
      <c r="P866" s="125">
        <v>0</v>
      </c>
      <c r="Q866" s="125">
        <v>0</v>
      </c>
      <c r="R866" s="125">
        <v>0</v>
      </c>
      <c r="S866" s="125">
        <v>0</v>
      </c>
      <c r="T866" s="125">
        <v>0</v>
      </c>
      <c r="U866" s="125">
        <v>0</v>
      </c>
      <c r="V866" s="167">
        <f t="shared" si="67"/>
        <v>293.495</v>
      </c>
      <c r="W866" s="167">
        <f t="shared" si="67"/>
        <v>66.287999999999997</v>
      </c>
      <c r="X866" s="167">
        <f t="shared" si="65"/>
        <v>0</v>
      </c>
      <c r="Y866" s="125">
        <v>88.583432999999999</v>
      </c>
      <c r="Z866" s="125">
        <v>0</v>
      </c>
      <c r="AA866" s="125">
        <v>0</v>
      </c>
      <c r="AB866" s="125">
        <v>0</v>
      </c>
      <c r="AC866" s="168">
        <f t="shared" si="68"/>
        <v>88.583432999999999</v>
      </c>
      <c r="AD866" s="149"/>
    </row>
    <row r="867" spans="1:30" s="117" customFormat="1" ht="15.75" x14ac:dyDescent="0.2">
      <c r="A867" s="169"/>
      <c r="B867" s="11"/>
      <c r="C867" s="12"/>
      <c r="D867" s="170"/>
      <c r="E867" s="170"/>
      <c r="F867" s="170"/>
      <c r="G867" s="171"/>
      <c r="H867" s="171"/>
      <c r="I867" s="171"/>
      <c r="J867" s="171"/>
      <c r="K867" s="171"/>
      <c r="L867" s="171"/>
      <c r="M867" s="171"/>
      <c r="N867" s="171"/>
      <c r="O867" s="171"/>
      <c r="P867" s="171"/>
      <c r="Q867" s="171"/>
      <c r="R867" s="171"/>
      <c r="S867" s="171"/>
      <c r="T867" s="171"/>
      <c r="U867" s="171"/>
      <c r="V867" s="172"/>
      <c r="W867" s="172"/>
      <c r="X867" s="172"/>
      <c r="Y867" s="171"/>
      <c r="Z867" s="171"/>
      <c r="AA867" s="171"/>
      <c r="AB867" s="171"/>
      <c r="AC867" s="172"/>
      <c r="AD867" s="173"/>
    </row>
    <row r="868" spans="1:30" s="117" customFormat="1" ht="15.75" x14ac:dyDescent="0.2">
      <c r="A868" s="169"/>
      <c r="B868" s="11"/>
      <c r="C868" s="12"/>
      <c r="D868" s="170"/>
      <c r="E868" s="170"/>
      <c r="F868" s="170"/>
      <c r="G868" s="171"/>
      <c r="H868" s="171"/>
      <c r="I868" s="171"/>
      <c r="J868" s="171"/>
      <c r="K868" s="171"/>
      <c r="L868" s="171"/>
      <c r="M868" s="171"/>
      <c r="N868" s="171"/>
      <c r="O868" s="171"/>
      <c r="P868" s="171"/>
      <c r="Q868" s="171"/>
      <c r="R868" s="171"/>
      <c r="S868" s="171"/>
      <c r="T868" s="171"/>
      <c r="U868" s="171"/>
      <c r="V868" s="172"/>
      <c r="W868" s="172"/>
      <c r="X868" s="172"/>
      <c r="Y868" s="171"/>
      <c r="Z868" s="171"/>
      <c r="AA868" s="171"/>
      <c r="AB868" s="171"/>
      <c r="AC868" s="172"/>
      <c r="AD868" s="173"/>
    </row>
    <row r="869" spans="1:30" ht="15.75" x14ac:dyDescent="0.2">
      <c r="A869" s="10"/>
      <c r="B869" s="11"/>
      <c r="C869" s="12"/>
      <c r="D869" s="13"/>
      <c r="E869" s="13"/>
      <c r="F869" s="13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4"/>
      <c r="W869" s="14"/>
      <c r="X869" s="14"/>
      <c r="Y869" s="15"/>
      <c r="Z869" s="15"/>
      <c r="AA869" s="15"/>
      <c r="AB869" s="15"/>
      <c r="AC869" s="14"/>
      <c r="AD869" s="16"/>
    </row>
    <row r="870" spans="1:30" ht="15.75" x14ac:dyDescent="0.2">
      <c r="A870" s="10"/>
      <c r="B870" s="11"/>
      <c r="C870" s="12"/>
      <c r="D870" s="13"/>
      <c r="E870" s="13"/>
      <c r="F870" s="13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4"/>
      <c r="W870" s="14"/>
      <c r="X870" s="14"/>
      <c r="Y870" s="15"/>
      <c r="Z870" s="15"/>
      <c r="AA870" s="15"/>
      <c r="AB870" s="15"/>
      <c r="AC870" s="14"/>
      <c r="AD870" s="16"/>
    </row>
    <row r="871" spans="1:30" ht="15.75" x14ac:dyDescent="0.2">
      <c r="A871" s="10"/>
      <c r="B871" s="11"/>
      <c r="C871" s="12"/>
      <c r="D871" s="13"/>
      <c r="E871" s="13"/>
      <c r="F871" s="13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4"/>
      <c r="W871" s="14"/>
      <c r="X871" s="14"/>
      <c r="Y871" s="15"/>
      <c r="Z871" s="15"/>
      <c r="AA871" s="15"/>
      <c r="AB871" s="15"/>
      <c r="AC871" s="14"/>
      <c r="AD871" s="16"/>
    </row>
    <row r="872" spans="1:30" ht="15.75" x14ac:dyDescent="0.2">
      <c r="A872" s="10"/>
      <c r="B872" s="11"/>
      <c r="C872" s="12"/>
      <c r="D872" s="13"/>
      <c r="E872" s="13"/>
      <c r="F872" s="13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4"/>
      <c r="W872" s="14"/>
      <c r="X872" s="14"/>
      <c r="Y872" s="15"/>
      <c r="Z872" s="15"/>
      <c r="AA872" s="15"/>
      <c r="AB872" s="15"/>
      <c r="AC872" s="14"/>
      <c r="AD872" s="16"/>
    </row>
    <row r="873" spans="1:30" ht="15.75" x14ac:dyDescent="0.2">
      <c r="A873" s="10"/>
      <c r="B873" s="11"/>
      <c r="C873" s="12"/>
      <c r="D873" s="13"/>
      <c r="E873" s="13"/>
      <c r="F873" s="13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4"/>
      <c r="W873" s="14"/>
      <c r="X873" s="14"/>
      <c r="Y873" s="15"/>
      <c r="Z873" s="15"/>
      <c r="AA873" s="15"/>
      <c r="AB873" s="15"/>
      <c r="AC873" s="14"/>
      <c r="AD873" s="16"/>
    </row>
    <row r="874" spans="1:30" ht="15.75" x14ac:dyDescent="0.2">
      <c r="A874" s="10"/>
      <c r="B874" s="11"/>
      <c r="C874" s="12"/>
      <c r="D874" s="13"/>
      <c r="E874" s="13"/>
      <c r="F874" s="13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4"/>
      <c r="W874" s="14"/>
      <c r="X874" s="14"/>
      <c r="Y874" s="15"/>
      <c r="Z874" s="15"/>
      <c r="AA874" s="15"/>
      <c r="AB874" s="15"/>
      <c r="AC874" s="14"/>
      <c r="AD874" s="16"/>
    </row>
    <row r="875" spans="1:30" ht="15.75" x14ac:dyDescent="0.2">
      <c r="A875" s="10"/>
      <c r="B875" s="11"/>
      <c r="C875" s="12"/>
      <c r="D875" s="13"/>
      <c r="E875" s="13"/>
      <c r="F875" s="13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4"/>
      <c r="W875" s="14"/>
      <c r="X875" s="14"/>
      <c r="Y875" s="15"/>
      <c r="Z875" s="15"/>
      <c r="AA875" s="15"/>
      <c r="AB875" s="15"/>
      <c r="AC875" s="14"/>
      <c r="AD875" s="16"/>
    </row>
    <row r="876" spans="1:30" ht="15.75" x14ac:dyDescent="0.2">
      <c r="A876" s="10"/>
      <c r="B876" s="11"/>
      <c r="C876" s="12"/>
      <c r="D876" s="13"/>
      <c r="E876" s="13"/>
      <c r="F876" s="13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4"/>
      <c r="W876" s="14"/>
      <c r="X876" s="14"/>
      <c r="Y876" s="15"/>
      <c r="Z876" s="15"/>
      <c r="AA876" s="15"/>
      <c r="AB876" s="15"/>
      <c r="AC876" s="14"/>
      <c r="AD876" s="16"/>
    </row>
    <row r="877" spans="1:30" ht="15.75" x14ac:dyDescent="0.2">
      <c r="A877" s="10"/>
      <c r="B877" s="11"/>
      <c r="C877" s="12"/>
      <c r="D877" s="13"/>
      <c r="E877" s="13"/>
      <c r="F877" s="13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4"/>
      <c r="W877" s="14"/>
      <c r="X877" s="14"/>
      <c r="Y877" s="15"/>
      <c r="Z877" s="15"/>
      <c r="AA877" s="15"/>
      <c r="AB877" s="15"/>
      <c r="AC877" s="14"/>
      <c r="AD877" s="16"/>
    </row>
    <row r="878" spans="1:30" ht="15.75" x14ac:dyDescent="0.2">
      <c r="A878" s="10"/>
      <c r="B878" s="11"/>
      <c r="C878" s="12"/>
      <c r="D878" s="13"/>
      <c r="E878" s="13"/>
      <c r="F878" s="13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4"/>
      <c r="W878" s="14"/>
      <c r="X878" s="14"/>
      <c r="Y878" s="15"/>
      <c r="Z878" s="15"/>
      <c r="AA878" s="15"/>
      <c r="AB878" s="15"/>
      <c r="AC878" s="14"/>
      <c r="AD878" s="16"/>
    </row>
    <row r="879" spans="1:30" ht="15.75" x14ac:dyDescent="0.2">
      <c r="A879" s="10"/>
      <c r="B879" s="11"/>
      <c r="C879" s="12"/>
      <c r="D879" s="13"/>
      <c r="E879" s="13"/>
      <c r="F879" s="13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4"/>
      <c r="W879" s="14"/>
      <c r="X879" s="14"/>
      <c r="Y879" s="15"/>
      <c r="Z879" s="15"/>
      <c r="AA879" s="15"/>
      <c r="AB879" s="15"/>
      <c r="AC879" s="14"/>
      <c r="AD879" s="16"/>
    </row>
    <row r="880" spans="1:30" ht="15.75" x14ac:dyDescent="0.2">
      <c r="A880" s="10"/>
      <c r="B880" s="11"/>
      <c r="C880" s="12"/>
      <c r="D880" s="13"/>
      <c r="E880" s="13"/>
      <c r="F880" s="13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4"/>
      <c r="W880" s="14"/>
      <c r="X880" s="14"/>
      <c r="Y880" s="15"/>
      <c r="Z880" s="15"/>
      <c r="AA880" s="15"/>
      <c r="AB880" s="15"/>
      <c r="AC880" s="14"/>
      <c r="AD880" s="16"/>
    </row>
    <row r="881" spans="1:30" ht="15.75" x14ac:dyDescent="0.2">
      <c r="A881" s="10"/>
      <c r="B881" s="11"/>
      <c r="C881" s="12"/>
      <c r="D881" s="13"/>
      <c r="E881" s="13"/>
      <c r="F881" s="13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4"/>
      <c r="W881" s="14"/>
      <c r="X881" s="14"/>
      <c r="Y881" s="15"/>
      <c r="Z881" s="15"/>
      <c r="AA881" s="15"/>
      <c r="AB881" s="15"/>
      <c r="AC881" s="14"/>
      <c r="AD881" s="16"/>
    </row>
    <row r="882" spans="1:30" ht="15.75" x14ac:dyDescent="0.2">
      <c r="A882" s="10"/>
      <c r="B882" s="11"/>
      <c r="C882" s="12"/>
      <c r="D882" s="13"/>
      <c r="E882" s="13"/>
      <c r="F882" s="13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4"/>
      <c r="W882" s="14"/>
      <c r="X882" s="14"/>
      <c r="Y882" s="15"/>
      <c r="Z882" s="15"/>
      <c r="AA882" s="15"/>
      <c r="AB882" s="15"/>
      <c r="AC882" s="14"/>
      <c r="AD882" s="16"/>
    </row>
    <row r="883" spans="1:30" ht="15.75" x14ac:dyDescent="0.2">
      <c r="A883" s="10"/>
      <c r="B883" s="11"/>
      <c r="C883" s="12"/>
      <c r="D883" s="13"/>
      <c r="E883" s="13"/>
      <c r="F883" s="13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4"/>
      <c r="W883" s="14"/>
      <c r="X883" s="14"/>
      <c r="Y883" s="15"/>
      <c r="Z883" s="15"/>
      <c r="AA883" s="15"/>
      <c r="AB883" s="15"/>
      <c r="AC883" s="14"/>
      <c r="AD883" s="16"/>
    </row>
    <row r="884" spans="1:30" ht="15.75" x14ac:dyDescent="0.2">
      <c r="A884" s="10"/>
      <c r="B884" s="11"/>
      <c r="C884" s="12"/>
      <c r="D884" s="13"/>
      <c r="E884" s="13"/>
      <c r="F884" s="13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4"/>
      <c r="W884" s="14"/>
      <c r="X884" s="14"/>
      <c r="Y884" s="15"/>
      <c r="Z884" s="15"/>
      <c r="AA884" s="15"/>
      <c r="AB884" s="15"/>
      <c r="AC884" s="14"/>
      <c r="AD884" s="16"/>
    </row>
    <row r="885" spans="1:30" ht="15.75" x14ac:dyDescent="0.2">
      <c r="A885" s="10"/>
      <c r="B885" s="11"/>
      <c r="C885" s="12"/>
      <c r="D885" s="13"/>
      <c r="E885" s="13"/>
      <c r="F885" s="13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4"/>
      <c r="W885" s="14"/>
      <c r="X885" s="14"/>
      <c r="Y885" s="15"/>
      <c r="Z885" s="15"/>
      <c r="AA885" s="15"/>
      <c r="AB885" s="15"/>
      <c r="AC885" s="14"/>
      <c r="AD885" s="16"/>
    </row>
    <row r="886" spans="1:30" ht="15.75" x14ac:dyDescent="0.2">
      <c r="A886" s="10"/>
      <c r="B886" s="11"/>
      <c r="C886" s="12"/>
      <c r="D886" s="13"/>
      <c r="E886" s="13"/>
      <c r="F886" s="13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4"/>
      <c r="W886" s="14"/>
      <c r="X886" s="14"/>
      <c r="Y886" s="15"/>
      <c r="Z886" s="15"/>
      <c r="AA886" s="15"/>
      <c r="AB886" s="15"/>
      <c r="AC886" s="14"/>
      <c r="AD886" s="16"/>
    </row>
    <row r="887" spans="1:30" ht="15.75" x14ac:dyDescent="0.2">
      <c r="A887" s="10"/>
      <c r="B887" s="11"/>
      <c r="C887" s="12"/>
      <c r="D887" s="13"/>
      <c r="E887" s="13"/>
      <c r="F887" s="13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4"/>
      <c r="W887" s="14"/>
      <c r="X887" s="14"/>
      <c r="Y887" s="15"/>
      <c r="Z887" s="15"/>
      <c r="AA887" s="15"/>
      <c r="AB887" s="15"/>
      <c r="AC887" s="14"/>
      <c r="AD887" s="16"/>
    </row>
    <row r="888" spans="1:30" ht="15.75" x14ac:dyDescent="0.2">
      <c r="A888" s="10"/>
      <c r="B888" s="11"/>
      <c r="C888" s="12"/>
      <c r="D888" s="13"/>
      <c r="E888" s="13"/>
      <c r="F888" s="13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4"/>
      <c r="W888" s="14"/>
      <c r="X888" s="14"/>
      <c r="Y888" s="15"/>
      <c r="Z888" s="15"/>
      <c r="AA888" s="15"/>
      <c r="AB888" s="15"/>
      <c r="AC888" s="14"/>
      <c r="AD888" s="16"/>
    </row>
    <row r="889" spans="1:30" ht="15.75" x14ac:dyDescent="0.2">
      <c r="A889" s="10"/>
      <c r="B889" s="11"/>
      <c r="C889" s="12"/>
      <c r="D889" s="13"/>
      <c r="E889" s="13"/>
      <c r="F889" s="13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4"/>
      <c r="W889" s="14"/>
      <c r="X889" s="14"/>
      <c r="Y889" s="15"/>
      <c r="Z889" s="15"/>
      <c r="AA889" s="15"/>
      <c r="AB889" s="15"/>
      <c r="AC889" s="14"/>
      <c r="AD889" s="16"/>
    </row>
    <row r="890" spans="1:30" ht="15.75" x14ac:dyDescent="0.2">
      <c r="A890" s="10"/>
      <c r="B890" s="11"/>
      <c r="C890" s="12"/>
      <c r="D890" s="13"/>
      <c r="E890" s="13"/>
      <c r="F890" s="13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4"/>
      <c r="W890" s="14"/>
      <c r="X890" s="14"/>
      <c r="Y890" s="15"/>
      <c r="Z890" s="15"/>
      <c r="AA890" s="15"/>
      <c r="AB890" s="15"/>
      <c r="AC890" s="14"/>
      <c r="AD890" s="16"/>
    </row>
    <row r="891" spans="1:30" ht="15.75" x14ac:dyDescent="0.2">
      <c r="A891" s="10"/>
      <c r="B891" s="11"/>
      <c r="C891" s="12"/>
      <c r="D891" s="13"/>
      <c r="E891" s="13"/>
      <c r="F891" s="13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4"/>
      <c r="W891" s="14"/>
      <c r="X891" s="14"/>
      <c r="Y891" s="15"/>
      <c r="Z891" s="15"/>
      <c r="AA891" s="15"/>
      <c r="AB891" s="15"/>
      <c r="AC891" s="14"/>
      <c r="AD891" s="16"/>
    </row>
    <row r="892" spans="1:30" ht="15.75" x14ac:dyDescent="0.2">
      <c r="A892" s="10"/>
      <c r="B892" s="11"/>
      <c r="C892" s="12"/>
      <c r="D892" s="13"/>
      <c r="E892" s="13"/>
      <c r="F892" s="13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4"/>
      <c r="W892" s="14"/>
      <c r="X892" s="14"/>
      <c r="Y892" s="15"/>
      <c r="Z892" s="15"/>
      <c r="AA892" s="15"/>
      <c r="AB892" s="15"/>
      <c r="AC892" s="14"/>
      <c r="AD892" s="16"/>
    </row>
    <row r="893" spans="1:30" ht="15.75" x14ac:dyDescent="0.2">
      <c r="A893" s="10"/>
      <c r="B893" s="11"/>
      <c r="C893" s="12"/>
      <c r="D893" s="13"/>
      <c r="E893" s="13"/>
      <c r="F893" s="13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4"/>
      <c r="W893" s="14"/>
      <c r="X893" s="14"/>
      <c r="Y893" s="15"/>
      <c r="Z893" s="15"/>
      <c r="AA893" s="15"/>
      <c r="AB893" s="15"/>
      <c r="AC893" s="14"/>
      <c r="AD893" s="16"/>
    </row>
    <row r="894" spans="1:30" ht="15.75" x14ac:dyDescent="0.2">
      <c r="A894" s="10"/>
      <c r="B894" s="11"/>
      <c r="C894" s="12"/>
      <c r="D894" s="13"/>
      <c r="E894" s="13"/>
      <c r="F894" s="13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4"/>
      <c r="W894" s="14"/>
      <c r="X894" s="14"/>
      <c r="Y894" s="15"/>
      <c r="Z894" s="15"/>
      <c r="AA894" s="15"/>
      <c r="AB894" s="15"/>
      <c r="AC894" s="14"/>
      <c r="AD894" s="16"/>
    </row>
    <row r="895" spans="1:30" ht="15.75" x14ac:dyDescent="0.2">
      <c r="A895" s="10"/>
      <c r="B895" s="11"/>
      <c r="C895" s="12"/>
      <c r="D895" s="13"/>
      <c r="E895" s="13"/>
      <c r="F895" s="13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4"/>
      <c r="W895" s="14"/>
      <c r="X895" s="14"/>
      <c r="Y895" s="15"/>
      <c r="Z895" s="15"/>
      <c r="AA895" s="15"/>
      <c r="AB895" s="15"/>
      <c r="AC895" s="14"/>
      <c r="AD895" s="16"/>
    </row>
    <row r="896" spans="1:30" ht="15.75" x14ac:dyDescent="0.2">
      <c r="A896" s="10"/>
      <c r="B896" s="11"/>
      <c r="C896" s="12"/>
      <c r="D896" s="13"/>
      <c r="E896" s="13"/>
      <c r="F896" s="13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4"/>
      <c r="W896" s="14"/>
      <c r="X896" s="14"/>
      <c r="Y896" s="15"/>
      <c r="Z896" s="15"/>
      <c r="AA896" s="15"/>
      <c r="AB896" s="15"/>
      <c r="AC896" s="14"/>
      <c r="AD896" s="16"/>
    </row>
    <row r="897" spans="1:30" ht="15.75" x14ac:dyDescent="0.2">
      <c r="A897" s="10"/>
      <c r="B897" s="11"/>
      <c r="C897" s="12"/>
      <c r="D897" s="13"/>
      <c r="E897" s="13"/>
      <c r="F897" s="13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4"/>
      <c r="W897" s="14"/>
      <c r="X897" s="14"/>
      <c r="Y897" s="15"/>
      <c r="Z897" s="15"/>
      <c r="AA897" s="15"/>
      <c r="AB897" s="15"/>
      <c r="AC897" s="14"/>
      <c r="AD897" s="16"/>
    </row>
    <row r="898" spans="1:30" ht="15.75" x14ac:dyDescent="0.2">
      <c r="A898" s="10"/>
      <c r="B898" s="11"/>
      <c r="C898" s="12"/>
      <c r="D898" s="13"/>
      <c r="E898" s="13"/>
      <c r="F898" s="13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4"/>
      <c r="W898" s="14"/>
      <c r="X898" s="14"/>
      <c r="Y898" s="15"/>
      <c r="Z898" s="15"/>
      <c r="AA898" s="15"/>
      <c r="AB898" s="15"/>
      <c r="AC898" s="14"/>
      <c r="AD898" s="16"/>
    </row>
    <row r="899" spans="1:30" ht="15.75" x14ac:dyDescent="0.2">
      <c r="A899" s="10"/>
      <c r="B899" s="11"/>
      <c r="C899" s="12"/>
      <c r="D899" s="13"/>
      <c r="E899" s="13"/>
      <c r="F899" s="13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4"/>
      <c r="W899" s="14"/>
      <c r="X899" s="14"/>
      <c r="Y899" s="15"/>
      <c r="Z899" s="15"/>
      <c r="AA899" s="15"/>
      <c r="AB899" s="15"/>
      <c r="AC899" s="14"/>
      <c r="AD899" s="16"/>
    </row>
    <row r="900" spans="1:30" ht="15.75" x14ac:dyDescent="0.2">
      <c r="A900" s="10"/>
      <c r="B900" s="11"/>
      <c r="C900" s="12"/>
      <c r="D900" s="13"/>
      <c r="E900" s="13"/>
      <c r="F900" s="13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4"/>
      <c r="W900" s="14"/>
      <c r="X900" s="14"/>
      <c r="Y900" s="15"/>
      <c r="Z900" s="15"/>
      <c r="AA900" s="15"/>
      <c r="AB900" s="15"/>
      <c r="AC900" s="14"/>
      <c r="AD900" s="16"/>
    </row>
    <row r="901" spans="1:30" ht="15.75" x14ac:dyDescent="0.2">
      <c r="A901" s="10"/>
      <c r="B901" s="11"/>
      <c r="C901" s="12"/>
      <c r="D901" s="13"/>
      <c r="E901" s="13"/>
      <c r="F901" s="13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4"/>
      <c r="W901" s="14"/>
      <c r="X901" s="14"/>
      <c r="Y901" s="15"/>
      <c r="Z901" s="15"/>
      <c r="AA901" s="15"/>
      <c r="AB901" s="15"/>
      <c r="AC901" s="14"/>
      <c r="AD901" s="16"/>
    </row>
    <row r="902" spans="1:30" ht="15.75" x14ac:dyDescent="0.2">
      <c r="A902" s="10"/>
      <c r="B902" s="11"/>
      <c r="C902" s="12"/>
      <c r="D902" s="13"/>
      <c r="E902" s="13"/>
      <c r="F902" s="13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4"/>
      <c r="W902" s="14"/>
      <c r="X902" s="14"/>
      <c r="Y902" s="15"/>
      <c r="Z902" s="15"/>
      <c r="AA902" s="15"/>
      <c r="AB902" s="15"/>
      <c r="AC902" s="14"/>
      <c r="AD902" s="16"/>
    </row>
    <row r="903" spans="1:30" ht="15.75" x14ac:dyDescent="0.2">
      <c r="A903" s="10"/>
      <c r="B903" s="11"/>
      <c r="C903" s="12"/>
      <c r="D903" s="13"/>
      <c r="E903" s="13"/>
      <c r="F903" s="13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4"/>
      <c r="W903" s="14"/>
      <c r="X903" s="14"/>
      <c r="Y903" s="15"/>
      <c r="Z903" s="15"/>
      <c r="AA903" s="15"/>
      <c r="AB903" s="15"/>
      <c r="AC903" s="14"/>
      <c r="AD903" s="16"/>
    </row>
    <row r="904" spans="1:30" ht="15.75" x14ac:dyDescent="0.2">
      <c r="A904" s="10"/>
      <c r="B904" s="11"/>
      <c r="C904" s="12"/>
      <c r="D904" s="13"/>
      <c r="E904" s="13"/>
      <c r="F904" s="13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4"/>
      <c r="W904" s="14"/>
      <c r="X904" s="14"/>
      <c r="Y904" s="15"/>
      <c r="Z904" s="15"/>
      <c r="AA904" s="15"/>
      <c r="AB904" s="15"/>
      <c r="AC904" s="14"/>
      <c r="AD904" s="16"/>
    </row>
    <row r="905" spans="1:30" ht="15.75" x14ac:dyDescent="0.2">
      <c r="A905" s="10"/>
      <c r="B905" s="11"/>
      <c r="C905" s="12"/>
      <c r="D905" s="13"/>
      <c r="E905" s="13"/>
      <c r="F905" s="13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4"/>
      <c r="W905" s="14"/>
      <c r="X905" s="14"/>
      <c r="Y905" s="15"/>
      <c r="Z905" s="15"/>
      <c r="AA905" s="15"/>
      <c r="AB905" s="15"/>
      <c r="AC905" s="14"/>
      <c r="AD905" s="16"/>
    </row>
    <row r="906" spans="1:30" ht="15.75" x14ac:dyDescent="0.2">
      <c r="A906" s="10"/>
      <c r="B906" s="11"/>
      <c r="C906" s="12"/>
      <c r="D906" s="13"/>
      <c r="E906" s="13"/>
      <c r="F906" s="13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4"/>
      <c r="W906" s="14"/>
      <c r="X906" s="14"/>
      <c r="Y906" s="15"/>
      <c r="Z906" s="15"/>
      <c r="AA906" s="15"/>
      <c r="AB906" s="15"/>
      <c r="AC906" s="14"/>
      <c r="AD906" s="16"/>
    </row>
    <row r="907" spans="1:30" ht="15.75" x14ac:dyDescent="0.2">
      <c r="A907" s="10"/>
      <c r="B907" s="11"/>
      <c r="C907" s="12"/>
      <c r="D907" s="13"/>
      <c r="E907" s="13"/>
      <c r="F907" s="13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4"/>
      <c r="W907" s="14"/>
      <c r="X907" s="14"/>
      <c r="Y907" s="15"/>
      <c r="Z907" s="15"/>
      <c r="AA907" s="15"/>
      <c r="AB907" s="15"/>
      <c r="AC907" s="14"/>
      <c r="AD907" s="16"/>
    </row>
    <row r="908" spans="1:30" ht="15.75" x14ac:dyDescent="0.2">
      <c r="A908" s="10"/>
      <c r="B908" s="11"/>
      <c r="C908" s="12"/>
      <c r="D908" s="13"/>
      <c r="E908" s="13"/>
      <c r="F908" s="13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4"/>
      <c r="W908" s="14"/>
      <c r="X908" s="14"/>
      <c r="Y908" s="15"/>
      <c r="Z908" s="15"/>
      <c r="AA908" s="15"/>
      <c r="AB908" s="15"/>
      <c r="AC908" s="14"/>
      <c r="AD908" s="16"/>
    </row>
    <row r="909" spans="1:30" ht="15.75" x14ac:dyDescent="0.2">
      <c r="A909" s="10"/>
      <c r="B909" s="11"/>
      <c r="C909" s="12"/>
      <c r="D909" s="13"/>
      <c r="E909" s="13"/>
      <c r="F909" s="13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4"/>
      <c r="W909" s="14"/>
      <c r="X909" s="14"/>
      <c r="Y909" s="15"/>
      <c r="Z909" s="15"/>
      <c r="AA909" s="15"/>
      <c r="AB909" s="15"/>
      <c r="AC909" s="14"/>
      <c r="AD909" s="16"/>
    </row>
    <row r="910" spans="1:30" ht="15.75" x14ac:dyDescent="0.2">
      <c r="A910" s="10"/>
      <c r="B910" s="11"/>
      <c r="C910" s="12"/>
      <c r="D910" s="13"/>
      <c r="E910" s="13"/>
      <c r="F910" s="13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4"/>
      <c r="W910" s="14"/>
      <c r="X910" s="14"/>
      <c r="Y910" s="15"/>
      <c r="Z910" s="15"/>
      <c r="AA910" s="15"/>
      <c r="AB910" s="15"/>
      <c r="AC910" s="14"/>
      <c r="AD910" s="16"/>
    </row>
    <row r="911" spans="1:30" ht="15.75" x14ac:dyDescent="0.2">
      <c r="A911" s="10"/>
      <c r="B911" s="11"/>
      <c r="C911" s="12"/>
      <c r="D911" s="13"/>
      <c r="E911" s="13"/>
      <c r="F911" s="13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4"/>
      <c r="W911" s="14"/>
      <c r="X911" s="14"/>
      <c r="Y911" s="15"/>
      <c r="Z911" s="15"/>
      <c r="AA911" s="15"/>
      <c r="AB911" s="15"/>
      <c r="AC911" s="14"/>
      <c r="AD911" s="16"/>
    </row>
    <row r="912" spans="1:30" ht="15.75" x14ac:dyDescent="0.2">
      <c r="A912" s="10"/>
      <c r="B912" s="11"/>
      <c r="C912" s="12"/>
      <c r="D912" s="13"/>
      <c r="E912" s="13"/>
      <c r="F912" s="13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4"/>
      <c r="W912" s="14"/>
      <c r="X912" s="14"/>
      <c r="Y912" s="15"/>
      <c r="Z912" s="15"/>
      <c r="AA912" s="15"/>
      <c r="AB912" s="15"/>
      <c r="AC912" s="14"/>
      <c r="AD912" s="16"/>
    </row>
    <row r="913" spans="1:30" ht="15.75" x14ac:dyDescent="0.2">
      <c r="A913" s="10"/>
      <c r="B913" s="11"/>
      <c r="C913" s="12"/>
      <c r="D913" s="13"/>
      <c r="E913" s="13"/>
      <c r="F913" s="13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4"/>
      <c r="W913" s="14"/>
      <c r="X913" s="14"/>
      <c r="Y913" s="15"/>
      <c r="Z913" s="15"/>
      <c r="AA913" s="15"/>
      <c r="AB913" s="15"/>
      <c r="AC913" s="14"/>
      <c r="AD913" s="16"/>
    </row>
    <row r="914" spans="1:30" ht="15.75" x14ac:dyDescent="0.2">
      <c r="A914" s="10"/>
      <c r="B914" s="11"/>
      <c r="C914" s="12"/>
      <c r="D914" s="13"/>
      <c r="E914" s="13"/>
      <c r="F914" s="13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4"/>
      <c r="W914" s="14"/>
      <c r="X914" s="14"/>
      <c r="Y914" s="15"/>
      <c r="Z914" s="15"/>
      <c r="AA914" s="15"/>
      <c r="AB914" s="15"/>
      <c r="AC914" s="14"/>
      <c r="AD914" s="16"/>
    </row>
    <row r="915" spans="1:30" ht="15.75" x14ac:dyDescent="0.2">
      <c r="A915" s="10"/>
      <c r="B915" s="11"/>
      <c r="C915" s="12"/>
      <c r="D915" s="13"/>
      <c r="E915" s="13"/>
      <c r="F915" s="13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4"/>
      <c r="W915" s="14"/>
      <c r="X915" s="14"/>
      <c r="Y915" s="15"/>
      <c r="Z915" s="15"/>
      <c r="AA915" s="15"/>
      <c r="AB915" s="15"/>
      <c r="AC915" s="14"/>
      <c r="AD915" s="16"/>
    </row>
    <row r="916" spans="1:30" s="7" customFormat="1" x14ac:dyDescent="0.2">
      <c r="A916" s="17"/>
      <c r="B916" s="18"/>
      <c r="C916" s="18"/>
      <c r="D916" s="15"/>
      <c r="E916" s="15"/>
      <c r="F916" s="15"/>
      <c r="G916" s="15"/>
      <c r="H916" s="15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9"/>
      <c r="W916" s="19"/>
      <c r="X916" s="19"/>
      <c r="Y916" s="13"/>
      <c r="Z916" s="13"/>
      <c r="AA916" s="13"/>
      <c r="AB916" s="13"/>
      <c r="AC916" s="19"/>
      <c r="AD916" s="16"/>
    </row>
    <row r="917" spans="1:30" s="7" customFormat="1" x14ac:dyDescent="0.2">
      <c r="A917" s="17"/>
      <c r="B917" s="18"/>
      <c r="C917" s="18"/>
      <c r="D917" s="15"/>
      <c r="E917" s="15"/>
      <c r="F917" s="15"/>
      <c r="G917" s="15"/>
      <c r="H917" s="15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9"/>
      <c r="W917" s="19"/>
      <c r="X917" s="19"/>
      <c r="Y917" s="13"/>
      <c r="Z917" s="13"/>
      <c r="AA917" s="13"/>
      <c r="AB917" s="13"/>
      <c r="AC917" s="19"/>
      <c r="AD917" s="16"/>
    </row>
    <row r="918" spans="1:30" s="7" customFormat="1" x14ac:dyDescent="0.2">
      <c r="A918" s="17"/>
      <c r="B918" s="18"/>
      <c r="C918" s="18"/>
      <c r="D918" s="15"/>
      <c r="E918" s="15"/>
      <c r="F918" s="15"/>
      <c r="G918" s="15"/>
      <c r="H918" s="15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9"/>
      <c r="W918" s="19"/>
      <c r="X918" s="19"/>
      <c r="Y918" s="13"/>
      <c r="Z918" s="13"/>
      <c r="AA918" s="13"/>
      <c r="AB918" s="13"/>
      <c r="AC918" s="19"/>
      <c r="AD918" s="16"/>
    </row>
    <row r="919" spans="1:30" s="7" customFormat="1" x14ac:dyDescent="0.2">
      <c r="A919" s="17"/>
      <c r="B919" s="18"/>
      <c r="C919" s="18"/>
      <c r="D919" s="15"/>
      <c r="E919" s="15"/>
      <c r="F919" s="15"/>
      <c r="G919" s="15"/>
      <c r="H919" s="15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9"/>
      <c r="W919" s="19"/>
      <c r="X919" s="19"/>
      <c r="Y919" s="13"/>
      <c r="Z919" s="13"/>
      <c r="AA919" s="13"/>
      <c r="AB919" s="13"/>
      <c r="AC919" s="19"/>
      <c r="AD919" s="16"/>
    </row>
    <row r="920" spans="1:30" s="22" customFormat="1" ht="12.75" customHeight="1" x14ac:dyDescent="0.2">
      <c r="A920" s="10"/>
      <c r="B920" s="20"/>
      <c r="C920" s="20"/>
      <c r="D920" s="20"/>
      <c r="E920" s="20"/>
      <c r="F920" s="20"/>
      <c r="G920" s="20"/>
      <c r="H920" s="20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</row>
    <row r="921" spans="1:30" s="22" customFormat="1" ht="12.75" customHeight="1" x14ac:dyDescent="0.2">
      <c r="A921" s="10"/>
      <c r="B921" s="20"/>
      <c r="C921" s="20"/>
      <c r="D921" s="20"/>
      <c r="E921" s="20"/>
      <c r="F921" s="20"/>
      <c r="G921" s="20"/>
      <c r="H921" s="20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</row>
    <row r="922" spans="1:30" s="22" customFormat="1" ht="12.75" customHeight="1" x14ac:dyDescent="0.2">
      <c r="A922" s="10"/>
      <c r="B922" s="20"/>
      <c r="C922" s="20"/>
      <c r="D922" s="20"/>
      <c r="E922" s="20"/>
      <c r="F922" s="20"/>
      <c r="G922" s="20"/>
      <c r="H922" s="20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</row>
    <row r="923" spans="1:30" s="22" customFormat="1" ht="12.75" customHeight="1" x14ac:dyDescent="0.2">
      <c r="A923" s="10"/>
      <c r="B923" s="20"/>
      <c r="C923" s="20"/>
      <c r="D923" s="20"/>
      <c r="E923" s="20"/>
      <c r="F923" s="20"/>
      <c r="G923" s="20"/>
      <c r="H923" s="20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</row>
    <row r="924" spans="1:30" s="22" customFormat="1" ht="12.75" customHeight="1" x14ac:dyDescent="0.2">
      <c r="A924" s="10"/>
      <c r="B924" s="20"/>
      <c r="C924" s="20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</row>
    <row r="925" spans="1:30" s="22" customFormat="1" ht="12.75" customHeight="1" x14ac:dyDescent="0.2">
      <c r="A925" s="10"/>
      <c r="B925" s="20"/>
      <c r="C925" s="20"/>
      <c r="D925" s="20"/>
      <c r="E925" s="20"/>
      <c r="F925" s="20"/>
      <c r="G925" s="20"/>
      <c r="H925" s="20"/>
    </row>
    <row r="926" spans="1:30" s="25" customFormat="1" ht="25.5" customHeight="1" x14ac:dyDescent="0.2">
      <c r="A926" s="23"/>
      <c r="B926" s="24"/>
      <c r="C926" s="24"/>
      <c r="D926" s="24"/>
      <c r="E926" s="24"/>
      <c r="F926" s="24"/>
      <c r="G926" s="24"/>
      <c r="H926" s="24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</row>
    <row r="927" spans="1:30" s="25" customFormat="1" ht="26.25" customHeight="1" x14ac:dyDescent="0.3">
      <c r="A927" s="23"/>
      <c r="B927" s="27"/>
      <c r="C927" s="27"/>
      <c r="D927" s="27"/>
      <c r="E927" s="27"/>
      <c r="F927" s="27"/>
      <c r="G927" s="27"/>
      <c r="H927" s="27"/>
    </row>
    <row r="928" spans="1:30" s="25" customFormat="1" ht="12.75" customHeight="1" x14ac:dyDescent="0.25">
      <c r="A928" s="23"/>
      <c r="B928" s="28"/>
      <c r="C928" s="28"/>
      <c r="D928" s="28"/>
      <c r="E928" s="28"/>
      <c r="F928" s="28"/>
      <c r="G928" s="28"/>
      <c r="H928" s="28"/>
      <c r="I928" s="29">
        <f>I926-I22</f>
        <v>-27346.677524956922</v>
      </c>
      <c r="J928" s="29">
        <f>J926-J22</f>
        <v>-315.90500000000003</v>
      </c>
      <c r="K928" s="29">
        <f>K926-K22</f>
        <v>-68.820999999999998</v>
      </c>
      <c r="L928" s="29"/>
      <c r="M928" s="29">
        <f>M926-M22</f>
        <v>-87.73</v>
      </c>
      <c r="N928" s="29">
        <f>N926-N22</f>
        <v>-91.88</v>
      </c>
      <c r="O928" s="29"/>
      <c r="P928" s="29">
        <f>P926-P22</f>
        <v>-69.564999999999998</v>
      </c>
      <c r="Q928" s="29">
        <f>Q926-Q22</f>
        <v>-27.417999999999999</v>
      </c>
      <c r="R928" s="29"/>
      <c r="S928" s="29">
        <f>S926-S22</f>
        <v>-292.54199999999997</v>
      </c>
      <c r="T928" s="29">
        <f>T926-T22</f>
        <v>-135.47800000000001</v>
      </c>
      <c r="U928" s="29"/>
      <c r="V928" s="29">
        <f>V926-V22</f>
        <v>-765.74199999999996</v>
      </c>
      <c r="W928" s="29">
        <f>W926-W22</f>
        <v>-323.59699999999998</v>
      </c>
      <c r="X928" s="29"/>
      <c r="Y928" s="29">
        <f t="shared" ref="Y928:AC928" si="69">Y926-Y22</f>
        <v>-251.52206770000004</v>
      </c>
      <c r="Z928" s="29">
        <f t="shared" si="69"/>
        <v>-740.34589353999991</v>
      </c>
      <c r="AA928" s="29">
        <f t="shared" si="69"/>
        <v>-4955.7853991981565</v>
      </c>
      <c r="AB928" s="29">
        <f t="shared" si="69"/>
        <v>-2333.0762255570444</v>
      </c>
      <c r="AC928" s="29">
        <f t="shared" si="69"/>
        <v>-8280.7295859951992</v>
      </c>
      <c r="AD928" s="29"/>
    </row>
    <row r="929" spans="1:8" s="22" customFormat="1" ht="12.75" customHeight="1" x14ac:dyDescent="0.2">
      <c r="A929" s="10"/>
      <c r="B929" s="20"/>
      <c r="C929" s="20"/>
      <c r="D929" s="20"/>
      <c r="E929" s="20"/>
      <c r="F929" s="20"/>
      <c r="G929" s="20"/>
      <c r="H929" s="20"/>
    </row>
    <row r="930" spans="1:8" s="22" customFormat="1" ht="12.75" customHeight="1" x14ac:dyDescent="0.2">
      <c r="A930" s="10"/>
      <c r="B930" s="20"/>
      <c r="C930" s="20"/>
      <c r="D930" s="20"/>
      <c r="E930" s="20"/>
      <c r="F930" s="20"/>
      <c r="G930" s="20"/>
      <c r="H930" s="20"/>
    </row>
    <row r="931" spans="1:8" s="22" customFormat="1" ht="12.75" customHeight="1" x14ac:dyDescent="0.2">
      <c r="A931" s="10"/>
      <c r="B931" s="20"/>
      <c r="C931" s="20"/>
      <c r="D931" s="20"/>
      <c r="E931" s="20"/>
      <c r="F931" s="20"/>
      <c r="G931" s="20"/>
      <c r="H931" s="20"/>
    </row>
    <row r="932" spans="1:8" s="22" customFormat="1" x14ac:dyDescent="0.2">
      <c r="A932" s="10"/>
      <c r="B932" s="20"/>
      <c r="C932" s="20"/>
      <c r="D932" s="20"/>
      <c r="E932" s="20"/>
      <c r="F932" s="20"/>
      <c r="G932" s="20"/>
      <c r="H932" s="20"/>
    </row>
    <row r="933" spans="1:8" s="22" customFormat="1" x14ac:dyDescent="0.2">
      <c r="A933" s="10"/>
      <c r="B933" s="20"/>
      <c r="C933" s="20"/>
      <c r="D933" s="20"/>
      <c r="E933" s="20"/>
      <c r="F933" s="20"/>
      <c r="G933" s="20"/>
      <c r="H933" s="20"/>
    </row>
    <row r="934" spans="1:8" s="22" customFormat="1" x14ac:dyDescent="0.2">
      <c r="A934" s="10"/>
      <c r="B934" s="20"/>
      <c r="C934" s="20"/>
      <c r="D934" s="20"/>
      <c r="E934" s="20"/>
      <c r="F934" s="20"/>
      <c r="G934" s="20"/>
      <c r="H934" s="20"/>
    </row>
    <row r="935" spans="1:8" s="22" customFormat="1" x14ac:dyDescent="0.2">
      <c r="A935" s="10"/>
      <c r="B935" s="20"/>
      <c r="C935" s="20"/>
      <c r="D935" s="20"/>
      <c r="E935" s="20"/>
      <c r="F935" s="20"/>
      <c r="G935" s="20"/>
      <c r="H935" s="20"/>
    </row>
    <row r="936" spans="1:8" s="22" customFormat="1" x14ac:dyDescent="0.2">
      <c r="A936" s="10"/>
      <c r="B936" s="20"/>
      <c r="C936" s="20"/>
      <c r="D936" s="20"/>
      <c r="E936" s="20"/>
      <c r="F936" s="20"/>
      <c r="G936" s="20"/>
      <c r="H936" s="20"/>
    </row>
    <row r="937" spans="1:8" s="22" customFormat="1" x14ac:dyDescent="0.2">
      <c r="A937" s="10"/>
      <c r="B937" s="20"/>
      <c r="C937" s="20"/>
      <c r="D937" s="20"/>
      <c r="E937" s="20"/>
      <c r="F937" s="20"/>
      <c r="G937" s="20"/>
      <c r="H937" s="20"/>
    </row>
    <row r="938" spans="1:8" s="22" customFormat="1" x14ac:dyDescent="0.2">
      <c r="A938" s="10"/>
      <c r="B938" s="20"/>
      <c r="C938" s="20"/>
      <c r="D938" s="20"/>
      <c r="E938" s="20"/>
      <c r="F938" s="20"/>
      <c r="G938" s="20"/>
      <c r="H938" s="20"/>
    </row>
    <row r="939" spans="1:8" s="22" customFormat="1" x14ac:dyDescent="0.2">
      <c r="A939" s="10"/>
      <c r="B939" s="20"/>
      <c r="C939" s="20"/>
      <c r="D939" s="20"/>
      <c r="E939" s="20"/>
      <c r="F939" s="20"/>
      <c r="G939" s="20"/>
      <c r="H939" s="20"/>
    </row>
    <row r="940" spans="1:8" s="22" customFormat="1" x14ac:dyDescent="0.2">
      <c r="A940" s="10"/>
      <c r="B940" s="20"/>
      <c r="C940" s="20"/>
      <c r="D940" s="20"/>
      <c r="E940" s="20"/>
      <c r="F940" s="20"/>
      <c r="G940" s="20"/>
      <c r="H940" s="20"/>
    </row>
    <row r="941" spans="1:8" s="22" customFormat="1" x14ac:dyDescent="0.2">
      <c r="A941" s="10"/>
      <c r="B941" s="20"/>
      <c r="C941" s="20"/>
      <c r="D941" s="20"/>
      <c r="E941" s="20"/>
      <c r="F941" s="20"/>
      <c r="G941" s="20"/>
      <c r="H941" s="20"/>
    </row>
    <row r="942" spans="1:8" s="22" customFormat="1" x14ac:dyDescent="0.2">
      <c r="A942" s="10"/>
      <c r="B942" s="20"/>
      <c r="C942" s="20"/>
      <c r="D942" s="20"/>
      <c r="E942" s="20"/>
      <c r="F942" s="20"/>
      <c r="G942" s="20"/>
      <c r="H942" s="20"/>
    </row>
    <row r="943" spans="1:8" s="22" customFormat="1" x14ac:dyDescent="0.2">
      <c r="A943" s="10"/>
      <c r="B943" s="20"/>
      <c r="C943" s="20"/>
      <c r="D943" s="20"/>
      <c r="E943" s="20"/>
      <c r="F943" s="20"/>
      <c r="G943" s="20"/>
      <c r="H943" s="20"/>
    </row>
    <row r="944" spans="1:8" s="22" customFormat="1" x14ac:dyDescent="0.2">
      <c r="A944" s="10"/>
      <c r="B944" s="20"/>
      <c r="C944" s="20"/>
      <c r="D944" s="20"/>
      <c r="E944" s="20"/>
      <c r="F944" s="20"/>
      <c r="G944" s="20"/>
      <c r="H944" s="20"/>
    </row>
    <row r="945" spans="1:8" s="22" customFormat="1" x14ac:dyDescent="0.2">
      <c r="A945" s="10"/>
      <c r="B945" s="20"/>
      <c r="C945" s="20"/>
      <c r="D945" s="20"/>
      <c r="E945" s="20"/>
      <c r="F945" s="20"/>
      <c r="G945" s="20"/>
      <c r="H945" s="20"/>
    </row>
    <row r="946" spans="1:8" s="22" customFormat="1" x14ac:dyDescent="0.2">
      <c r="A946" s="10"/>
      <c r="B946" s="20"/>
      <c r="C946" s="20"/>
      <c r="D946" s="20"/>
      <c r="E946" s="20"/>
      <c r="F946" s="20"/>
      <c r="G946" s="20"/>
      <c r="H946" s="20"/>
    </row>
    <row r="947" spans="1:8" s="22" customFormat="1" x14ac:dyDescent="0.2">
      <c r="A947" s="10"/>
      <c r="B947" s="20"/>
      <c r="C947" s="20"/>
      <c r="D947" s="20"/>
      <c r="E947" s="20"/>
      <c r="F947" s="20"/>
      <c r="G947" s="20"/>
      <c r="H947" s="20"/>
    </row>
    <row r="948" spans="1:8" s="22" customFormat="1" x14ac:dyDescent="0.2">
      <c r="A948" s="10"/>
      <c r="B948" s="20"/>
      <c r="C948" s="20"/>
      <c r="D948" s="20"/>
      <c r="E948" s="20"/>
      <c r="F948" s="20"/>
      <c r="G948" s="20"/>
      <c r="H948" s="20"/>
    </row>
    <row r="949" spans="1:8" s="22" customFormat="1" x14ac:dyDescent="0.2">
      <c r="A949" s="10"/>
      <c r="B949" s="20"/>
      <c r="C949" s="20"/>
      <c r="D949" s="20"/>
      <c r="E949" s="20"/>
      <c r="F949" s="20"/>
      <c r="G949" s="20"/>
      <c r="H949" s="20"/>
    </row>
    <row r="950" spans="1:8" s="22" customFormat="1" x14ac:dyDescent="0.2">
      <c r="A950" s="10"/>
      <c r="B950" s="20"/>
      <c r="C950" s="20"/>
      <c r="D950" s="20"/>
      <c r="E950" s="20"/>
      <c r="F950" s="20"/>
      <c r="G950" s="20"/>
      <c r="H950" s="20"/>
    </row>
    <row r="951" spans="1:8" s="22" customFormat="1" x14ac:dyDescent="0.2">
      <c r="A951" s="10"/>
      <c r="B951" s="20"/>
      <c r="C951" s="20"/>
      <c r="D951" s="20"/>
      <c r="E951" s="20"/>
      <c r="F951" s="20"/>
      <c r="G951" s="20"/>
      <c r="H951" s="20"/>
    </row>
    <row r="952" spans="1:8" s="22" customFormat="1" x14ac:dyDescent="0.2">
      <c r="A952" s="10"/>
      <c r="B952" s="20"/>
      <c r="C952" s="20"/>
      <c r="D952" s="20"/>
      <c r="E952" s="20"/>
      <c r="F952" s="20"/>
      <c r="G952" s="20"/>
      <c r="H952" s="20"/>
    </row>
    <row r="953" spans="1:8" s="22" customFormat="1" x14ac:dyDescent="0.2">
      <c r="A953" s="10"/>
      <c r="B953" s="20"/>
      <c r="C953" s="20"/>
      <c r="D953" s="20"/>
      <c r="E953" s="20"/>
      <c r="F953" s="20"/>
      <c r="G953" s="20"/>
      <c r="H953" s="20"/>
    </row>
    <row r="954" spans="1:8" s="22" customFormat="1" x14ac:dyDescent="0.2">
      <c r="A954" s="10"/>
      <c r="B954" s="20"/>
      <c r="C954" s="20"/>
      <c r="D954" s="20"/>
      <c r="E954" s="20"/>
      <c r="F954" s="20"/>
      <c r="G954" s="20"/>
      <c r="H954" s="20"/>
    </row>
    <row r="955" spans="1:8" s="22" customFormat="1" x14ac:dyDescent="0.2">
      <c r="A955" s="10"/>
      <c r="B955" s="20"/>
      <c r="C955" s="20"/>
      <c r="D955" s="20"/>
      <c r="E955" s="20"/>
      <c r="F955" s="20"/>
      <c r="G955" s="20"/>
      <c r="H955" s="20"/>
    </row>
    <row r="956" spans="1:8" s="22" customFormat="1" x14ac:dyDescent="0.2">
      <c r="A956" s="10"/>
      <c r="B956" s="20"/>
      <c r="C956" s="20"/>
      <c r="D956" s="20"/>
      <c r="E956" s="20"/>
      <c r="F956" s="20"/>
      <c r="G956" s="20"/>
      <c r="H956" s="20"/>
    </row>
    <row r="957" spans="1:8" s="22" customFormat="1" x14ac:dyDescent="0.2">
      <c r="A957" s="10"/>
      <c r="B957" s="20"/>
      <c r="C957" s="20"/>
      <c r="D957" s="20"/>
      <c r="E957" s="20"/>
      <c r="F957" s="20"/>
      <c r="G957" s="20"/>
      <c r="H957" s="20"/>
    </row>
    <row r="958" spans="1:8" s="22" customFormat="1" x14ac:dyDescent="0.2">
      <c r="A958" s="10"/>
      <c r="B958" s="20"/>
      <c r="C958" s="20"/>
      <c r="D958" s="20"/>
      <c r="E958" s="20"/>
      <c r="F958" s="20"/>
      <c r="G958" s="20"/>
      <c r="H958" s="20"/>
    </row>
    <row r="959" spans="1:8" s="22" customFormat="1" x14ac:dyDescent="0.2">
      <c r="A959" s="10"/>
      <c r="B959" s="20"/>
      <c r="C959" s="20"/>
      <c r="D959" s="20"/>
      <c r="E959" s="20"/>
      <c r="F959" s="20"/>
      <c r="G959" s="20"/>
      <c r="H959" s="20"/>
    </row>
    <row r="960" spans="1:8" s="22" customFormat="1" x14ac:dyDescent="0.2">
      <c r="A960" s="10"/>
      <c r="B960" s="20"/>
      <c r="C960" s="20"/>
      <c r="D960" s="20"/>
      <c r="E960" s="20"/>
      <c r="F960" s="20"/>
      <c r="G960" s="20"/>
      <c r="H960" s="20"/>
    </row>
    <row r="961" spans="1:8" s="22" customFormat="1" x14ac:dyDescent="0.2">
      <c r="A961" s="10"/>
      <c r="B961" s="20"/>
      <c r="C961" s="20"/>
      <c r="D961" s="20"/>
      <c r="E961" s="20"/>
      <c r="F961" s="20"/>
      <c r="G961" s="20"/>
      <c r="H961" s="20"/>
    </row>
    <row r="962" spans="1:8" s="22" customFormat="1" x14ac:dyDescent="0.2">
      <c r="A962" s="10"/>
      <c r="B962" s="20"/>
      <c r="C962" s="20"/>
      <c r="D962" s="20"/>
      <c r="E962" s="20"/>
      <c r="F962" s="20"/>
      <c r="G962" s="20"/>
      <c r="H962" s="20"/>
    </row>
    <row r="963" spans="1:8" s="22" customFormat="1" x14ac:dyDescent="0.2">
      <c r="A963" s="10"/>
      <c r="B963" s="20"/>
      <c r="C963" s="20"/>
      <c r="D963" s="20"/>
      <c r="E963" s="20"/>
      <c r="F963" s="20"/>
      <c r="G963" s="20"/>
      <c r="H963" s="20"/>
    </row>
    <row r="964" spans="1:8" s="22" customFormat="1" x14ac:dyDescent="0.2">
      <c r="A964" s="10"/>
      <c r="B964" s="20"/>
      <c r="C964" s="20"/>
      <c r="D964" s="20"/>
      <c r="E964" s="20"/>
      <c r="F964" s="20"/>
      <c r="G964" s="20"/>
      <c r="H964" s="20"/>
    </row>
    <row r="965" spans="1:8" s="22" customFormat="1" x14ac:dyDescent="0.2">
      <c r="A965" s="10"/>
      <c r="B965" s="20"/>
      <c r="C965" s="20"/>
      <c r="D965" s="20"/>
      <c r="E965" s="20"/>
      <c r="F965" s="20"/>
      <c r="G965" s="20"/>
      <c r="H965" s="20"/>
    </row>
    <row r="966" spans="1:8" s="22" customFormat="1" x14ac:dyDescent="0.2">
      <c r="A966" s="10"/>
      <c r="B966" s="20"/>
      <c r="C966" s="20"/>
      <c r="D966" s="20"/>
      <c r="E966" s="20"/>
      <c r="F966" s="20"/>
      <c r="G966" s="20"/>
      <c r="H966" s="20"/>
    </row>
    <row r="967" spans="1:8" s="22" customFormat="1" x14ac:dyDescent="0.2">
      <c r="A967" s="10"/>
      <c r="B967" s="20"/>
      <c r="C967" s="20"/>
      <c r="D967" s="20"/>
      <c r="E967" s="20"/>
      <c r="F967" s="20"/>
      <c r="G967" s="20"/>
      <c r="H967" s="20"/>
    </row>
    <row r="968" spans="1:8" s="22" customFormat="1" x14ac:dyDescent="0.2">
      <c r="A968" s="10"/>
      <c r="B968" s="20"/>
      <c r="C968" s="20"/>
      <c r="D968" s="20"/>
      <c r="E968" s="20"/>
      <c r="F968" s="20"/>
      <c r="G968" s="20"/>
      <c r="H968" s="20"/>
    </row>
    <row r="969" spans="1:8" s="22" customFormat="1" x14ac:dyDescent="0.2">
      <c r="A969" s="10"/>
      <c r="B969" s="20"/>
      <c r="C969" s="20"/>
      <c r="D969" s="20"/>
      <c r="E969" s="20"/>
      <c r="F969" s="20"/>
      <c r="G969" s="20"/>
      <c r="H969" s="20"/>
    </row>
    <row r="970" spans="1:8" s="22" customFormat="1" x14ac:dyDescent="0.2">
      <c r="A970" s="10"/>
      <c r="B970" s="20"/>
      <c r="C970" s="20"/>
      <c r="D970" s="20"/>
      <c r="E970" s="20"/>
      <c r="F970" s="20"/>
      <c r="G970" s="20"/>
      <c r="H970" s="20"/>
    </row>
    <row r="971" spans="1:8" s="22" customFormat="1" x14ac:dyDescent="0.2">
      <c r="A971" s="10"/>
      <c r="B971" s="20"/>
      <c r="C971" s="20"/>
      <c r="D971" s="20"/>
      <c r="E971" s="20"/>
      <c r="F971" s="20"/>
      <c r="G971" s="20"/>
      <c r="H971" s="20"/>
    </row>
    <row r="972" spans="1:8" s="22" customFormat="1" x14ac:dyDescent="0.2">
      <c r="A972" s="10"/>
      <c r="B972" s="20"/>
      <c r="C972" s="20"/>
      <c r="D972" s="20"/>
      <c r="E972" s="20"/>
      <c r="F972" s="20"/>
      <c r="G972" s="20"/>
      <c r="H972" s="20"/>
    </row>
    <row r="973" spans="1:8" s="22" customFormat="1" x14ac:dyDescent="0.2">
      <c r="A973" s="10"/>
      <c r="B973" s="20"/>
      <c r="C973" s="20"/>
      <c r="D973" s="20"/>
      <c r="E973" s="20"/>
      <c r="F973" s="20"/>
      <c r="G973" s="20"/>
      <c r="H973" s="20"/>
    </row>
    <row r="974" spans="1:8" s="22" customFormat="1" x14ac:dyDescent="0.2">
      <c r="A974" s="10"/>
      <c r="B974" s="20"/>
      <c r="C974" s="20"/>
      <c r="D974" s="20"/>
      <c r="E974" s="20"/>
      <c r="F974" s="20"/>
      <c r="G974" s="20"/>
      <c r="H974" s="20"/>
    </row>
    <row r="975" spans="1:8" s="22" customFormat="1" x14ac:dyDescent="0.2">
      <c r="A975" s="10"/>
      <c r="B975" s="20"/>
      <c r="C975" s="20"/>
      <c r="D975" s="20"/>
      <c r="E975" s="20"/>
      <c r="F975" s="20"/>
      <c r="G975" s="20"/>
      <c r="H975" s="20"/>
    </row>
    <row r="976" spans="1:8" s="22" customFormat="1" x14ac:dyDescent="0.2">
      <c r="A976" s="10"/>
      <c r="B976" s="20"/>
      <c r="C976" s="20"/>
      <c r="D976" s="20"/>
      <c r="E976" s="20"/>
      <c r="F976" s="20"/>
      <c r="G976" s="20"/>
      <c r="H976" s="20"/>
    </row>
    <row r="977" spans="1:8" s="22" customFormat="1" x14ac:dyDescent="0.2">
      <c r="A977" s="10"/>
      <c r="B977" s="20"/>
      <c r="C977" s="20"/>
      <c r="D977" s="20"/>
      <c r="E977" s="20"/>
      <c r="F977" s="20"/>
      <c r="G977" s="20"/>
      <c r="H977" s="20"/>
    </row>
    <row r="978" spans="1:8" s="22" customFormat="1" x14ac:dyDescent="0.2">
      <c r="A978" s="10"/>
      <c r="B978" s="20"/>
      <c r="C978" s="20"/>
      <c r="D978" s="20"/>
      <c r="E978" s="20"/>
      <c r="F978" s="20"/>
      <c r="G978" s="20"/>
      <c r="H978" s="20"/>
    </row>
    <row r="979" spans="1:8" s="22" customFormat="1" x14ac:dyDescent="0.2">
      <c r="A979" s="10"/>
      <c r="B979" s="20"/>
      <c r="C979" s="20"/>
      <c r="D979" s="20"/>
      <c r="E979" s="20"/>
      <c r="F979" s="20"/>
      <c r="G979" s="20"/>
      <c r="H979" s="20"/>
    </row>
    <row r="980" spans="1:8" s="22" customFormat="1" x14ac:dyDescent="0.2">
      <c r="A980" s="10"/>
      <c r="B980" s="20"/>
      <c r="C980" s="20"/>
      <c r="D980" s="20"/>
      <c r="E980" s="20"/>
      <c r="F980" s="20"/>
      <c r="G980" s="20"/>
      <c r="H980" s="20"/>
    </row>
    <row r="981" spans="1:8" s="22" customFormat="1" x14ac:dyDescent="0.2">
      <c r="A981" s="10"/>
      <c r="B981" s="20"/>
      <c r="C981" s="20"/>
      <c r="D981" s="20"/>
      <c r="E981" s="20"/>
      <c r="F981" s="20"/>
      <c r="G981" s="20"/>
      <c r="H981" s="20"/>
    </row>
    <row r="982" spans="1:8" s="22" customFormat="1" x14ac:dyDescent="0.2">
      <c r="A982" s="10"/>
      <c r="B982" s="20"/>
      <c r="C982" s="20"/>
      <c r="D982" s="20"/>
      <c r="E982" s="20"/>
      <c r="F982" s="20"/>
      <c r="G982" s="20"/>
      <c r="H982" s="20"/>
    </row>
    <row r="983" spans="1:8" s="22" customFormat="1" x14ac:dyDescent="0.2">
      <c r="A983" s="10"/>
      <c r="B983" s="20"/>
      <c r="C983" s="20"/>
      <c r="D983" s="20"/>
      <c r="E983" s="20"/>
      <c r="F983" s="20"/>
      <c r="G983" s="20"/>
      <c r="H983" s="20"/>
    </row>
    <row r="984" spans="1:8" s="22" customFormat="1" x14ac:dyDescent="0.2">
      <c r="A984" s="10"/>
      <c r="B984" s="20"/>
      <c r="C984" s="20"/>
      <c r="D984" s="20"/>
      <c r="E984" s="20"/>
      <c r="F984" s="20"/>
      <c r="G984" s="20"/>
      <c r="H984" s="20"/>
    </row>
    <row r="985" spans="1:8" s="22" customFormat="1" x14ac:dyDescent="0.2">
      <c r="A985" s="10"/>
      <c r="B985" s="20"/>
      <c r="C985" s="20"/>
      <c r="D985" s="20"/>
      <c r="E985" s="20"/>
      <c r="F985" s="20"/>
      <c r="G985" s="20"/>
      <c r="H985" s="20"/>
    </row>
    <row r="986" spans="1:8" s="22" customFormat="1" x14ac:dyDescent="0.2">
      <c r="A986" s="10"/>
      <c r="B986" s="20"/>
      <c r="C986" s="20"/>
      <c r="D986" s="20"/>
      <c r="E986" s="20"/>
      <c r="F986" s="20"/>
      <c r="G986" s="20"/>
      <c r="H986" s="20"/>
    </row>
    <row r="987" spans="1:8" s="22" customFormat="1" x14ac:dyDescent="0.2">
      <c r="A987" s="10"/>
      <c r="B987" s="20"/>
      <c r="C987" s="20"/>
      <c r="D987" s="20"/>
      <c r="E987" s="20"/>
      <c r="F987" s="20"/>
      <c r="G987" s="20"/>
      <c r="H987" s="20"/>
    </row>
    <row r="988" spans="1:8" s="22" customFormat="1" x14ac:dyDescent="0.2">
      <c r="A988" s="10"/>
      <c r="B988" s="20"/>
      <c r="C988" s="20"/>
      <c r="D988" s="20"/>
      <c r="E988" s="20"/>
      <c r="F988" s="20"/>
      <c r="G988" s="20"/>
      <c r="H988" s="20"/>
    </row>
    <row r="989" spans="1:8" s="22" customFormat="1" x14ac:dyDescent="0.2">
      <c r="A989" s="10"/>
      <c r="B989" s="20"/>
      <c r="C989" s="20"/>
      <c r="D989" s="20"/>
      <c r="E989" s="20"/>
      <c r="F989" s="20"/>
      <c r="G989" s="20"/>
      <c r="H989" s="20"/>
    </row>
    <row r="990" spans="1:8" s="22" customFormat="1" x14ac:dyDescent="0.2">
      <c r="A990" s="10"/>
      <c r="B990" s="20"/>
      <c r="C990" s="20"/>
      <c r="D990" s="20"/>
      <c r="E990" s="20"/>
      <c r="F990" s="20"/>
      <c r="G990" s="20"/>
      <c r="H990" s="20"/>
    </row>
    <row r="991" spans="1:8" s="22" customFormat="1" x14ac:dyDescent="0.2">
      <c r="A991" s="10"/>
      <c r="B991" s="20"/>
      <c r="C991" s="20"/>
      <c r="D991" s="20"/>
      <c r="E991" s="20"/>
      <c r="F991" s="20"/>
      <c r="G991" s="20"/>
      <c r="H991" s="20"/>
    </row>
    <row r="992" spans="1:8" s="22" customFormat="1" x14ac:dyDescent="0.2">
      <c r="A992" s="10"/>
      <c r="B992" s="20"/>
      <c r="C992" s="20"/>
      <c r="D992" s="20"/>
      <c r="E992" s="20"/>
      <c r="F992" s="20"/>
      <c r="G992" s="20"/>
      <c r="H992" s="20"/>
    </row>
    <row r="993" spans="1:8" s="22" customFormat="1" x14ac:dyDescent="0.2">
      <c r="A993" s="10"/>
      <c r="B993" s="20"/>
      <c r="C993" s="20"/>
      <c r="D993" s="20"/>
      <c r="E993" s="20"/>
      <c r="F993" s="20"/>
      <c r="G993" s="20"/>
      <c r="H993" s="20"/>
    </row>
    <row r="994" spans="1:8" s="22" customFormat="1" x14ac:dyDescent="0.2">
      <c r="A994" s="10"/>
      <c r="B994" s="20"/>
      <c r="C994" s="20"/>
      <c r="D994" s="20"/>
      <c r="E994" s="20"/>
      <c r="F994" s="20"/>
      <c r="G994" s="20"/>
      <c r="H994" s="20"/>
    </row>
    <row r="995" spans="1:8" s="22" customFormat="1" x14ac:dyDescent="0.2">
      <c r="A995" s="10"/>
      <c r="B995" s="20"/>
      <c r="C995" s="20"/>
      <c r="D995" s="20"/>
      <c r="E995" s="20"/>
      <c r="F995" s="20"/>
      <c r="G995" s="20"/>
      <c r="H995" s="20"/>
    </row>
    <row r="996" spans="1:8" s="22" customFormat="1" x14ac:dyDescent="0.2">
      <c r="A996" s="10"/>
      <c r="B996" s="20"/>
      <c r="C996" s="20"/>
      <c r="D996" s="20"/>
      <c r="E996" s="20"/>
      <c r="F996" s="20"/>
      <c r="G996" s="20"/>
      <c r="H996" s="20"/>
    </row>
    <row r="997" spans="1:8" s="22" customFormat="1" x14ac:dyDescent="0.2">
      <c r="A997" s="10"/>
      <c r="B997" s="20"/>
      <c r="C997" s="20"/>
      <c r="D997" s="20"/>
      <c r="E997" s="20"/>
      <c r="F997" s="20"/>
      <c r="G997" s="20"/>
      <c r="H997" s="20"/>
    </row>
    <row r="998" spans="1:8" s="22" customFormat="1" x14ac:dyDescent="0.2">
      <c r="A998" s="10"/>
      <c r="B998" s="20"/>
      <c r="C998" s="20"/>
      <c r="D998" s="20"/>
      <c r="E998" s="20"/>
      <c r="F998" s="20"/>
      <c r="G998" s="20"/>
      <c r="H998" s="20"/>
    </row>
    <row r="999" spans="1:8" s="22" customFormat="1" x14ac:dyDescent="0.2">
      <c r="A999" s="10"/>
      <c r="B999" s="20"/>
      <c r="C999" s="20"/>
      <c r="D999" s="20"/>
      <c r="E999" s="20"/>
      <c r="F999" s="20"/>
      <c r="G999" s="20"/>
      <c r="H999" s="20"/>
    </row>
    <row r="1000" spans="1:8" s="22" customFormat="1" x14ac:dyDescent="0.2">
      <c r="A1000" s="10"/>
      <c r="B1000" s="20"/>
      <c r="C1000" s="20"/>
      <c r="D1000" s="20"/>
      <c r="E1000" s="20"/>
      <c r="F1000" s="20"/>
      <c r="G1000" s="20"/>
      <c r="H1000" s="20"/>
    </row>
    <row r="1001" spans="1:8" s="22" customFormat="1" x14ac:dyDescent="0.2">
      <c r="A1001" s="10"/>
      <c r="B1001" s="20"/>
      <c r="C1001" s="20"/>
      <c r="D1001" s="20"/>
      <c r="E1001" s="20"/>
      <c r="F1001" s="20"/>
      <c r="G1001" s="20"/>
      <c r="H1001" s="20"/>
    </row>
    <row r="1002" spans="1:8" s="22" customFormat="1" x14ac:dyDescent="0.2">
      <c r="A1002" s="10"/>
      <c r="B1002" s="20"/>
      <c r="C1002" s="20"/>
      <c r="D1002" s="20"/>
      <c r="E1002" s="20"/>
      <c r="F1002" s="20"/>
      <c r="G1002" s="20"/>
      <c r="H1002" s="20"/>
    </row>
    <row r="1003" spans="1:8" s="22" customFormat="1" x14ac:dyDescent="0.2">
      <c r="A1003" s="10"/>
      <c r="B1003" s="20"/>
      <c r="C1003" s="20"/>
      <c r="D1003" s="20"/>
      <c r="E1003" s="20"/>
      <c r="F1003" s="20"/>
      <c r="G1003" s="20"/>
      <c r="H1003" s="20"/>
    </row>
    <row r="1004" spans="1:8" s="22" customFormat="1" x14ac:dyDescent="0.2">
      <c r="A1004" s="10"/>
      <c r="B1004" s="20"/>
      <c r="C1004" s="20"/>
      <c r="D1004" s="20"/>
      <c r="E1004" s="20"/>
      <c r="F1004" s="20"/>
      <c r="G1004" s="20"/>
      <c r="H1004" s="20"/>
    </row>
    <row r="1005" spans="1:8" s="22" customFormat="1" x14ac:dyDescent="0.2">
      <c r="A1005" s="10"/>
      <c r="B1005" s="20"/>
      <c r="C1005" s="20"/>
      <c r="D1005" s="20"/>
      <c r="E1005" s="20"/>
      <c r="F1005" s="20"/>
      <c r="G1005" s="20"/>
      <c r="H1005" s="20"/>
    </row>
    <row r="1006" spans="1:8" s="22" customFormat="1" x14ac:dyDescent="0.2">
      <c r="A1006" s="10"/>
      <c r="B1006" s="20"/>
      <c r="C1006" s="20"/>
      <c r="D1006" s="20"/>
      <c r="E1006" s="20"/>
      <c r="F1006" s="20"/>
      <c r="G1006" s="20"/>
      <c r="H1006" s="20"/>
    </row>
    <row r="1007" spans="1:8" s="22" customFormat="1" x14ac:dyDescent="0.2">
      <c r="A1007" s="10"/>
      <c r="B1007" s="20"/>
      <c r="C1007" s="20"/>
      <c r="D1007" s="20"/>
      <c r="E1007" s="20"/>
      <c r="F1007" s="20"/>
      <c r="G1007" s="20"/>
      <c r="H1007" s="20"/>
    </row>
    <row r="1008" spans="1:8" s="22" customFormat="1" x14ac:dyDescent="0.2">
      <c r="A1008" s="10"/>
      <c r="B1008" s="20"/>
      <c r="C1008" s="20"/>
      <c r="D1008" s="20"/>
      <c r="E1008" s="20"/>
      <c r="F1008" s="20"/>
      <c r="G1008" s="20"/>
      <c r="H1008" s="20"/>
    </row>
    <row r="1009" spans="1:8" s="22" customFormat="1" x14ac:dyDescent="0.2">
      <c r="A1009" s="10"/>
      <c r="B1009" s="20"/>
      <c r="C1009" s="20"/>
      <c r="D1009" s="20"/>
      <c r="E1009" s="20"/>
      <c r="F1009" s="20"/>
      <c r="G1009" s="20"/>
      <c r="H1009" s="20"/>
    </row>
    <row r="1010" spans="1:8" s="22" customFormat="1" x14ac:dyDescent="0.2">
      <c r="A1010" s="10"/>
      <c r="B1010" s="20"/>
      <c r="C1010" s="20"/>
      <c r="D1010" s="20"/>
      <c r="E1010" s="20"/>
      <c r="F1010" s="20"/>
      <c r="G1010" s="20"/>
      <c r="H1010" s="20"/>
    </row>
    <row r="1011" spans="1:8" s="22" customFormat="1" x14ac:dyDescent="0.2">
      <c r="A1011" s="10"/>
      <c r="B1011" s="20"/>
      <c r="C1011" s="20"/>
      <c r="D1011" s="20"/>
      <c r="E1011" s="20"/>
      <c r="F1011" s="20"/>
      <c r="G1011" s="20"/>
      <c r="H1011" s="20"/>
    </row>
    <row r="1012" spans="1:8" s="22" customFormat="1" x14ac:dyDescent="0.2">
      <c r="A1012" s="10"/>
      <c r="B1012" s="20"/>
      <c r="C1012" s="20"/>
      <c r="D1012" s="20"/>
      <c r="E1012" s="20"/>
      <c r="F1012" s="20"/>
      <c r="G1012" s="20"/>
      <c r="H1012" s="20"/>
    </row>
    <row r="1013" spans="1:8" s="22" customFormat="1" x14ac:dyDescent="0.2">
      <c r="A1013" s="10"/>
      <c r="B1013" s="20"/>
      <c r="C1013" s="20"/>
      <c r="D1013" s="20"/>
      <c r="E1013" s="20"/>
      <c r="F1013" s="20"/>
      <c r="G1013" s="20"/>
      <c r="H1013" s="20"/>
    </row>
    <row r="1014" spans="1:8" s="22" customFormat="1" x14ac:dyDescent="0.2">
      <c r="A1014" s="10"/>
      <c r="B1014" s="20"/>
      <c r="C1014" s="20"/>
      <c r="D1014" s="20"/>
      <c r="E1014" s="20"/>
      <c r="F1014" s="20"/>
      <c r="G1014" s="20"/>
      <c r="H1014" s="20"/>
    </row>
    <row r="1015" spans="1:8" s="22" customFormat="1" x14ac:dyDescent="0.2">
      <c r="A1015" s="10"/>
      <c r="B1015" s="20"/>
      <c r="C1015" s="20"/>
      <c r="D1015" s="20"/>
      <c r="E1015" s="20"/>
      <c r="F1015" s="20"/>
      <c r="G1015" s="20"/>
      <c r="H1015" s="20"/>
    </row>
    <row r="1016" spans="1:8" s="22" customFormat="1" x14ac:dyDescent="0.2">
      <c r="A1016" s="10"/>
      <c r="B1016" s="20"/>
      <c r="C1016" s="20"/>
      <c r="D1016" s="20"/>
      <c r="E1016" s="20"/>
      <c r="F1016" s="20"/>
      <c r="G1016" s="20"/>
      <c r="H1016" s="20"/>
    </row>
    <row r="1017" spans="1:8" s="22" customFormat="1" x14ac:dyDescent="0.2">
      <c r="A1017" s="10"/>
      <c r="B1017" s="20"/>
      <c r="C1017" s="20"/>
      <c r="D1017" s="20"/>
      <c r="E1017" s="20"/>
      <c r="F1017" s="20"/>
      <c r="G1017" s="20"/>
      <c r="H1017" s="20"/>
    </row>
    <row r="1018" spans="1:8" s="22" customFormat="1" x14ac:dyDescent="0.2">
      <c r="A1018" s="10"/>
      <c r="B1018" s="20"/>
      <c r="C1018" s="20"/>
      <c r="D1018" s="20"/>
      <c r="E1018" s="20"/>
      <c r="F1018" s="20"/>
      <c r="G1018" s="20"/>
      <c r="H1018" s="20"/>
    </row>
    <row r="1019" spans="1:8" s="22" customFormat="1" x14ac:dyDescent="0.2">
      <c r="A1019" s="10"/>
      <c r="B1019" s="20"/>
      <c r="C1019" s="20"/>
      <c r="D1019" s="20"/>
      <c r="E1019" s="20"/>
      <c r="F1019" s="20"/>
      <c r="G1019" s="20"/>
      <c r="H1019" s="20"/>
    </row>
    <row r="1020" spans="1:8" s="22" customFormat="1" x14ac:dyDescent="0.2">
      <c r="A1020" s="10"/>
      <c r="B1020" s="20"/>
      <c r="C1020" s="20"/>
      <c r="D1020" s="20"/>
      <c r="E1020" s="20"/>
      <c r="F1020" s="20"/>
      <c r="G1020" s="20"/>
      <c r="H1020" s="20"/>
    </row>
    <row r="1021" spans="1:8" s="22" customFormat="1" x14ac:dyDescent="0.2">
      <c r="A1021" s="10"/>
      <c r="B1021" s="20"/>
      <c r="C1021" s="20"/>
      <c r="D1021" s="20"/>
      <c r="E1021" s="20"/>
      <c r="F1021" s="20"/>
      <c r="G1021" s="20"/>
      <c r="H1021" s="20"/>
    </row>
    <row r="1022" spans="1:8" s="22" customFormat="1" x14ac:dyDescent="0.2">
      <c r="A1022" s="10"/>
      <c r="B1022" s="20"/>
      <c r="C1022" s="20"/>
      <c r="D1022" s="20"/>
      <c r="E1022" s="20"/>
      <c r="F1022" s="20"/>
      <c r="G1022" s="20"/>
      <c r="H1022" s="20"/>
    </row>
    <row r="1023" spans="1:8" s="22" customFormat="1" x14ac:dyDescent="0.2">
      <c r="A1023" s="10"/>
      <c r="B1023" s="20"/>
      <c r="C1023" s="20"/>
      <c r="D1023" s="20"/>
      <c r="E1023" s="20"/>
      <c r="F1023" s="20"/>
      <c r="G1023" s="20"/>
      <c r="H1023" s="20"/>
    </row>
    <row r="1024" spans="1:8" s="22" customFormat="1" x14ac:dyDescent="0.2">
      <c r="A1024" s="10"/>
      <c r="B1024" s="20"/>
      <c r="C1024" s="20"/>
      <c r="D1024" s="20"/>
      <c r="E1024" s="20"/>
      <c r="F1024" s="20"/>
      <c r="G1024" s="20"/>
      <c r="H1024" s="20"/>
    </row>
    <row r="1025" spans="1:8" s="22" customFormat="1" x14ac:dyDescent="0.2">
      <c r="A1025" s="10"/>
      <c r="B1025" s="20"/>
      <c r="C1025" s="20"/>
      <c r="D1025" s="20"/>
      <c r="E1025" s="20"/>
      <c r="F1025" s="20"/>
      <c r="G1025" s="20"/>
      <c r="H1025" s="20"/>
    </row>
    <row r="1026" spans="1:8" s="22" customFormat="1" x14ac:dyDescent="0.2">
      <c r="A1026" s="10"/>
      <c r="B1026" s="20"/>
      <c r="C1026" s="20"/>
      <c r="D1026" s="20"/>
      <c r="E1026" s="20"/>
      <c r="F1026" s="20"/>
      <c r="G1026" s="20"/>
      <c r="H1026" s="20"/>
    </row>
    <row r="1027" spans="1:8" s="22" customFormat="1" x14ac:dyDescent="0.2">
      <c r="A1027" s="10"/>
      <c r="B1027" s="20"/>
      <c r="C1027" s="20"/>
      <c r="D1027" s="20"/>
      <c r="E1027" s="20"/>
      <c r="F1027" s="20"/>
      <c r="G1027" s="20"/>
      <c r="H1027" s="20"/>
    </row>
    <row r="1028" spans="1:8" s="22" customFormat="1" x14ac:dyDescent="0.2">
      <c r="A1028" s="10"/>
      <c r="B1028" s="20"/>
      <c r="C1028" s="20"/>
      <c r="D1028" s="20"/>
      <c r="E1028" s="20"/>
      <c r="F1028" s="20"/>
      <c r="G1028" s="20"/>
      <c r="H1028" s="20"/>
    </row>
    <row r="1029" spans="1:8" s="22" customFormat="1" x14ac:dyDescent="0.2">
      <c r="A1029" s="10"/>
      <c r="B1029" s="20"/>
      <c r="C1029" s="20"/>
      <c r="D1029" s="20"/>
      <c r="E1029" s="20"/>
      <c r="F1029" s="20"/>
      <c r="G1029" s="20"/>
      <c r="H1029" s="20"/>
    </row>
    <row r="1030" spans="1:8" s="22" customFormat="1" x14ac:dyDescent="0.2">
      <c r="A1030" s="10"/>
      <c r="B1030" s="20"/>
      <c r="C1030" s="20"/>
      <c r="D1030" s="20"/>
      <c r="E1030" s="20"/>
      <c r="F1030" s="20"/>
      <c r="G1030" s="20"/>
      <c r="H1030" s="20"/>
    </row>
    <row r="1031" spans="1:8" s="22" customFormat="1" x14ac:dyDescent="0.2">
      <c r="A1031" s="10"/>
      <c r="B1031" s="20"/>
      <c r="C1031" s="20"/>
      <c r="D1031" s="20"/>
      <c r="E1031" s="20"/>
      <c r="F1031" s="20"/>
      <c r="G1031" s="20"/>
      <c r="H1031" s="20"/>
    </row>
    <row r="1032" spans="1:8" s="22" customFormat="1" x14ac:dyDescent="0.2">
      <c r="A1032" s="10"/>
      <c r="B1032" s="20"/>
      <c r="C1032" s="20"/>
      <c r="D1032" s="20"/>
      <c r="E1032" s="20"/>
      <c r="F1032" s="20"/>
      <c r="G1032" s="20"/>
      <c r="H1032" s="20"/>
    </row>
    <row r="1033" spans="1:8" s="22" customFormat="1" x14ac:dyDescent="0.2">
      <c r="A1033" s="10"/>
      <c r="B1033" s="20"/>
      <c r="C1033" s="20"/>
      <c r="D1033" s="20"/>
      <c r="E1033" s="20"/>
      <c r="F1033" s="20"/>
      <c r="G1033" s="20"/>
      <c r="H1033" s="20"/>
    </row>
    <row r="1034" spans="1:8" s="22" customFormat="1" x14ac:dyDescent="0.2">
      <c r="A1034" s="10"/>
      <c r="B1034" s="20"/>
      <c r="C1034" s="20"/>
      <c r="D1034" s="20"/>
      <c r="E1034" s="20"/>
      <c r="F1034" s="20"/>
      <c r="G1034" s="20"/>
      <c r="H1034" s="20"/>
    </row>
    <row r="1035" spans="1:8" s="22" customFormat="1" x14ac:dyDescent="0.2">
      <c r="A1035" s="10"/>
      <c r="B1035" s="20"/>
      <c r="C1035" s="20"/>
      <c r="D1035" s="20"/>
      <c r="E1035" s="20"/>
      <c r="F1035" s="20"/>
      <c r="G1035" s="20"/>
      <c r="H1035" s="20"/>
    </row>
    <row r="1036" spans="1:8" s="22" customFormat="1" x14ac:dyDescent="0.2">
      <c r="A1036" s="10"/>
      <c r="B1036" s="20"/>
      <c r="C1036" s="20"/>
      <c r="D1036" s="20"/>
      <c r="E1036" s="20"/>
      <c r="F1036" s="20"/>
      <c r="G1036" s="20"/>
      <c r="H1036" s="20"/>
    </row>
    <row r="1037" spans="1:8" s="22" customFormat="1" x14ac:dyDescent="0.2">
      <c r="A1037" s="10"/>
      <c r="B1037" s="20"/>
      <c r="C1037" s="20"/>
      <c r="D1037" s="20"/>
      <c r="E1037" s="20"/>
      <c r="F1037" s="20"/>
      <c r="G1037" s="20"/>
      <c r="H1037" s="20"/>
    </row>
    <row r="1038" spans="1:8" s="22" customFormat="1" x14ac:dyDescent="0.2">
      <c r="A1038" s="10"/>
      <c r="B1038" s="20"/>
      <c r="C1038" s="20"/>
      <c r="D1038" s="20"/>
      <c r="E1038" s="20"/>
      <c r="F1038" s="20"/>
      <c r="G1038" s="20"/>
      <c r="H1038" s="20"/>
    </row>
    <row r="1039" spans="1:8" s="22" customFormat="1" x14ac:dyDescent="0.2">
      <c r="A1039" s="10"/>
      <c r="B1039" s="20"/>
      <c r="C1039" s="20"/>
      <c r="D1039" s="20"/>
      <c r="E1039" s="20"/>
      <c r="F1039" s="20"/>
      <c r="G1039" s="20"/>
      <c r="H1039" s="20"/>
    </row>
    <row r="1040" spans="1:8" s="22" customFormat="1" x14ac:dyDescent="0.2">
      <c r="A1040" s="10"/>
      <c r="B1040" s="20"/>
      <c r="C1040" s="20"/>
      <c r="D1040" s="20"/>
      <c r="E1040" s="20"/>
      <c r="F1040" s="20"/>
      <c r="G1040" s="20"/>
      <c r="H1040" s="20"/>
    </row>
    <row r="1041" spans="1:8" s="22" customFormat="1" x14ac:dyDescent="0.2">
      <c r="A1041" s="10"/>
      <c r="B1041" s="20"/>
      <c r="C1041" s="20"/>
      <c r="D1041" s="20"/>
      <c r="E1041" s="20"/>
      <c r="F1041" s="20"/>
      <c r="G1041" s="20"/>
      <c r="H1041" s="20"/>
    </row>
    <row r="1042" spans="1:8" s="22" customFormat="1" x14ac:dyDescent="0.2">
      <c r="A1042" s="10"/>
      <c r="B1042" s="20"/>
      <c r="C1042" s="20"/>
      <c r="D1042" s="20"/>
      <c r="E1042" s="20"/>
      <c r="F1042" s="20"/>
      <c r="G1042" s="20"/>
      <c r="H1042" s="20"/>
    </row>
    <row r="1043" spans="1:8" s="22" customFormat="1" x14ac:dyDescent="0.2">
      <c r="A1043" s="10"/>
      <c r="B1043" s="20"/>
      <c r="C1043" s="20"/>
      <c r="D1043" s="20"/>
      <c r="E1043" s="20"/>
      <c r="F1043" s="20"/>
      <c r="G1043" s="20"/>
      <c r="H1043" s="20"/>
    </row>
    <row r="1044" spans="1:8" s="22" customFormat="1" x14ac:dyDescent="0.2">
      <c r="A1044" s="10"/>
      <c r="B1044" s="20"/>
      <c r="C1044" s="20"/>
      <c r="D1044" s="20"/>
      <c r="E1044" s="20"/>
      <c r="F1044" s="20"/>
      <c r="G1044" s="20"/>
      <c r="H1044" s="20"/>
    </row>
    <row r="1045" spans="1:8" s="22" customFormat="1" x14ac:dyDescent="0.2">
      <c r="A1045" s="10"/>
      <c r="B1045" s="20"/>
      <c r="C1045" s="20"/>
      <c r="D1045" s="20"/>
      <c r="E1045" s="20"/>
      <c r="F1045" s="20"/>
      <c r="G1045" s="20"/>
      <c r="H1045" s="20"/>
    </row>
    <row r="1046" spans="1:8" s="22" customFormat="1" x14ac:dyDescent="0.2">
      <c r="A1046" s="10"/>
      <c r="B1046" s="20"/>
      <c r="C1046" s="20"/>
      <c r="D1046" s="20"/>
      <c r="E1046" s="20"/>
      <c r="F1046" s="20"/>
      <c r="G1046" s="20"/>
      <c r="H1046" s="20"/>
    </row>
    <row r="1047" spans="1:8" s="22" customFormat="1" x14ac:dyDescent="0.2">
      <c r="A1047" s="10"/>
      <c r="B1047" s="20"/>
      <c r="C1047" s="20"/>
      <c r="D1047" s="20"/>
      <c r="E1047" s="20"/>
      <c r="F1047" s="20"/>
      <c r="G1047" s="20"/>
      <c r="H1047" s="20"/>
    </row>
    <row r="1048" spans="1:8" s="22" customFormat="1" x14ac:dyDescent="0.2">
      <c r="A1048" s="10"/>
      <c r="B1048" s="20"/>
      <c r="C1048" s="20"/>
      <c r="D1048" s="20"/>
      <c r="E1048" s="20"/>
      <c r="F1048" s="20"/>
      <c r="G1048" s="20"/>
      <c r="H1048" s="20"/>
    </row>
    <row r="1049" spans="1:8" s="22" customFormat="1" x14ac:dyDescent="0.2">
      <c r="A1049" s="10"/>
      <c r="B1049" s="20"/>
      <c r="C1049" s="20"/>
      <c r="D1049" s="20"/>
      <c r="E1049" s="20"/>
      <c r="F1049" s="20"/>
      <c r="G1049" s="20"/>
      <c r="H1049" s="20"/>
    </row>
    <row r="1050" spans="1:8" s="22" customFormat="1" x14ac:dyDescent="0.2">
      <c r="A1050" s="10"/>
      <c r="B1050" s="20"/>
      <c r="C1050" s="20"/>
      <c r="D1050" s="20"/>
      <c r="E1050" s="20"/>
      <c r="F1050" s="20"/>
      <c r="G1050" s="20"/>
      <c r="H1050" s="20"/>
    </row>
    <row r="1051" spans="1:8" s="22" customFormat="1" x14ac:dyDescent="0.2">
      <c r="A1051" s="10"/>
      <c r="B1051" s="20"/>
      <c r="C1051" s="20"/>
      <c r="D1051" s="20"/>
      <c r="E1051" s="20"/>
      <c r="F1051" s="20"/>
      <c r="G1051" s="20"/>
      <c r="H1051" s="20"/>
    </row>
    <row r="1052" spans="1:8" s="22" customFormat="1" x14ac:dyDescent="0.2">
      <c r="A1052" s="10"/>
      <c r="B1052" s="20"/>
      <c r="C1052" s="20"/>
      <c r="D1052" s="20"/>
      <c r="E1052" s="20"/>
      <c r="F1052" s="20"/>
      <c r="G1052" s="20"/>
      <c r="H1052" s="20"/>
    </row>
    <row r="1053" spans="1:8" s="22" customFormat="1" x14ac:dyDescent="0.2">
      <c r="A1053" s="10"/>
      <c r="B1053" s="20"/>
      <c r="C1053" s="20"/>
      <c r="D1053" s="20"/>
      <c r="E1053" s="20"/>
      <c r="F1053" s="20"/>
      <c r="G1053" s="20"/>
      <c r="H1053" s="20"/>
    </row>
    <row r="1054" spans="1:8" s="22" customFormat="1" x14ac:dyDescent="0.2">
      <c r="A1054" s="10"/>
      <c r="B1054" s="20"/>
      <c r="C1054" s="20"/>
      <c r="D1054" s="20"/>
      <c r="E1054" s="20"/>
      <c r="F1054" s="20"/>
      <c r="G1054" s="20"/>
      <c r="H1054" s="20"/>
    </row>
    <row r="1055" spans="1:8" s="22" customFormat="1" x14ac:dyDescent="0.2">
      <c r="A1055" s="10"/>
      <c r="B1055" s="20"/>
      <c r="C1055" s="20"/>
      <c r="D1055" s="20"/>
      <c r="E1055" s="20"/>
      <c r="F1055" s="20"/>
      <c r="G1055" s="20"/>
      <c r="H1055" s="20"/>
    </row>
    <row r="1056" spans="1:8" s="22" customFormat="1" x14ac:dyDescent="0.2">
      <c r="A1056" s="10"/>
      <c r="B1056" s="20"/>
      <c r="C1056" s="20"/>
      <c r="D1056" s="20"/>
      <c r="E1056" s="20"/>
      <c r="F1056" s="20"/>
      <c r="G1056" s="20"/>
      <c r="H1056" s="20"/>
    </row>
    <row r="1057" spans="1:8" s="22" customFormat="1" x14ac:dyDescent="0.2">
      <c r="A1057" s="10"/>
      <c r="B1057" s="20"/>
      <c r="C1057" s="20"/>
      <c r="D1057" s="20"/>
      <c r="E1057" s="20"/>
      <c r="F1057" s="20"/>
      <c r="G1057" s="20"/>
      <c r="H1057" s="20"/>
    </row>
    <row r="1058" spans="1:8" s="22" customFormat="1" x14ac:dyDescent="0.2">
      <c r="A1058" s="10"/>
      <c r="B1058" s="20"/>
      <c r="C1058" s="20"/>
      <c r="D1058" s="20"/>
      <c r="E1058" s="20"/>
      <c r="F1058" s="20"/>
      <c r="G1058" s="20"/>
      <c r="H1058" s="20"/>
    </row>
    <row r="1059" spans="1:8" s="22" customFormat="1" x14ac:dyDescent="0.2">
      <c r="A1059" s="10"/>
      <c r="B1059" s="20"/>
      <c r="C1059" s="20"/>
      <c r="D1059" s="20"/>
      <c r="E1059" s="20"/>
      <c r="F1059" s="20"/>
      <c r="G1059" s="20"/>
      <c r="H1059" s="20"/>
    </row>
    <row r="1060" spans="1:8" s="22" customFormat="1" x14ac:dyDescent="0.2">
      <c r="A1060" s="10"/>
      <c r="B1060" s="20"/>
      <c r="C1060" s="20"/>
      <c r="D1060" s="20"/>
      <c r="E1060" s="20"/>
      <c r="F1060" s="20"/>
      <c r="G1060" s="20"/>
      <c r="H1060" s="20"/>
    </row>
    <row r="1061" spans="1:8" s="22" customFormat="1" x14ac:dyDescent="0.2">
      <c r="A1061" s="10"/>
      <c r="B1061" s="20"/>
      <c r="C1061" s="20"/>
      <c r="D1061" s="20"/>
      <c r="E1061" s="20"/>
      <c r="F1061" s="20"/>
      <c r="G1061" s="20"/>
      <c r="H1061" s="20"/>
    </row>
    <row r="1062" spans="1:8" s="22" customFormat="1" x14ac:dyDescent="0.2">
      <c r="A1062" s="10"/>
      <c r="B1062" s="20"/>
      <c r="C1062" s="20"/>
      <c r="D1062" s="20"/>
      <c r="E1062" s="20"/>
      <c r="F1062" s="20"/>
      <c r="G1062" s="20"/>
      <c r="H1062" s="20"/>
    </row>
    <row r="1063" spans="1:8" s="22" customFormat="1" x14ac:dyDescent="0.2">
      <c r="A1063" s="10"/>
      <c r="B1063" s="20"/>
      <c r="C1063" s="20"/>
      <c r="D1063" s="20"/>
      <c r="E1063" s="20"/>
      <c r="F1063" s="20"/>
      <c r="G1063" s="20"/>
      <c r="H1063" s="20"/>
    </row>
    <row r="1064" spans="1:8" s="22" customFormat="1" x14ac:dyDescent="0.2">
      <c r="A1064" s="10"/>
      <c r="B1064" s="20"/>
      <c r="C1064" s="20"/>
      <c r="D1064" s="20"/>
      <c r="E1064" s="20"/>
      <c r="F1064" s="20"/>
      <c r="G1064" s="20"/>
      <c r="H1064" s="20"/>
    </row>
    <row r="1065" spans="1:8" s="22" customFormat="1" x14ac:dyDescent="0.2">
      <c r="A1065" s="10"/>
      <c r="B1065" s="20"/>
      <c r="C1065" s="20"/>
      <c r="D1065" s="20"/>
      <c r="E1065" s="20"/>
      <c r="F1065" s="20"/>
      <c r="G1065" s="20"/>
      <c r="H1065" s="20"/>
    </row>
    <row r="1066" spans="1:8" s="22" customFormat="1" x14ac:dyDescent="0.2">
      <c r="A1066" s="10"/>
      <c r="B1066" s="20"/>
      <c r="C1066" s="20"/>
      <c r="D1066" s="20"/>
      <c r="E1066" s="20"/>
      <c r="F1066" s="20"/>
      <c r="G1066" s="20"/>
      <c r="H1066" s="20"/>
    </row>
    <row r="1067" spans="1:8" s="22" customFormat="1" x14ac:dyDescent="0.2">
      <c r="A1067" s="10"/>
      <c r="B1067" s="20"/>
      <c r="C1067" s="20"/>
      <c r="D1067" s="20"/>
      <c r="E1067" s="20"/>
      <c r="F1067" s="20"/>
      <c r="G1067" s="20"/>
      <c r="H1067" s="20"/>
    </row>
    <row r="1068" spans="1:8" s="22" customFormat="1" x14ac:dyDescent="0.2">
      <c r="A1068" s="10"/>
      <c r="B1068" s="20"/>
      <c r="C1068" s="20"/>
      <c r="D1068" s="20"/>
      <c r="E1068" s="20"/>
      <c r="F1068" s="20"/>
      <c r="G1068" s="20"/>
      <c r="H1068" s="20"/>
    </row>
    <row r="1069" spans="1:8" s="22" customFormat="1" x14ac:dyDescent="0.2">
      <c r="A1069" s="10"/>
      <c r="B1069" s="20"/>
      <c r="C1069" s="20"/>
      <c r="D1069" s="20"/>
      <c r="E1069" s="20"/>
      <c r="F1069" s="20"/>
      <c r="G1069" s="20"/>
      <c r="H1069" s="20"/>
    </row>
    <row r="1070" spans="1:8" s="22" customFormat="1" x14ac:dyDescent="0.2">
      <c r="A1070" s="10"/>
      <c r="B1070" s="20"/>
      <c r="C1070" s="20"/>
      <c r="D1070" s="20"/>
      <c r="E1070" s="20"/>
      <c r="F1070" s="20"/>
      <c r="G1070" s="20"/>
      <c r="H1070" s="20"/>
    </row>
    <row r="1071" spans="1:8" s="22" customFormat="1" x14ac:dyDescent="0.2">
      <c r="A1071" s="10"/>
      <c r="B1071" s="20"/>
      <c r="C1071" s="20"/>
      <c r="D1071" s="20"/>
      <c r="E1071" s="20"/>
      <c r="F1071" s="20"/>
      <c r="G1071" s="20"/>
      <c r="H1071" s="20"/>
    </row>
    <row r="1072" spans="1:8" s="22" customFormat="1" ht="15.75" customHeight="1" x14ac:dyDescent="0.2">
      <c r="A1072" s="10"/>
      <c r="B1072" s="20"/>
      <c r="C1072" s="20"/>
      <c r="D1072" s="20"/>
      <c r="E1072" s="20"/>
      <c r="F1072" s="20"/>
      <c r="G1072" s="20"/>
      <c r="H1072" s="20"/>
    </row>
  </sheetData>
  <autoFilter ref="A22:AD931"/>
  <customSheetViews>
    <customSheetView guid="{338089F0-5A3A-43DC-8070-713E0FB268B0}" scale="70" showPageBreaks="1" printArea="1" showAutoFilter="1" view="pageBreakPreview">
      <selection activeCell="E30" sqref="E30:E31"/>
      <pageMargins left="0.23622047244094491" right="0.23622047244094491" top="0" bottom="0" header="0.31496062992125984" footer="0.31496062992125984"/>
      <pageSetup paperSize="9" scale="65" fitToHeight="0" pageOrder="overThenDown" orientation="portrait" r:id="rId1"/>
      <autoFilter ref="A26:AD935"/>
    </customSheetView>
    <customSheetView guid="{2F051DA4-172F-443D-9CB0-D377815A2461}" scale="70" showPageBreaks="1" printArea="1" showAutoFilter="1" hiddenColumns="1" view="pageBreakPreview" topLeftCell="A22">
      <pane xSplit="3" ySplit="5" topLeftCell="D27" activePane="bottomRight" state="frozen"/>
      <selection pane="bottomRight" activeCell="AC32" sqref="AC32"/>
      <pageMargins left="0.23622047244094491" right="0.23622047244094491" top="0" bottom="0" header="0.31496062992125984" footer="0.31496062992125984"/>
      <pageSetup paperSize="9" scale="65" fitToHeight="0" pageOrder="overThenDown" orientation="portrait" r:id="rId2"/>
      <autoFilter ref="A26:AD935"/>
    </customSheetView>
    <customSheetView guid="{FB08CE81-198F-4E0C-9A22-50F777A00520}" scale="70" showPageBreaks="1" printArea="1" showAutoFilter="1" hiddenColumns="1" view="pageBreakPreview" topLeftCell="A22">
      <pane xSplit="3" ySplit="5" topLeftCell="D27" activePane="bottomRight" state="frozen"/>
      <selection pane="bottomRight" activeCell="AC32" sqref="AC32"/>
      <pageMargins left="0.23622047244094491" right="0.23622047244094491" top="0" bottom="0" header="0.31496062992125984" footer="0.31496062992125984"/>
      <pageSetup paperSize="9" scale="65" fitToHeight="0" pageOrder="overThenDown" orientation="portrait" r:id="rId3"/>
      <autoFilter ref="A26:AD935"/>
    </customSheetView>
  </customSheetViews>
  <mergeCells count="22">
    <mergeCell ref="G19:H20"/>
    <mergeCell ref="Y2:AC2"/>
    <mergeCell ref="Z7:AC7"/>
    <mergeCell ref="Z8:AC8"/>
    <mergeCell ref="Y9:AC9"/>
    <mergeCell ref="Z10:AC10"/>
    <mergeCell ref="D19:F20"/>
    <mergeCell ref="A14:X14"/>
    <mergeCell ref="A18:A21"/>
    <mergeCell ref="B18:B21"/>
    <mergeCell ref="D18:F18"/>
    <mergeCell ref="G18:H18"/>
    <mergeCell ref="I18:I20"/>
    <mergeCell ref="J18:AC18"/>
    <mergeCell ref="Y21:AC21"/>
    <mergeCell ref="J20:K20"/>
    <mergeCell ref="M20:N20"/>
    <mergeCell ref="P20:Q20"/>
    <mergeCell ref="S20:T20"/>
    <mergeCell ref="V20:W20"/>
    <mergeCell ref="Y19:AC19"/>
    <mergeCell ref="J19:X19"/>
  </mergeCells>
  <pageMargins left="0.23622047244094491" right="0.23622047244094491" top="0" bottom="0" header="0.31496062992125984" footer="0.31496062992125984"/>
  <pageSetup paperSize="9" scale="65" fitToHeight="0" pageOrder="overThenDown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13" workbookViewId="0">
      <selection activeCell="N13" sqref="N13"/>
    </sheetView>
  </sheetViews>
  <sheetFormatPr defaultRowHeight="15.75" outlineLevelRow="1" x14ac:dyDescent="0.25"/>
  <cols>
    <col min="1" max="1" width="9.140625" style="202"/>
    <col min="2" max="2" width="50.28515625" style="202" bestFit="1" customWidth="1"/>
    <col min="3" max="6" width="14.140625" style="202" customWidth="1"/>
    <col min="7" max="7" width="14.140625" style="203" customWidth="1"/>
    <col min="8" max="9" width="14.140625" style="202" customWidth="1"/>
    <col min="10" max="10" width="9.140625" style="204"/>
    <col min="11" max="16384" width="9.140625" style="202"/>
  </cols>
  <sheetData>
    <row r="1" spans="1:10" ht="18.75" x14ac:dyDescent="0.3">
      <c r="A1" s="201" t="s">
        <v>222</v>
      </c>
    </row>
    <row r="2" spans="1:10" x14ac:dyDescent="0.25">
      <c r="F2" s="205"/>
      <c r="I2" s="205" t="s">
        <v>223</v>
      </c>
    </row>
    <row r="3" spans="1:10" x14ac:dyDescent="0.25">
      <c r="F3" s="205"/>
      <c r="I3" s="205" t="s">
        <v>224</v>
      </c>
    </row>
    <row r="4" spans="1:10" x14ac:dyDescent="0.25">
      <c r="F4" s="205"/>
      <c r="I4" s="205" t="s">
        <v>225</v>
      </c>
    </row>
    <row r="6" spans="1:10" s="203" customFormat="1" ht="35.25" customHeight="1" x14ac:dyDescent="0.25">
      <c r="A6" s="206" t="s">
        <v>226</v>
      </c>
      <c r="B6" s="206"/>
      <c r="C6" s="207"/>
      <c r="D6" s="207"/>
      <c r="E6" s="207"/>
      <c r="F6" s="207"/>
      <c r="G6" s="207"/>
      <c r="H6" s="207"/>
      <c r="I6" s="207"/>
      <c r="J6" s="208"/>
    </row>
    <row r="7" spans="1:10" s="203" customFormat="1" ht="30" customHeight="1" outlineLevel="1" x14ac:dyDescent="0.25">
      <c r="A7" s="209"/>
      <c r="B7" s="209"/>
      <c r="C7" s="209"/>
      <c r="D7" s="209"/>
      <c r="E7" s="209"/>
      <c r="F7" s="209"/>
      <c r="J7" s="208"/>
    </row>
    <row r="8" spans="1:10" outlineLevel="1" x14ac:dyDescent="0.25">
      <c r="F8" s="205"/>
      <c r="I8" s="205" t="s">
        <v>227</v>
      </c>
    </row>
    <row r="9" spans="1:10" outlineLevel="1" x14ac:dyDescent="0.25">
      <c r="F9" s="205"/>
      <c r="I9" s="205" t="s">
        <v>228</v>
      </c>
    </row>
    <row r="10" spans="1:10" outlineLevel="1" x14ac:dyDescent="0.25">
      <c r="F10" s="205"/>
      <c r="I10" s="205"/>
    </row>
    <row r="11" spans="1:10" outlineLevel="1" x14ac:dyDescent="0.25">
      <c r="F11" s="210"/>
      <c r="I11" s="210" t="s">
        <v>229</v>
      </c>
    </row>
    <row r="12" spans="1:10" outlineLevel="1" x14ac:dyDescent="0.25">
      <c r="F12" s="205"/>
      <c r="I12" s="205" t="s">
        <v>230</v>
      </c>
    </row>
    <row r="13" spans="1:10" outlineLevel="1" x14ac:dyDescent="0.25">
      <c r="F13" s="205"/>
      <c r="I13" s="205" t="s">
        <v>218</v>
      </c>
    </row>
    <row r="14" spans="1:10" ht="16.5" outlineLevel="1" thickBot="1" x14ac:dyDescent="0.3">
      <c r="A14" s="211"/>
    </row>
    <row r="15" spans="1:10" ht="48" customHeight="1" thickBot="1" x14ac:dyDescent="0.3">
      <c r="A15" s="212" t="s">
        <v>1</v>
      </c>
      <c r="B15" s="213" t="s">
        <v>231</v>
      </c>
      <c r="C15" s="214">
        <v>2013</v>
      </c>
      <c r="D15" s="214">
        <v>2014</v>
      </c>
      <c r="E15" s="214">
        <v>2015</v>
      </c>
      <c r="F15" s="214">
        <v>2016</v>
      </c>
      <c r="G15" s="214">
        <v>2017</v>
      </c>
      <c r="H15" s="214">
        <v>2018</v>
      </c>
      <c r="I15" s="215" t="s">
        <v>6</v>
      </c>
      <c r="J15" s="208"/>
    </row>
    <row r="16" spans="1:10" x14ac:dyDescent="0.25">
      <c r="A16" s="216">
        <v>1</v>
      </c>
      <c r="B16" s="217" t="s">
        <v>232</v>
      </c>
      <c r="C16" s="218">
        <f t="shared" ref="C16:H16" si="0">C17+C24+C29+C31+C28</f>
        <v>3363.76001</v>
      </c>
      <c r="D16" s="218">
        <f t="shared" si="0"/>
        <v>2346.1999999999998</v>
      </c>
      <c r="E16" s="218">
        <f t="shared" si="0"/>
        <v>2676</v>
      </c>
      <c r="F16" s="218">
        <f t="shared" si="0"/>
        <v>3018.8</v>
      </c>
      <c r="G16" s="218">
        <f t="shared" si="0"/>
        <v>3875.5473499999998</v>
      </c>
      <c r="H16" s="218">
        <f t="shared" si="0"/>
        <v>2984.7234482585181</v>
      </c>
      <c r="I16" s="219">
        <f t="shared" ref="I16:I24" si="1">SUM(C16:H16)</f>
        <v>18265.030808258518</v>
      </c>
      <c r="J16" s="208"/>
    </row>
    <row r="17" spans="1:10" x14ac:dyDescent="0.25">
      <c r="A17" s="220" t="s">
        <v>19</v>
      </c>
      <c r="B17" s="221" t="s">
        <v>233</v>
      </c>
      <c r="C17" s="222">
        <f t="shared" ref="C17:H17" si="2">SUM(C18:C20,C23)</f>
        <v>0</v>
      </c>
      <c r="D17" s="222">
        <f t="shared" si="2"/>
        <v>0</v>
      </c>
      <c r="E17" s="222">
        <f t="shared" si="2"/>
        <v>0</v>
      </c>
      <c r="F17" s="222">
        <f t="shared" si="2"/>
        <v>254.41675000000001</v>
      </c>
      <c r="G17" s="222">
        <f t="shared" si="2"/>
        <v>1003.68935</v>
      </c>
      <c r="H17" s="222">
        <f t="shared" si="2"/>
        <v>0</v>
      </c>
      <c r="I17" s="223">
        <f t="shared" si="1"/>
        <v>1258.1061</v>
      </c>
      <c r="J17" s="208"/>
    </row>
    <row r="18" spans="1:10" x14ac:dyDescent="0.25">
      <c r="A18" s="220" t="s">
        <v>234</v>
      </c>
      <c r="B18" s="221" t="s">
        <v>235</v>
      </c>
      <c r="C18" s="222"/>
      <c r="D18" s="222"/>
      <c r="E18" s="222"/>
      <c r="F18" s="222">
        <v>254.41675000000001</v>
      </c>
      <c r="G18" s="222">
        <v>1003.68935</v>
      </c>
      <c r="H18" s="222">
        <v>0</v>
      </c>
      <c r="I18" s="223">
        <f t="shared" si="1"/>
        <v>1258.1061</v>
      </c>
      <c r="J18" s="208"/>
    </row>
    <row r="19" spans="1:10" x14ac:dyDescent="0.25">
      <c r="A19" s="220" t="s">
        <v>236</v>
      </c>
      <c r="B19" s="221" t="s">
        <v>237</v>
      </c>
      <c r="C19" s="222"/>
      <c r="D19" s="222"/>
      <c r="E19" s="222"/>
      <c r="F19" s="222"/>
      <c r="G19" s="222"/>
      <c r="H19" s="222"/>
      <c r="I19" s="223">
        <f t="shared" si="1"/>
        <v>0</v>
      </c>
      <c r="J19" s="208"/>
    </row>
    <row r="20" spans="1:10" ht="31.5" x14ac:dyDescent="0.25">
      <c r="A20" s="220" t="s">
        <v>238</v>
      </c>
      <c r="B20" s="221" t="s">
        <v>239</v>
      </c>
      <c r="C20" s="222"/>
      <c r="D20" s="222"/>
      <c r="E20" s="222"/>
      <c r="F20" s="222"/>
      <c r="G20" s="222"/>
      <c r="H20" s="222"/>
      <c r="I20" s="223">
        <f t="shared" si="1"/>
        <v>0</v>
      </c>
      <c r="J20" s="208"/>
    </row>
    <row r="21" spans="1:10" ht="31.5" x14ac:dyDescent="0.25">
      <c r="A21" s="220" t="s">
        <v>240</v>
      </c>
      <c r="B21" s="221" t="s">
        <v>241</v>
      </c>
      <c r="C21" s="222"/>
      <c r="D21" s="222"/>
      <c r="E21" s="222"/>
      <c r="F21" s="222"/>
      <c r="G21" s="222"/>
      <c r="H21" s="222"/>
      <c r="I21" s="223">
        <f t="shared" si="1"/>
        <v>0</v>
      </c>
      <c r="J21" s="208"/>
    </row>
    <row r="22" spans="1:10" ht="31.5" x14ac:dyDescent="0.25">
      <c r="A22" s="220" t="s">
        <v>242</v>
      </c>
      <c r="B22" s="221" t="s">
        <v>243</v>
      </c>
      <c r="C22" s="222"/>
      <c r="D22" s="222"/>
      <c r="E22" s="222"/>
      <c r="F22" s="222"/>
      <c r="G22" s="222"/>
      <c r="H22" s="222"/>
      <c r="I22" s="223">
        <f t="shared" si="1"/>
        <v>0</v>
      </c>
      <c r="J22" s="208"/>
    </row>
    <row r="23" spans="1:10" x14ac:dyDescent="0.25">
      <c r="A23" s="220" t="s">
        <v>244</v>
      </c>
      <c r="B23" s="221" t="s">
        <v>245</v>
      </c>
      <c r="C23" s="222"/>
      <c r="D23" s="222"/>
      <c r="E23" s="222"/>
      <c r="F23" s="222"/>
      <c r="G23" s="222"/>
      <c r="H23" s="222"/>
      <c r="I23" s="223">
        <f t="shared" si="1"/>
        <v>0</v>
      </c>
      <c r="J23" s="208"/>
    </row>
    <row r="24" spans="1:10" x14ac:dyDescent="0.25">
      <c r="A24" s="220" t="s">
        <v>87</v>
      </c>
      <c r="B24" s="221" t="s">
        <v>246</v>
      </c>
      <c r="C24" s="222">
        <f t="shared" ref="C24:H24" si="3">SUM(C25:C27)</f>
        <v>1190.7268200000001</v>
      </c>
      <c r="D24" s="222">
        <f t="shared" si="3"/>
        <v>1673.6</v>
      </c>
      <c r="E24" s="222">
        <f t="shared" si="3"/>
        <v>1873.6</v>
      </c>
      <c r="F24" s="222">
        <f t="shared" si="3"/>
        <v>1950.18325</v>
      </c>
      <c r="G24" s="222">
        <f t="shared" si="3"/>
        <v>2045.8579999999999</v>
      </c>
      <c r="H24" s="222">
        <f t="shared" si="3"/>
        <v>2219.5857500000002</v>
      </c>
      <c r="I24" s="223">
        <f t="shared" si="1"/>
        <v>10953.553820000001</v>
      </c>
      <c r="J24" s="208"/>
    </row>
    <row r="25" spans="1:10" x14ac:dyDescent="0.25">
      <c r="A25" s="220" t="s">
        <v>247</v>
      </c>
      <c r="B25" s="221" t="s">
        <v>248</v>
      </c>
      <c r="C25" s="222">
        <v>1190.7268200000001</v>
      </c>
      <c r="D25" s="222">
        <v>1673.6</v>
      </c>
      <c r="E25" s="222">
        <v>1873.6</v>
      </c>
      <c r="F25" s="222">
        <v>1950.18325</v>
      </c>
      <c r="G25" s="222">
        <v>2045.8579999999999</v>
      </c>
      <c r="H25" s="222">
        <v>2219.5857500000002</v>
      </c>
      <c r="I25" s="223">
        <f>SUM(C25:H25)</f>
        <v>10953.553820000001</v>
      </c>
      <c r="J25" s="208"/>
    </row>
    <row r="26" spans="1:10" x14ac:dyDescent="0.25">
      <c r="A26" s="220" t="s">
        <v>249</v>
      </c>
      <c r="B26" s="221" t="s">
        <v>250</v>
      </c>
      <c r="C26" s="222"/>
      <c r="D26" s="222"/>
      <c r="E26" s="222"/>
      <c r="F26" s="222"/>
      <c r="G26" s="222"/>
      <c r="H26" s="222"/>
      <c r="I26" s="223">
        <f t="shared" ref="I26:I39" si="4">SUM(C26:H26)</f>
        <v>0</v>
      </c>
      <c r="J26" s="208"/>
    </row>
    <row r="27" spans="1:10" x14ac:dyDescent="0.25">
      <c r="A27" s="220" t="s">
        <v>251</v>
      </c>
      <c r="B27" s="221" t="s">
        <v>252</v>
      </c>
      <c r="C27" s="222"/>
      <c r="D27" s="222"/>
      <c r="E27" s="222"/>
      <c r="F27" s="222"/>
      <c r="G27" s="222"/>
      <c r="H27" s="222"/>
      <c r="I27" s="223">
        <f t="shared" si="4"/>
        <v>0</v>
      </c>
      <c r="J27" s="208"/>
    </row>
    <row r="28" spans="1:10" x14ac:dyDescent="0.25">
      <c r="A28" s="220" t="s">
        <v>89</v>
      </c>
      <c r="B28" s="221" t="s">
        <v>253</v>
      </c>
      <c r="C28" s="224"/>
      <c r="D28" s="222"/>
      <c r="E28" s="222"/>
      <c r="F28" s="222"/>
      <c r="G28" s="222"/>
      <c r="H28" s="222"/>
      <c r="I28" s="223">
        <f t="shared" si="4"/>
        <v>0</v>
      </c>
      <c r="J28" s="208"/>
    </row>
    <row r="29" spans="1:10" x14ac:dyDescent="0.25">
      <c r="A29" s="225" t="s">
        <v>93</v>
      </c>
      <c r="B29" s="221" t="s">
        <v>254</v>
      </c>
      <c r="C29" s="224">
        <f>461.554+68.37519+1635.849+7.255</f>
        <v>2173.0331900000001</v>
      </c>
      <c r="D29" s="222">
        <f>672.6</f>
        <v>672.6</v>
      </c>
      <c r="E29" s="222">
        <v>802.4</v>
      </c>
      <c r="F29" s="222">
        <v>814.2</v>
      </c>
      <c r="G29" s="222">
        <f>826</f>
        <v>826</v>
      </c>
      <c r="H29" s="222">
        <v>765.13769825851807</v>
      </c>
      <c r="I29" s="223">
        <f t="shared" si="4"/>
        <v>6053.3708882585179</v>
      </c>
      <c r="J29" s="208"/>
    </row>
    <row r="30" spans="1:10" x14ac:dyDescent="0.25">
      <c r="A30" s="220" t="s">
        <v>255</v>
      </c>
      <c r="B30" s="221" t="s">
        <v>256</v>
      </c>
      <c r="C30" s="222">
        <v>1635.8492428832701</v>
      </c>
      <c r="D30" s="222">
        <v>0</v>
      </c>
      <c r="E30" s="222">
        <v>0</v>
      </c>
      <c r="F30" s="222">
        <v>0</v>
      </c>
      <c r="G30" s="222">
        <v>0</v>
      </c>
      <c r="H30" s="222">
        <v>0</v>
      </c>
      <c r="I30" s="223">
        <f t="shared" si="4"/>
        <v>1635.8492428832701</v>
      </c>
      <c r="J30" s="208"/>
    </row>
    <row r="31" spans="1:10" x14ac:dyDescent="0.25">
      <c r="A31" s="220" t="s">
        <v>95</v>
      </c>
      <c r="B31" s="221" t="s">
        <v>257</v>
      </c>
      <c r="C31" s="222"/>
      <c r="D31" s="222"/>
      <c r="E31" s="222"/>
      <c r="F31" s="222"/>
      <c r="G31" s="222"/>
      <c r="H31" s="222"/>
      <c r="I31" s="223">
        <f t="shared" si="4"/>
        <v>0</v>
      </c>
      <c r="J31" s="208"/>
    </row>
    <row r="32" spans="1:10" x14ac:dyDescent="0.25">
      <c r="A32" s="226" t="s">
        <v>124</v>
      </c>
      <c r="B32" s="227" t="s">
        <v>258</v>
      </c>
      <c r="C32" s="228">
        <f t="shared" ref="C32:H32" si="5">SUM(C33:C39)</f>
        <v>1874.80368</v>
      </c>
      <c r="D32" s="228">
        <f t="shared" si="5"/>
        <v>1589.6097600000001</v>
      </c>
      <c r="E32" s="228">
        <f t="shared" si="5"/>
        <v>1157.7303199999999</v>
      </c>
      <c r="F32" s="228">
        <f t="shared" si="5"/>
        <v>1300.0000000000005</v>
      </c>
      <c r="G32" s="228">
        <f t="shared" si="5"/>
        <v>986.05200232746017</v>
      </c>
      <c r="H32" s="228">
        <f t="shared" si="5"/>
        <v>0</v>
      </c>
      <c r="I32" s="229">
        <f t="shared" si="4"/>
        <v>6908.1957623274611</v>
      </c>
      <c r="J32" s="208"/>
    </row>
    <row r="33" spans="1:10" x14ac:dyDescent="0.25">
      <c r="A33" s="220" t="s">
        <v>126</v>
      </c>
      <c r="B33" s="221" t="s">
        <v>259</v>
      </c>
      <c r="C33" s="222">
        <v>1688</v>
      </c>
      <c r="D33" s="222">
        <v>1300</v>
      </c>
      <c r="E33" s="222">
        <v>1100</v>
      </c>
      <c r="F33" s="222">
        <v>1300.0000000000005</v>
      </c>
      <c r="G33" s="222">
        <v>986.05200232746017</v>
      </c>
      <c r="H33" s="222">
        <v>0</v>
      </c>
      <c r="I33" s="223">
        <f t="shared" si="4"/>
        <v>6374.0520023274603</v>
      </c>
      <c r="J33" s="208"/>
    </row>
    <row r="34" spans="1:10" x14ac:dyDescent="0.25">
      <c r="A34" s="220" t="s">
        <v>132</v>
      </c>
      <c r="B34" s="221" t="s">
        <v>260</v>
      </c>
      <c r="C34" s="222"/>
      <c r="D34" s="222"/>
      <c r="E34" s="222"/>
      <c r="F34" s="222"/>
      <c r="G34" s="222"/>
      <c r="H34" s="222"/>
      <c r="I34" s="223">
        <f t="shared" si="4"/>
        <v>0</v>
      </c>
      <c r="J34" s="208"/>
    </row>
    <row r="35" spans="1:10" x14ac:dyDescent="0.25">
      <c r="A35" s="230" t="s">
        <v>261</v>
      </c>
      <c r="B35" s="221" t="s">
        <v>262</v>
      </c>
      <c r="C35" s="222"/>
      <c r="D35" s="222"/>
      <c r="E35" s="222"/>
      <c r="F35" s="222"/>
      <c r="G35" s="222"/>
      <c r="H35" s="222"/>
      <c r="I35" s="223">
        <f t="shared" si="4"/>
        <v>0</v>
      </c>
      <c r="J35" s="208"/>
    </row>
    <row r="36" spans="1:10" x14ac:dyDescent="0.25">
      <c r="A36" s="230" t="s">
        <v>263</v>
      </c>
      <c r="B36" s="221" t="s">
        <v>264</v>
      </c>
      <c r="C36" s="222"/>
      <c r="D36" s="222"/>
      <c r="E36" s="222"/>
      <c r="F36" s="222"/>
      <c r="G36" s="222"/>
      <c r="H36" s="222"/>
      <c r="I36" s="223">
        <f t="shared" si="4"/>
        <v>0</v>
      </c>
      <c r="J36" s="208"/>
    </row>
    <row r="37" spans="1:10" x14ac:dyDescent="0.25">
      <c r="A37" s="220" t="s">
        <v>265</v>
      </c>
      <c r="B37" s="221" t="s">
        <v>266</v>
      </c>
      <c r="C37" s="222"/>
      <c r="D37" s="222"/>
      <c r="E37" s="222"/>
      <c r="F37" s="222"/>
      <c r="G37" s="222"/>
      <c r="H37" s="222"/>
      <c r="I37" s="223">
        <f t="shared" si="4"/>
        <v>0</v>
      </c>
      <c r="J37" s="208"/>
    </row>
    <row r="38" spans="1:10" x14ac:dyDescent="0.25">
      <c r="A38" s="231" t="s">
        <v>267</v>
      </c>
      <c r="B38" s="232" t="s">
        <v>268</v>
      </c>
      <c r="C38" s="222"/>
      <c r="D38" s="222"/>
      <c r="E38" s="222"/>
      <c r="F38" s="222"/>
      <c r="G38" s="222"/>
      <c r="H38" s="222"/>
      <c r="I38" s="223">
        <f t="shared" si="4"/>
        <v>0</v>
      </c>
      <c r="J38" s="208"/>
    </row>
    <row r="39" spans="1:10" ht="16.5" thickBot="1" x14ac:dyDescent="0.3">
      <c r="A39" s="231" t="s">
        <v>269</v>
      </c>
      <c r="B39" s="232" t="s">
        <v>270</v>
      </c>
      <c r="C39" s="233">
        <f>124.71208+62.0916</f>
        <v>186.80367999999999</v>
      </c>
      <c r="D39" s="222">
        <f>272.49976+17.11</f>
        <v>289.60975999999999</v>
      </c>
      <c r="E39" s="233">
        <v>57.730319999999999</v>
      </c>
      <c r="F39" s="233">
        <v>0</v>
      </c>
      <c r="G39" s="233">
        <v>0</v>
      </c>
      <c r="H39" s="233">
        <v>0</v>
      </c>
      <c r="I39" s="234">
        <f t="shared" si="4"/>
        <v>534.14375999999993</v>
      </c>
      <c r="J39" s="208"/>
    </row>
    <row r="40" spans="1:10" ht="31.5" customHeight="1" thickBot="1" x14ac:dyDescent="0.3">
      <c r="A40" s="235" t="s">
        <v>271</v>
      </c>
      <c r="B40" s="236"/>
      <c r="C40" s="237">
        <f t="shared" ref="C40:I40" si="6">C16+C32</f>
        <v>5238.56369</v>
      </c>
      <c r="D40" s="237">
        <f t="shared" si="6"/>
        <v>3935.8097600000001</v>
      </c>
      <c r="E40" s="237">
        <f t="shared" si="6"/>
        <v>3833.7303199999997</v>
      </c>
      <c r="F40" s="237">
        <f t="shared" si="6"/>
        <v>4318.8000000000011</v>
      </c>
      <c r="G40" s="237">
        <f t="shared" si="6"/>
        <v>4861.5993523274601</v>
      </c>
      <c r="H40" s="237">
        <f t="shared" si="6"/>
        <v>2984.7234482585181</v>
      </c>
      <c r="I40" s="238">
        <f t="shared" si="6"/>
        <v>25173.226570585979</v>
      </c>
      <c r="J40" s="208"/>
    </row>
    <row r="41" spans="1:10" x14ac:dyDescent="0.25">
      <c r="A41" s="239"/>
      <c r="B41" s="240"/>
      <c r="C41" s="239"/>
      <c r="D41" s="239"/>
      <c r="E41" s="239"/>
      <c r="F41" s="239"/>
    </row>
    <row r="42" spans="1:10" ht="30.6" customHeight="1" x14ac:dyDescent="0.25">
      <c r="A42" s="241"/>
      <c r="B42" s="207"/>
      <c r="C42" s="207"/>
      <c r="D42" s="207"/>
      <c r="E42" s="207"/>
      <c r="F42" s="207"/>
    </row>
    <row r="43" spans="1:10" ht="30.6" customHeight="1" x14ac:dyDescent="0.25">
      <c r="A43" s="241"/>
      <c r="B43" s="207"/>
      <c r="C43" s="207"/>
      <c r="D43" s="207"/>
      <c r="E43" s="207"/>
      <c r="F43" s="207"/>
    </row>
    <row r="44" spans="1:10" x14ac:dyDescent="0.25">
      <c r="A44" s="242"/>
      <c r="B44" s="243"/>
    </row>
    <row r="45" spans="1:10" x14ac:dyDescent="0.25">
      <c r="A45" s="242"/>
    </row>
    <row r="46" spans="1:10" x14ac:dyDescent="0.25">
      <c r="A46" s="242"/>
    </row>
    <row r="47" spans="1:10" x14ac:dyDescent="0.25">
      <c r="A47" s="244"/>
      <c r="B47" s="244"/>
      <c r="C47" s="244"/>
      <c r="D47" s="244"/>
      <c r="E47" s="244"/>
      <c r="F47" s="244"/>
    </row>
    <row r="48" spans="1:10" x14ac:dyDescent="0.25">
      <c r="A48" s="242"/>
    </row>
    <row r="49" spans="1:6" x14ac:dyDescent="0.25">
      <c r="A49" s="245"/>
      <c r="C49" s="246"/>
      <c r="D49" s="246"/>
      <c r="F49" s="247"/>
    </row>
    <row r="50" spans="1:6" x14ac:dyDescent="0.25">
      <c r="C50" s="248"/>
      <c r="D50" s="248"/>
    </row>
    <row r="51" spans="1:6" x14ac:dyDescent="0.25">
      <c r="A51" s="204"/>
      <c r="D51" s="211"/>
    </row>
  </sheetData>
  <mergeCells count="2">
    <mergeCell ref="A6:B6"/>
    <mergeCell ref="A40:B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 1.4 Минэнерго </vt:lpstr>
      <vt:lpstr>1.3 Минэнерго</vt:lpstr>
      <vt:lpstr>4.2 Фин</vt:lpstr>
      <vt:lpstr>' 1.4 Минэнерго '!Заголовки_для_печати</vt:lpstr>
      <vt:lpstr>'1.3 Минэнерго'!Заголовки_для_печати</vt:lpstr>
      <vt:lpstr>' 1.4 Минэнерго '!Область_печати</vt:lpstr>
      <vt:lpstr>'1.3 Минэнерго'!Область_печати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Борлакова Эльвира Аликовна</dc:creator>
  <cp:lastModifiedBy>Пышнограева Олеся Михайловна</cp:lastModifiedBy>
  <dcterms:created xsi:type="dcterms:W3CDTF">2013-09-10T08:26:49Z</dcterms:created>
  <dcterms:modified xsi:type="dcterms:W3CDTF">2015-11-27T13:43:23Z</dcterms:modified>
</cp:coreProperties>
</file>