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ОТЧЕТЫ\О раскрытии информации\Fact_polezny_otpusk_IF\"/>
    </mc:Choice>
  </mc:AlternateContent>
  <bookViews>
    <workbookView xWindow="0" yWindow="0" windowWidth="23805" windowHeight="8835"/>
  </bookViews>
  <sheets>
    <sheet name="JUN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I29" i="1" l="1"/>
  <c r="D14" i="1" l="1"/>
  <c r="AA8" i="1"/>
  <c r="AB8" i="1"/>
  <c r="AC8" i="1"/>
  <c r="AA9" i="1"/>
  <c r="AB9" i="1"/>
  <c r="AC9" i="1"/>
  <c r="AA10" i="1"/>
  <c r="AB10" i="1"/>
  <c r="AC10" i="1"/>
  <c r="AA11" i="1"/>
  <c r="AB11" i="1"/>
  <c r="AC11" i="1"/>
  <c r="AA12" i="1"/>
  <c r="AB12" i="1"/>
  <c r="AC12" i="1"/>
  <c r="Z10" i="1"/>
  <c r="Z11" i="1"/>
  <c r="Z12" i="1"/>
  <c r="Z9" i="1"/>
  <c r="Z8" i="1"/>
  <c r="V8" i="1"/>
  <c r="W8" i="1"/>
  <c r="X8" i="1"/>
  <c r="V9" i="1"/>
  <c r="W9" i="1"/>
  <c r="X9" i="1"/>
  <c r="V10" i="1"/>
  <c r="W10" i="1"/>
  <c r="X10" i="1"/>
  <c r="V11" i="1"/>
  <c r="W11" i="1"/>
  <c r="X11" i="1"/>
  <c r="V12" i="1"/>
  <c r="W12" i="1"/>
  <c r="X12" i="1"/>
  <c r="U12" i="1"/>
  <c r="U11" i="1"/>
  <c r="U10" i="1"/>
  <c r="U9" i="1"/>
  <c r="U8" i="1"/>
  <c r="Q8" i="1" l="1"/>
  <c r="R8" i="1"/>
  <c r="S8" i="1"/>
  <c r="Q9" i="1"/>
  <c r="R9" i="1"/>
  <c r="S9" i="1"/>
  <c r="Q10" i="1"/>
  <c r="R10" i="1"/>
  <c r="S10" i="1"/>
  <c r="Q11" i="1"/>
  <c r="R11" i="1"/>
  <c r="S11" i="1"/>
  <c r="Q12" i="1"/>
  <c r="R12" i="1"/>
  <c r="S12" i="1"/>
  <c r="P12" i="1"/>
  <c r="P11" i="1"/>
  <c r="P10" i="1"/>
  <c r="P9" i="1"/>
  <c r="P8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K12" i="1"/>
  <c r="K11" i="1"/>
  <c r="K10" i="1"/>
  <c r="K9" i="1"/>
  <c r="K8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10" i="1"/>
  <c r="F11" i="1"/>
  <c r="F12" i="1"/>
  <c r="F9" i="1"/>
  <c r="F8" i="1"/>
  <c r="T11" i="1" l="1"/>
  <c r="T8" i="1" l="1"/>
  <c r="T10" i="1"/>
  <c r="T12" i="1"/>
  <c r="T9" i="1"/>
  <c r="E16" i="1" l="1"/>
  <c r="Q17" i="1" l="1"/>
  <c r="E8" i="1"/>
  <c r="Y12" i="1"/>
  <c r="Y11" i="1"/>
  <c r="Y10" i="1"/>
  <c r="Y9" i="1"/>
  <c r="Y8" i="1"/>
  <c r="O8" i="1" l="1"/>
  <c r="P17" i="1"/>
  <c r="J9" i="1"/>
  <c r="K17" i="1"/>
  <c r="J10" i="1"/>
  <c r="J11" i="1"/>
  <c r="J8" i="1"/>
  <c r="E9" i="1"/>
  <c r="E10" i="1"/>
  <c r="E11" i="1"/>
  <c r="E12" i="1"/>
  <c r="O12" i="1"/>
  <c r="D17" i="1"/>
  <c r="F17" i="1"/>
  <c r="O16" i="1"/>
  <c r="O15" i="1"/>
  <c r="O14" i="1"/>
  <c r="O13" i="1"/>
  <c r="O11" i="1"/>
  <c r="O10" i="1"/>
  <c r="O9" i="1"/>
  <c r="J16" i="1"/>
  <c r="J15" i="1"/>
  <c r="J14" i="1"/>
  <c r="J13" i="1"/>
  <c r="J12" i="1"/>
  <c r="E15" i="1"/>
  <c r="E14" i="1"/>
  <c r="E13" i="1"/>
  <c r="E18" i="1"/>
  <c r="E19" i="1"/>
  <c r="C19" i="1" s="1"/>
  <c r="E20" i="1"/>
  <c r="E21" i="1"/>
  <c r="C21" i="1" s="1"/>
  <c r="E22" i="1"/>
  <c r="E23" i="1"/>
  <c r="C23" i="1" s="1"/>
  <c r="S29" i="1"/>
  <c r="R29" i="1"/>
  <c r="Q29" i="1"/>
  <c r="P29" i="1"/>
  <c r="N29" i="1"/>
  <c r="M29" i="1"/>
  <c r="L29" i="1"/>
  <c r="K29" i="1"/>
  <c r="H29" i="1"/>
  <c r="G29" i="1"/>
  <c r="F29" i="1"/>
  <c r="O28" i="1"/>
  <c r="J28" i="1"/>
  <c r="E28" i="1"/>
  <c r="O27" i="1"/>
  <c r="J27" i="1"/>
  <c r="E27" i="1"/>
  <c r="D29" i="1"/>
  <c r="O26" i="1"/>
  <c r="J26" i="1"/>
  <c r="E26" i="1"/>
  <c r="O25" i="1"/>
  <c r="J25" i="1"/>
  <c r="E25" i="1"/>
  <c r="O24" i="1"/>
  <c r="J24" i="1"/>
  <c r="E24" i="1"/>
  <c r="C24" i="1"/>
  <c r="O23" i="1"/>
  <c r="J23" i="1"/>
  <c r="O22" i="1"/>
  <c r="J22" i="1"/>
  <c r="C22" i="1"/>
  <c r="O21" i="1"/>
  <c r="J21" i="1"/>
  <c r="E29" i="1"/>
  <c r="O20" i="1"/>
  <c r="J20" i="1"/>
  <c r="O19" i="1"/>
  <c r="J19" i="1"/>
  <c r="O18" i="1"/>
  <c r="J18" i="1"/>
  <c r="AC17" i="1"/>
  <c r="X17" i="1"/>
  <c r="S17" i="1"/>
  <c r="G17" i="1"/>
  <c r="U17" i="1"/>
  <c r="H17" i="1"/>
  <c r="L17" i="1"/>
  <c r="AA17" i="1"/>
  <c r="I17" i="1"/>
  <c r="M17" i="1"/>
  <c r="W17" i="1"/>
  <c r="AB17" i="1"/>
  <c r="Z17" i="1"/>
  <c r="R17" i="1"/>
  <c r="V17" i="1"/>
  <c r="N17" i="1"/>
  <c r="C27" i="1"/>
  <c r="C25" i="1"/>
  <c r="C18" i="1"/>
  <c r="C26" i="1"/>
  <c r="C28" i="1"/>
  <c r="C20" i="1"/>
  <c r="Y17" i="1"/>
  <c r="C14" i="1" l="1"/>
  <c r="C8" i="1"/>
  <c r="C16" i="1"/>
  <c r="C13" i="1"/>
  <c r="J29" i="1"/>
  <c r="O29" i="1"/>
  <c r="C15" i="1"/>
  <c r="C29" i="1"/>
  <c r="E17" i="1"/>
  <c r="C10" i="1"/>
  <c r="O17" i="1"/>
  <c r="T17" i="1"/>
  <c r="C12" i="1"/>
  <c r="J17" i="1"/>
  <c r="C9" i="1"/>
  <c r="C11" i="1"/>
  <c r="C17" i="1" l="1"/>
</calcChain>
</file>

<file path=xl/sharedStrings.xml><?xml version="1.0" encoding="utf-8"?>
<sst xmlns="http://schemas.openxmlformats.org/spreadsheetml/2006/main" count="68" uniqueCount="31">
  <si>
    <t>Группы потребителей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</si>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</sst>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#,##0.000"/>
    <numFmt numFmtId="166" formatCode="#,##0.0"/>
    <numFmt numFmtId="167" formatCode="#,##0&quot;  &quot;;[Red]&quot;-&quot;#,##0&quot;  &quot;"/>
    <numFmt numFmtId="168" formatCode="&quot; &quot;#,##0.00&quot; &quot;[$₽-419]&quot; &quot;;&quot;-&quot;#,##0.00&quot; &quot;[$₽-419]&quot; &quot;;&quot; -&quot;00&quot; &quot;[$₽-419]&quot; &quot;;&quot; &quot;@&quot; &quot;"/>
    <numFmt numFmtId="169" formatCode="&quot; &quot;#,##0&quot; &quot;[$₽-419]&quot; &quot;;&quot;-&quot;#,##0&quot; &quot;[$₽-419]&quot; &quot;;&quot; - &quot;[$₽-419]&quot; &quot;;&quot; &quot;@&quot; &quot;"/>
    <numFmt numFmtId="170" formatCode="&quot; &quot;#,##0.00&quot;   &quot;;&quot;-&quot;#,##0.00&quot;   &quot;;&quot; -&quot;00&quot;   &quot;;&quot; &quot;@&quot; &quot;"/>
    <numFmt numFmtId="171" formatCode="&quot; &quot;#,##0&quot;   &quot;;&quot;-&quot;#,##0&quot;   &quot;;&quot; -   &quot;;&quot; &quot;@&quot; &quot;"/>
    <numFmt numFmtId="172" formatCode="&quot; &quot;#,##0.00[$€-401]&quot; &quot;;&quot;-&quot;#,##0.00[$€-401]&quot; &quot;;&quot; -&quot;00[$€-401]&quot; &quot;"/>
    <numFmt numFmtId="173" formatCode="&quot;$&quot;#,##0&quot; &quot;;[Red]&quot;($&quot;#,##0&quot;)&quot;"/>
    <numFmt numFmtId="174" formatCode="#,##0.0000"/>
  </numFmts>
  <fonts count="49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9"/>
      <color rgb="FF0000FF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color rgb="FF000000"/>
      <name val="Franklin Gothic Medium"/>
      <family val="2"/>
      <charset val="204"/>
    </font>
    <font>
      <b/>
      <sz val="9"/>
      <color rgb="FF000000"/>
      <name val="Tahoma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color rgb="FF00FF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rgb="FF000000"/>
      <name val="Helv"/>
      <charset val="204"/>
    </font>
    <font>
      <sz val="10"/>
      <color rgb="FF000000"/>
      <name val="Tahoma"/>
      <family val="2"/>
      <charset val="204"/>
    </font>
    <font>
      <sz val="8"/>
      <color rgb="FF000000"/>
      <name val="Palatino"/>
      <family val="1"/>
      <charset val="204"/>
    </font>
    <font>
      <u/>
      <sz val="10"/>
      <color rgb="FF800080"/>
      <name val="Arial Cyr"/>
      <charset val="204"/>
    </font>
    <font>
      <u/>
      <sz val="10"/>
      <color rgb="FF0000FF"/>
      <name val="Arial Cyr"/>
      <charset val="204"/>
    </font>
    <font>
      <sz val="12"/>
      <color rgb="FF000000"/>
      <name val="Arial"/>
      <family val="2"/>
      <charset val="204"/>
    </font>
    <font>
      <sz val="8"/>
      <color rgb="FF000000"/>
      <name val="Helv"/>
      <charset val="204"/>
    </font>
    <font>
      <sz val="11"/>
      <color rgb="FF000000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00FF00"/>
        <bgColor rgb="FF00FF00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</borders>
  <cellStyleXfs count="191">
    <xf numFmtId="0" fontId="0" fillId="0" borderId="0"/>
    <xf numFmtId="164" fontId="4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6" fillId="16" borderId="0" applyNumberFormat="0" applyBorder="0" applyAlignment="0" applyProtection="0"/>
    <xf numFmtId="0" fontId="32" fillId="14" borderId="0" applyNumberFormat="0" applyBorder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38" fillId="0" borderId="37" applyNumberFormat="0" applyFill="0" applyAlignment="0" applyProtection="0"/>
    <xf numFmtId="0" fontId="30" fillId="13" borderId="38" applyNumberFormat="0" applyAlignment="0" applyProtection="0"/>
    <xf numFmtId="0" fontId="39" fillId="0" borderId="0" applyNumberFormat="0" applyFill="0" applyBorder="0" applyAlignment="0" applyProtection="0"/>
    <xf numFmtId="0" fontId="15" fillId="17" borderId="39" applyNumberFormat="0" applyFont="0" applyAlignment="0" applyProtection="0"/>
    <xf numFmtId="0" fontId="37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17" fillId="5" borderId="0" applyNumberFormat="0" applyBorder="0" applyAlignment="0" applyProtection="0"/>
    <xf numFmtId="0" fontId="15" fillId="19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7" fillId="32" borderId="0" applyNumberFormat="0" applyBorder="0" applyAlignment="0" applyProtection="0"/>
    <xf numFmtId="0" fontId="17" fillId="7" borderId="0" applyNumberFormat="0" applyBorder="0" applyAlignment="0" applyProtection="0"/>
    <xf numFmtId="0" fontId="15" fillId="21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7" fillId="33" borderId="0" applyNumberFormat="0" applyBorder="0" applyAlignment="0" applyProtection="0"/>
    <xf numFmtId="0" fontId="17" fillId="8" borderId="0" applyNumberFormat="0" applyBorder="0" applyAlignment="0" applyProtection="0"/>
    <xf numFmtId="0" fontId="15" fillId="22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7" fillId="34" borderId="0" applyNumberFormat="0" applyBorder="0" applyAlignment="0" applyProtection="0"/>
    <xf numFmtId="0" fontId="17" fillId="9" borderId="0" applyNumberFormat="0" applyBorder="0" applyAlignment="0" applyProtection="0"/>
    <xf numFmtId="0" fontId="15" fillId="23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5" fillId="24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40" applyNumberFormat="0" applyAlignment="0" applyProtection="0"/>
    <xf numFmtId="0" fontId="18" fillId="11" borderId="40" applyNumberFormat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9" fillId="0" borderId="44" applyNumberFormat="0" applyFill="0" applyAlignment="0" applyProtection="0"/>
    <xf numFmtId="0" fontId="30" fillId="13" borderId="3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33" fillId="0" borderId="0" applyNumberFormat="0" applyBorder="0" applyProtection="0">
      <alignment horizontal="left"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vertical="top"/>
    </xf>
    <xf numFmtId="0" fontId="33" fillId="0" borderId="0" applyNumberFormat="0" applyBorder="0" applyProtection="0">
      <alignment vertical="top"/>
    </xf>
    <xf numFmtId="49" fontId="33" fillId="15" borderId="0" applyBorder="0" applyProtection="0">
      <alignment vertical="top"/>
    </xf>
    <xf numFmtId="49" fontId="33" fillId="15" borderId="0" applyBorder="0" applyProtection="0">
      <alignment vertical="top"/>
    </xf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horizontal="left" vertical="center"/>
    </xf>
    <xf numFmtId="0" fontId="35" fillId="0" borderId="0" applyNumberFormat="0" applyBorder="0" applyProtection="0"/>
    <xf numFmtId="0" fontId="15" fillId="0" borderId="0" applyNumberFormat="0" applyFont="0" applyBorder="0" applyProtection="0"/>
    <xf numFmtId="0" fontId="35" fillId="0" borderId="0" applyNumberFormat="0" applyBorder="0" applyProtection="0"/>
    <xf numFmtId="0" fontId="15" fillId="0" borderId="0" applyNumberFormat="0" applyBorder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7" borderId="39" applyNumberFormat="0" applyFont="0" applyAlignment="0" applyProtection="0"/>
    <xf numFmtId="9" fontId="15" fillId="0" borderId="0" applyFont="0" applyFill="0" applyBorder="0" applyAlignment="0" applyProtection="0"/>
    <xf numFmtId="0" fontId="38" fillId="0" borderId="37" applyNumberFormat="0" applyFill="0" applyAlignment="0" applyProtection="0"/>
    <xf numFmtId="0" fontId="3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Border="0" applyProtection="0"/>
    <xf numFmtId="172" fontId="41" fillId="0" borderId="0" applyBorder="0" applyProtection="0"/>
    <xf numFmtId="172" fontId="41" fillId="0" borderId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5" fillId="19" borderId="0" applyNumberFormat="0" applyFont="0" applyBorder="0" applyAlignment="0" applyProtection="0"/>
    <xf numFmtId="0" fontId="15" fillId="20" borderId="0" applyNumberFormat="0" applyFont="0" applyBorder="0" applyAlignment="0" applyProtection="0"/>
    <xf numFmtId="0" fontId="15" fillId="21" borderId="0" applyNumberFormat="0" applyFont="0" applyBorder="0" applyAlignment="0" applyProtection="0"/>
    <xf numFmtId="0" fontId="15" fillId="22" borderId="0" applyNumberFormat="0" applyFont="0" applyBorder="0" applyAlignment="0" applyProtection="0"/>
    <xf numFmtId="0" fontId="15" fillId="23" borderId="0" applyNumberFormat="0" applyFont="0" applyBorder="0" applyAlignment="0" applyProtection="0"/>
    <xf numFmtId="0" fontId="15" fillId="24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42" fillId="0" borderId="40" applyNumberFormat="0" applyAlignment="0">
      <protection locked="0"/>
    </xf>
    <xf numFmtId="0" fontId="42" fillId="0" borderId="40" applyNumberFormat="0" applyAlignment="0">
      <protection locked="0"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33" fillId="37" borderId="0" applyBorder="0">
      <protection locked="0"/>
    </xf>
    <xf numFmtId="166" fontId="33" fillId="37" borderId="0" applyBorder="0">
      <protection locked="0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165" fontId="33" fillId="37" borderId="0" applyBorder="0">
      <protection locked="0"/>
    </xf>
    <xf numFmtId="165" fontId="33" fillId="37" borderId="0" applyBorder="0">
      <protection locked="0"/>
    </xf>
    <xf numFmtId="174" fontId="33" fillId="37" borderId="0" applyBorder="0">
      <protection locked="0"/>
    </xf>
    <xf numFmtId="174" fontId="33" fillId="37" borderId="0" applyBorder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38" borderId="40" applyNumberFormat="0" applyAlignment="0" applyProtection="0"/>
    <xf numFmtId="0" fontId="42" fillId="38" borderId="4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49" fontId="48" fillId="39" borderId="45" applyProtection="0">
      <alignment horizontal="center" vertical="center"/>
    </xf>
    <xf numFmtId="49" fontId="48" fillId="39" borderId="45" applyProtection="0">
      <alignment horizontal="center" vertical="center"/>
    </xf>
    <xf numFmtId="0" fontId="14" fillId="0" borderId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3" fontId="1" fillId="3" borderId="8" xfId="1" applyNumberFormat="1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3" borderId="12" xfId="1" applyNumberFormat="1" applyFont="1" applyFill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4" fontId="9" fillId="0" borderId="13" xfId="1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" fontId="5" fillId="0" borderId="13" xfId="1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1" fillId="4" borderId="13" xfId="1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 vertical="center"/>
    </xf>
    <xf numFmtId="165" fontId="3" fillId="3" borderId="15" xfId="1" applyNumberFormat="1" applyFont="1" applyFill="1" applyBorder="1" applyAlignment="1">
      <alignment horizontal="center" vertic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1" fillId="0" borderId="13" xfId="1" applyNumberFormat="1" applyFont="1" applyFill="1" applyBorder="1" applyAlignment="1">
      <alignment horizontal="center" vertical="center"/>
    </xf>
    <xf numFmtId="4" fontId="0" fillId="0" borderId="0" xfId="0" applyNumberFormat="1"/>
    <xf numFmtId="3" fontId="2" fillId="0" borderId="13" xfId="1" applyNumberFormat="1" applyFont="1" applyBorder="1" applyAlignment="1">
      <alignment horizontal="center" vertical="center" wrapText="1"/>
    </xf>
    <xf numFmtId="174" fontId="0" fillId="0" borderId="0" xfId="0" applyNumberFormat="1"/>
    <xf numFmtId="2" fontId="1" fillId="0" borderId="9" xfId="1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/>
    </xf>
    <xf numFmtId="2" fontId="1" fillId="0" borderId="13" xfId="1" applyNumberFormat="1" applyFont="1" applyBorder="1" applyAlignment="1">
      <alignment horizontal="center" vertical="center"/>
    </xf>
    <xf numFmtId="49" fontId="0" fillId="0" borderId="0" xfId="0" applyNumberFormat="1"/>
    <xf numFmtId="165" fontId="0" fillId="0" borderId="0" xfId="0" applyNumberFormat="1"/>
    <xf numFmtId="165" fontId="5" fillId="0" borderId="17" xfId="1" applyNumberFormat="1" applyFont="1" applyBorder="1" applyAlignment="1">
      <alignment horizontal="center" vertical="center"/>
    </xf>
    <xf numFmtId="165" fontId="5" fillId="0" borderId="8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 vertical="center" textRotation="90" wrapText="1"/>
    </xf>
    <xf numFmtId="2" fontId="8" fillId="0" borderId="12" xfId="0" applyNumberFormat="1" applyFont="1" applyBorder="1" applyAlignment="1">
      <alignment horizontal="center" vertical="center" textRotation="90" wrapText="1"/>
    </xf>
    <xf numFmtId="2" fontId="8" fillId="0" borderId="15" xfId="0" applyNumberFormat="1" applyFont="1" applyBorder="1" applyAlignment="1">
      <alignment horizontal="center" vertical="center" textRotation="90" wrapText="1"/>
    </xf>
    <xf numFmtId="2" fontId="8" fillId="0" borderId="17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191">
    <cellStyle name=" 1" xfId="129"/>
    <cellStyle name=" 1 2" xfId="130"/>
    <cellStyle name=" 1 2 2" xfId="131"/>
    <cellStyle name=" 1 3" xfId="132"/>
    <cellStyle name=" 1_Stage1" xfId="133"/>
    <cellStyle name="_Model_RAB Мой_PR.PROG.WARM.NOTCOMBI.2012.2.16_v1.4(04.04.11) " xfId="154"/>
    <cellStyle name="_Model_RAB Мой_PR.PROG.WARM.NOTCOMBI.2012.2.16_v1.4(04.04.11)  2" xfId="155"/>
    <cellStyle name="_Model_RAB Мой_Книга2_PR.PROG.WARM.NOTCOMBI.2012.2.16_v1.4(04.04.11) " xfId="152"/>
    <cellStyle name="_Model_RAB Мой_Книга2_PR.PROG.WARM.NOTCOMBI.2012.2.16_v1.4(04.04.11)  2" xfId="153"/>
    <cellStyle name="_Model_RAB_MRSK_svod_PR.PROG.WARM.NOTCOMBI.2012.2.16_v1.4(04.04.11) " xfId="158"/>
    <cellStyle name="_Model_RAB_MRSK_svod_PR.PROG.WARM.NOTCOMBI.2012.2.16_v1.4(04.04.11)  2" xfId="159"/>
    <cellStyle name="_Model_RAB_MRSK_svod_Книга2_PR.PROG.WARM.NOTCOMBI.2012.2.16_v1.4(04.04.11) " xfId="156"/>
    <cellStyle name="_Model_RAB_MRSK_svod_Книга2_PR.PROG.WARM.NOTCOMBI.2012.2.16_v1.4(04.04.11)  2" xfId="157"/>
    <cellStyle name="_МОДЕЛЬ_1 (2)_PR.PROG.WARM.NOTCOMBI.2012.2.16_v1.4(04.04.11) " xfId="50"/>
    <cellStyle name="_МОДЕЛЬ_1 (2)_PR.PROG.WARM.NOTCOMBI.2012.2.16_v1.4(04.04.11)  2" xfId="51"/>
    <cellStyle name="_МОДЕЛЬ_1 (2)_Книга2_PR.PROG.WARM.NOTCOMBI.2012.2.16_v1.4(04.04.11) " xfId="48"/>
    <cellStyle name="_МОДЕЛЬ_1 (2)_Книга2_PR.PROG.WARM.NOTCOMBI.2012.2.16_v1.4(04.04.11)  2" xfId="49"/>
    <cellStyle name="_пр 5 тариф RAB_PR.PROG.WARM.NOTCOMBI.2012.2.16_v1.4(04.04.11) " xfId="62"/>
    <cellStyle name="_пр 5 тариф RAB_PR.PROG.WARM.NOTCOMBI.2012.2.16_v1.4(04.04.11)  2" xfId="63"/>
    <cellStyle name="_пр 5 тариф RAB_Книга2_PR.PROG.WARM.NOTCOMBI.2012.2.16_v1.4(04.04.11) " xfId="60"/>
    <cellStyle name="_пр 5 тариф RAB_Книга2_PR.PROG.WARM.NOTCOMBI.2012.2.16_v1.4(04.04.11)  2" xfId="61"/>
    <cellStyle name="_Расчет RAB_22072008_PR.PROG.WARM.NOTCOMBI.2012.2.16_v1.4(04.04.11) " xfId="58"/>
    <cellStyle name="_Расчет RAB_22072008_PR.PROG.WARM.NOTCOMBI.2012.2.16_v1.4(04.04.11)  2" xfId="59"/>
    <cellStyle name="_Расчет RAB_22072008_Книга2_PR.PROG.WARM.NOTCOMBI.2012.2.16_v1.4(04.04.11) " xfId="56"/>
    <cellStyle name="_Расчет RAB_22072008_Книга2_PR.PROG.WARM.NOTCOMBI.2012.2.16_v1.4(04.04.11)  2" xfId="57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.PROG.WARM.NOTCOMBI.2012.2.16_v1.4(04.04.11)  2" xfId="55"/>
    <cellStyle name="_Расчет RAB_Лен и МОЭСК_с 2010 года_14.04.2009_со сглаж_version 3.0_без ФСК_Книга2_PR.PROG.WARM.NOTCOMBI.2012.2.16_v1.4(04.04.11) " xfId="52"/>
    <cellStyle name="_Расчет RAB_Лен и МОЭСК_с 2010 года_14.04.2009_со сглаж_version 3.0_без ФСК_Книга2_PR.PROG.WARM.NOTCOMBI.2012.2.16_v1.4(04.04.11)  2" xfId="53"/>
    <cellStyle name="20% - Акцент1 2" xfId="134"/>
    <cellStyle name="20% - Акцент1 3" xfId="25"/>
    <cellStyle name="20% - Акцент2 2" xfId="135"/>
    <cellStyle name="20% - Акцент2 3" xfId="29"/>
    <cellStyle name="20% - Акцент3 2" xfId="136"/>
    <cellStyle name="20% - Акцент3 3" xfId="33"/>
    <cellStyle name="20% - Акцент4 2" xfId="137"/>
    <cellStyle name="20% - Акцент4 3" xfId="37"/>
    <cellStyle name="20% - Акцент5 2" xfId="138"/>
    <cellStyle name="20% - Акцент5 3" xfId="41"/>
    <cellStyle name="20% - Акцент6 2" xfId="139"/>
    <cellStyle name="20% - Акцент6 3" xfId="45"/>
    <cellStyle name="40% - Акцент1 2" xfId="140"/>
    <cellStyle name="40% - Акцент1 3" xfId="26"/>
    <cellStyle name="40% - Акцент2 2" xfId="141"/>
    <cellStyle name="40% - Акцент2 3" xfId="30"/>
    <cellStyle name="40% - Акцент3 2" xfId="142"/>
    <cellStyle name="40% - Акцент3 3" xfId="34"/>
    <cellStyle name="40% - Акцент4 2" xfId="143"/>
    <cellStyle name="40% - Акцент4 3" xfId="38"/>
    <cellStyle name="40% - Акцент5 2" xfId="144"/>
    <cellStyle name="40% - Акцент5 3" xfId="42"/>
    <cellStyle name="40% - Акцент6 2" xfId="145"/>
    <cellStyle name="40% - Акцент6 3" xfId="46"/>
    <cellStyle name="60% - Акцент1 2" xfId="146"/>
    <cellStyle name="60% - Акцент1 3" xfId="27"/>
    <cellStyle name="60% - Акцент2 2" xfId="147"/>
    <cellStyle name="60% - Акцент2 3" xfId="31"/>
    <cellStyle name="60% - Акцент3 2" xfId="148"/>
    <cellStyle name="60% - Акцент3 3" xfId="35"/>
    <cellStyle name="60% - Акцент4 2" xfId="149"/>
    <cellStyle name="60% - Акцент4 3" xfId="39"/>
    <cellStyle name="60% - Акцент5 2" xfId="150"/>
    <cellStyle name="60% - Акцент5 3" xfId="43"/>
    <cellStyle name="60% - Акцент6 2" xfId="151"/>
    <cellStyle name="60% - Акцент6 3" xfId="47"/>
    <cellStyle name="Cells 2" xfId="160"/>
    <cellStyle name="Cells 2 2" xfId="161"/>
    <cellStyle name="Currency [0]" xfId="162"/>
    <cellStyle name="Currency [0] 2" xfId="163"/>
    <cellStyle name="currency1" xfId="164"/>
    <cellStyle name="currency1 2" xfId="165"/>
    <cellStyle name="Currency2" xfId="166"/>
    <cellStyle name="Currency2 2" xfId="167"/>
    <cellStyle name="currency3" xfId="168"/>
    <cellStyle name="currency3 2" xfId="169"/>
    <cellStyle name="currency4" xfId="170"/>
    <cellStyle name="currency4 2" xfId="171"/>
    <cellStyle name="Followed Hyperlink" xfId="172"/>
    <cellStyle name="Followed Hyperlink 2" xfId="173"/>
    <cellStyle name="Header 3" xfId="174"/>
    <cellStyle name="Header 3 2" xfId="175"/>
    <cellStyle name="Hyperlink" xfId="176"/>
    <cellStyle name="Hyperlink 2" xfId="177"/>
    <cellStyle name="normal" xfId="178"/>
    <cellStyle name="normal 2" xfId="179"/>
    <cellStyle name="Normal1" xfId="180"/>
    <cellStyle name="Normal1 2" xfId="181"/>
    <cellStyle name="Normal2" xfId="182"/>
    <cellStyle name="Normal2 2" xfId="183"/>
    <cellStyle name="Percent1" xfId="184"/>
    <cellStyle name="Percent1 2" xfId="185"/>
    <cellStyle name="Title 4" xfId="186"/>
    <cellStyle name="Title 4 2" xfId="187"/>
    <cellStyle name="Акцент1 2" xfId="64"/>
    <cellStyle name="Акцент1 3" xfId="24"/>
    <cellStyle name="Акцент2 2" xfId="65"/>
    <cellStyle name="Акцент2 3" xfId="28"/>
    <cellStyle name="Акцент3 2" xfId="66"/>
    <cellStyle name="Акцент3 3" xfId="32"/>
    <cellStyle name="Акцент4 2" xfId="67"/>
    <cellStyle name="Акцент4 3" xfId="36"/>
    <cellStyle name="Акцент5 2" xfId="68"/>
    <cellStyle name="Акцент5 3" xfId="40"/>
    <cellStyle name="Акцент6 2" xfId="69"/>
    <cellStyle name="Акцент6 3" xfId="44"/>
    <cellStyle name="Ввод  2" xfId="70"/>
    <cellStyle name="Ввод  3" xfId="71"/>
    <cellStyle name="Вывод 2" xfId="72"/>
    <cellStyle name="Вывод 3" xfId="16"/>
    <cellStyle name="Вычисление 2" xfId="73"/>
    <cellStyle name="Вычисление 3" xfId="17"/>
    <cellStyle name="Гиперссылка 2" xfId="75"/>
    <cellStyle name="Гиперссылка 2 2 2" xfId="76"/>
    <cellStyle name="Гиперссылка 2 2 2 2" xfId="77"/>
    <cellStyle name="Гиперссылка 3" xfId="78"/>
    <cellStyle name="Гиперссылка 4" xfId="74"/>
    <cellStyle name="Гиперссылка 4 6" xfId="79"/>
    <cellStyle name="Гиперссылка 4 6 2" xfId="80"/>
    <cellStyle name="Гиперссылка 5" xfId="81"/>
    <cellStyle name="Гиперссылка 5 2" xfId="82"/>
    <cellStyle name="Денежный [0] 2" xfId="83"/>
    <cellStyle name="Денежный [0] 3" xfId="6"/>
    <cellStyle name="Денежный 2" xfId="84"/>
    <cellStyle name="Денежный 3" xfId="85"/>
    <cellStyle name="Денежный 4" xfId="5"/>
    <cellStyle name="Денежный 5" xfId="190"/>
    <cellStyle name="Заголовок" xfId="86"/>
    <cellStyle name="Заголовок 1 2" xfId="89"/>
    <cellStyle name="Заголовок 1 3" xfId="9"/>
    <cellStyle name="Заголовок 2 2" xfId="90"/>
    <cellStyle name="Заголовок 2 3" xfId="10"/>
    <cellStyle name="Заголовок 3 2" xfId="91"/>
    <cellStyle name="Заголовок 3 3" xfId="11"/>
    <cellStyle name="Заголовок 4 2" xfId="92"/>
    <cellStyle name="Заголовок 4 3" xfId="12"/>
    <cellStyle name="Заголовок 5" xfId="93"/>
    <cellStyle name="ЗаголовокСтолбца" xfId="87"/>
    <cellStyle name="ЗаголовокСтолбца 2" xfId="88"/>
    <cellStyle name="Итог 2" xfId="94"/>
    <cellStyle name="Итог 3" xfId="23"/>
    <cellStyle name="Контрольная ячейка 2" xfId="95"/>
    <cellStyle name="Контрольная ячейка 3" xfId="19"/>
    <cellStyle name="Название 2" xfId="96"/>
    <cellStyle name="Название 3" xfId="8"/>
    <cellStyle name="Нейтральный 2" xfId="97"/>
    <cellStyle name="Нейтральный 3" xfId="15"/>
    <cellStyle name="Обычный" xfId="0" builtinId="0"/>
    <cellStyle name="Обычный 10" xfId="98"/>
    <cellStyle name="Обычный 10 2" xfId="99"/>
    <cellStyle name="Обычный 10 3" xfId="100"/>
    <cellStyle name="Обычный 11" xfId="101"/>
    <cellStyle name="Обычный 11 2" xfId="102"/>
    <cellStyle name="Обычный 12" xfId="2"/>
    <cellStyle name="Обычный 12 3 2" xfId="103"/>
    <cellStyle name="Обычный 12 3 2 2" xfId="104"/>
    <cellStyle name="Обычный 2" xfId="105"/>
    <cellStyle name="Обычный 2 14" xfId="106"/>
    <cellStyle name="Обычный 2 14 2" xfId="107"/>
    <cellStyle name="Обычный 2 2" xfId="108"/>
    <cellStyle name="Обычный 3" xfId="109"/>
    <cellStyle name="Обычный 3 2" xfId="110"/>
    <cellStyle name="Обычный 3 3 2" xfId="111"/>
    <cellStyle name="Обычный 3 3 2 2" xfId="112"/>
    <cellStyle name="Обычный 4" xfId="113"/>
    <cellStyle name="Обычный 5" xfId="114"/>
    <cellStyle name="Обычный 6" xfId="115"/>
    <cellStyle name="Обычный 6 2" xfId="116"/>
    <cellStyle name="Обычный 7" xfId="117"/>
    <cellStyle name="Обычный 8" xfId="118"/>
    <cellStyle name="Обычный 9" xfId="188"/>
    <cellStyle name="Плохой 2" xfId="119"/>
    <cellStyle name="Плохой 3" xfId="14"/>
    <cellStyle name="Пояснение 2" xfId="120"/>
    <cellStyle name="Пояснение 3" xfId="22"/>
    <cellStyle name="Примечание 2" xfId="121"/>
    <cellStyle name="Примечание 3" xfId="21"/>
    <cellStyle name="Процентный 2" xfId="122"/>
    <cellStyle name="Процентный 3" xfId="7"/>
    <cellStyle name="Связанная ячейка 2" xfId="123"/>
    <cellStyle name="Связанная ячейка 3" xfId="18"/>
    <cellStyle name="Текст предупреждения 2" xfId="124"/>
    <cellStyle name="Текст предупреждения 3" xfId="20"/>
    <cellStyle name="Финансовый" xfId="1" builtinId="3"/>
    <cellStyle name="Финансовый [0] 2" xfId="125"/>
    <cellStyle name="Финансовый [0] 3" xfId="4"/>
    <cellStyle name="Финансовый 2" xfId="126"/>
    <cellStyle name="Финансовый 3" xfId="127"/>
    <cellStyle name="Финансовый 4" xfId="3"/>
    <cellStyle name="Финансовый 5" xfId="189"/>
    <cellStyle name="Хороший 2" xfId="128"/>
    <cellStyle name="Хороши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.%20&#1072;&#1085;&#1072;&#1083;&#1080;&#1079;&#1072;%20&#1080;%20&#1082;&#1086;&#1085;&#1090;&#1088;&#1086;&#1083;&#1103;%20&#1087;&#1088;&#1086;&#1076;&#1072;&#1078;%20&#1085;&#1072;%20&#1088;&#1086;&#1079;&#1085;.%20&#1088;&#1099;&#1085;&#1082;&#1077;/&#1054;&#1058;&#1063;&#1045;&#1058;&#1067;/&#1060;&#1086;&#1088;&#1084;&#1072;%2046/2023/&#1048;&#1085;&#1075;&#1091;&#1096;&#1077;&#1090;&#1080;&#1103;/46EE.STX(v1.0.4)%20&#1054;&#1082;&#1090;&#1103;&#1073;&#1088;&#1100;%20202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3">
          <cell r="BJ33">
            <v>13070.393</v>
          </cell>
          <cell r="BX33">
            <v>17.702999999999999</v>
          </cell>
          <cell r="CL33">
            <v>17.78</v>
          </cell>
        </row>
        <row r="48">
          <cell r="AH48">
            <v>329.7</v>
          </cell>
          <cell r="AI48">
            <v>10.35</v>
          </cell>
          <cell r="AJ48">
            <v>235.352</v>
          </cell>
          <cell r="AV48">
            <v>0.41899999999999998</v>
          </cell>
          <cell r="AW48">
            <v>1.4E-2</v>
          </cell>
          <cell r="AX48">
            <v>0.33400000000000002</v>
          </cell>
          <cell r="BJ48">
            <v>433.44499999999999</v>
          </cell>
          <cell r="BK48">
            <v>28.391999999999999</v>
          </cell>
          <cell r="BL48">
            <v>712.37300000000005</v>
          </cell>
          <cell r="BX48">
            <v>0.52100000000000002</v>
          </cell>
          <cell r="BY48">
            <v>3.7999999999999999E-2</v>
          </cell>
          <cell r="BZ48">
            <v>0.61299999999999999</v>
          </cell>
          <cell r="CL48">
            <v>0.54</v>
          </cell>
          <cell r="CM48">
            <v>3.7999999999999999E-2</v>
          </cell>
          <cell r="CN48">
            <v>0.70099999999999996</v>
          </cell>
        </row>
        <row r="51">
          <cell r="H51">
            <v>53.783999999999999</v>
          </cell>
          <cell r="AI51">
            <v>2443.81</v>
          </cell>
          <cell r="AJ51">
            <v>587.91300000000001</v>
          </cell>
          <cell r="AW51">
            <v>3.2829999999999999</v>
          </cell>
          <cell r="AX51">
            <v>0.82</v>
          </cell>
          <cell r="BJ51">
            <v>282.12</v>
          </cell>
          <cell r="BX51">
            <v>0.379</v>
          </cell>
          <cell r="CL51">
            <v>0.379</v>
          </cell>
        </row>
        <row r="52">
          <cell r="AH52">
            <v>283.02800000000002</v>
          </cell>
          <cell r="AV52">
            <v>0.38</v>
          </cell>
          <cell r="BJ52">
            <v>716.82</v>
          </cell>
          <cell r="BK52">
            <v>24.536000000000001</v>
          </cell>
          <cell r="BX52">
            <v>0.96399999999999997</v>
          </cell>
          <cell r="BY52">
            <v>3.3000000000000002E-2</v>
          </cell>
          <cell r="CL52">
            <v>0.96399999999999997</v>
          </cell>
          <cell r="CM52">
            <v>3.3000000000000002E-2</v>
          </cell>
        </row>
        <row r="53">
          <cell r="H53">
            <v>145.15600000000001</v>
          </cell>
          <cell r="AI53">
            <v>134.827</v>
          </cell>
          <cell r="AJ53">
            <v>731.221</v>
          </cell>
          <cell r="AW53">
            <v>0.18099999999999999</v>
          </cell>
          <cell r="AX53">
            <v>0.98299999999999998</v>
          </cell>
        </row>
        <row r="66">
          <cell r="H66">
            <v>660.62300000000005</v>
          </cell>
          <cell r="I66">
            <v>71.938000000000002</v>
          </cell>
          <cell r="BK66">
            <v>78</v>
          </cell>
          <cell r="BY66">
            <v>0.105</v>
          </cell>
          <cell r="CM66">
            <v>0.105</v>
          </cell>
        </row>
        <row r="69">
          <cell r="F69">
            <v>55.155999999999999</v>
          </cell>
          <cell r="G69">
            <v>33.639000000000003</v>
          </cell>
          <cell r="H69">
            <v>5809.5720000000001</v>
          </cell>
          <cell r="I69">
            <v>1733.3590000000002</v>
          </cell>
          <cell r="AI69">
            <v>305.02300000000002</v>
          </cell>
          <cell r="AJ69">
            <v>1035.8209999999999</v>
          </cell>
          <cell r="AK69">
            <v>2.0209999999999999</v>
          </cell>
          <cell r="AW69">
            <v>0.40300000000000002</v>
          </cell>
          <cell r="AX69">
            <v>1.397</v>
          </cell>
          <cell r="AY69">
            <v>3.0000000000000001E-3</v>
          </cell>
          <cell r="BK69">
            <v>27.63</v>
          </cell>
          <cell r="BL69">
            <v>3.3980000000000001</v>
          </cell>
          <cell r="BM69">
            <v>86.076999999999998</v>
          </cell>
          <cell r="BY69">
            <v>3.6999999999999998E-2</v>
          </cell>
          <cell r="BZ69">
            <v>6.0000000000000001E-3</v>
          </cell>
          <cell r="CA69">
            <v>0.11899999999999999</v>
          </cell>
          <cell r="CM69">
            <v>3.6999999999999998E-2</v>
          </cell>
          <cell r="CO69">
            <v>0.152</v>
          </cell>
        </row>
        <row r="70">
          <cell r="H70">
            <v>35.436</v>
          </cell>
          <cell r="I70">
            <v>19.495999999999999</v>
          </cell>
        </row>
        <row r="71">
          <cell r="F71">
            <v>72.132999999999996</v>
          </cell>
          <cell r="G71">
            <v>50.436999999999998</v>
          </cell>
          <cell r="H71">
            <v>4015.7950000000001</v>
          </cell>
          <cell r="I71">
            <v>1577.2539999999999</v>
          </cell>
        </row>
      </sheetData>
      <sheetData sheetId="3"/>
      <sheetData sheetId="4">
        <row r="27">
          <cell r="F27">
            <v>115.578</v>
          </cell>
        </row>
        <row r="36">
          <cell r="F36">
            <v>8044.6970000000001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2" sqref="B12"/>
    </sheetView>
  </sheetViews>
  <sheetFormatPr defaultRowHeight="15" outlineLevelRow="1"/>
  <cols>
    <col min="2" max="2" width="40.85546875" bestFit="1" customWidth="1"/>
    <col min="3" max="3" width="10.140625" customWidth="1"/>
    <col min="4" max="4" width="11.140625" customWidth="1"/>
    <col min="5" max="5" width="9.85546875" bestFit="1" customWidth="1"/>
    <col min="8" max="8" width="11.28515625" bestFit="1" customWidth="1"/>
  </cols>
  <sheetData>
    <row r="1" spans="1:29" ht="32.25" customHeight="1" thickBot="1">
      <c r="A1" s="100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9">
      <c r="A2" s="95"/>
      <c r="B2" s="98" t="s">
        <v>0</v>
      </c>
      <c r="C2" s="92" t="s">
        <v>30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4"/>
    </row>
    <row r="3" spans="1:29" ht="27.75" customHeight="1">
      <c r="A3" s="96"/>
      <c r="B3" s="89"/>
      <c r="C3" s="104" t="s">
        <v>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"/>
      <c r="P3" s="1"/>
      <c r="Q3" s="1"/>
      <c r="R3" s="1"/>
      <c r="S3" s="1"/>
      <c r="T3" s="106" t="s">
        <v>2</v>
      </c>
      <c r="U3" s="107"/>
      <c r="V3" s="107"/>
      <c r="W3" s="107"/>
      <c r="X3" s="108"/>
      <c r="Y3" s="106" t="s">
        <v>2</v>
      </c>
      <c r="Z3" s="107"/>
      <c r="AA3" s="107"/>
      <c r="AB3" s="107"/>
      <c r="AC3" s="108"/>
    </row>
    <row r="4" spans="1:29" ht="15" customHeight="1">
      <c r="A4" s="96"/>
      <c r="B4" s="89"/>
      <c r="C4" s="101" t="s">
        <v>3</v>
      </c>
      <c r="D4" s="90" t="s">
        <v>4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1"/>
      <c r="P4" s="1"/>
      <c r="Q4" s="1"/>
      <c r="R4" s="1"/>
      <c r="S4" s="1"/>
      <c r="T4" s="2"/>
      <c r="U4" s="3"/>
      <c r="V4" s="3"/>
      <c r="W4" s="3"/>
      <c r="X4" s="4"/>
      <c r="Y4" s="2"/>
      <c r="Z4" s="3"/>
      <c r="AA4" s="3"/>
      <c r="AB4" s="3"/>
      <c r="AC4" s="4"/>
    </row>
    <row r="5" spans="1:29" ht="15" customHeight="1">
      <c r="A5" s="96"/>
      <c r="B5" s="89"/>
      <c r="C5" s="102"/>
      <c r="D5" s="84" t="s">
        <v>5</v>
      </c>
      <c r="E5" s="86" t="s">
        <v>6</v>
      </c>
      <c r="F5" s="87"/>
      <c r="G5" s="87"/>
      <c r="H5" s="87"/>
      <c r="I5" s="88"/>
      <c r="J5" s="86" t="s">
        <v>7</v>
      </c>
      <c r="K5" s="87"/>
      <c r="L5" s="87"/>
      <c r="M5" s="87"/>
      <c r="N5" s="87"/>
      <c r="O5" s="89" t="s">
        <v>8</v>
      </c>
      <c r="P5" s="90"/>
      <c r="Q5" s="90"/>
      <c r="R5" s="90"/>
      <c r="S5" s="91"/>
      <c r="T5" s="106" t="s">
        <v>7</v>
      </c>
      <c r="U5" s="107"/>
      <c r="V5" s="107"/>
      <c r="W5" s="107"/>
      <c r="X5" s="108"/>
      <c r="Y5" s="109" t="s">
        <v>8</v>
      </c>
      <c r="Z5" s="107"/>
      <c r="AA5" s="107"/>
      <c r="AB5" s="107"/>
      <c r="AC5" s="108"/>
    </row>
    <row r="6" spans="1:29" ht="15" customHeight="1">
      <c r="A6" s="96"/>
      <c r="B6" s="89"/>
      <c r="C6" s="102"/>
      <c r="D6" s="84"/>
      <c r="E6" s="81" t="s">
        <v>9</v>
      </c>
      <c r="F6" s="81" t="s">
        <v>10</v>
      </c>
      <c r="G6" s="81"/>
      <c r="H6" s="81"/>
      <c r="I6" s="81"/>
      <c r="J6" s="81" t="s">
        <v>9</v>
      </c>
      <c r="K6" s="81" t="s">
        <v>10</v>
      </c>
      <c r="L6" s="81"/>
      <c r="M6" s="81"/>
      <c r="N6" s="82"/>
      <c r="O6" s="81" t="s">
        <v>9</v>
      </c>
      <c r="P6" s="81" t="s">
        <v>10</v>
      </c>
      <c r="Q6" s="81"/>
      <c r="R6" s="81"/>
      <c r="S6" s="82"/>
      <c r="T6" s="110" t="s">
        <v>9</v>
      </c>
      <c r="U6" s="110" t="s">
        <v>10</v>
      </c>
      <c r="V6" s="110"/>
      <c r="W6" s="110"/>
      <c r="X6" s="111"/>
      <c r="Y6" s="110" t="s">
        <v>9</v>
      </c>
      <c r="Z6" s="110" t="s">
        <v>10</v>
      </c>
      <c r="AA6" s="110"/>
      <c r="AB6" s="110"/>
      <c r="AC6" s="111"/>
    </row>
    <row r="7" spans="1:29" ht="15.75" thickBot="1">
      <c r="A7" s="97"/>
      <c r="B7" s="99"/>
      <c r="C7" s="103"/>
      <c r="D7" s="85"/>
      <c r="E7" s="83"/>
      <c r="F7" s="5" t="s">
        <v>11</v>
      </c>
      <c r="G7" s="5" t="s">
        <v>12</v>
      </c>
      <c r="H7" s="5" t="s">
        <v>13</v>
      </c>
      <c r="I7" s="5" t="s">
        <v>14</v>
      </c>
      <c r="J7" s="83"/>
      <c r="K7" s="5" t="s">
        <v>11</v>
      </c>
      <c r="L7" s="5" t="s">
        <v>12</v>
      </c>
      <c r="M7" s="5" t="s">
        <v>13</v>
      </c>
      <c r="N7" s="6" t="s">
        <v>14</v>
      </c>
      <c r="O7" s="83"/>
      <c r="P7" s="5" t="s">
        <v>11</v>
      </c>
      <c r="Q7" s="5" t="s">
        <v>12</v>
      </c>
      <c r="R7" s="5" t="s">
        <v>13</v>
      </c>
      <c r="S7" s="6" t="s">
        <v>14</v>
      </c>
      <c r="T7" s="112"/>
      <c r="U7" s="7" t="s">
        <v>11</v>
      </c>
      <c r="V7" s="7" t="s">
        <v>12</v>
      </c>
      <c r="W7" s="7" t="s">
        <v>13</v>
      </c>
      <c r="X7" s="8" t="s">
        <v>14</v>
      </c>
      <c r="Y7" s="112"/>
      <c r="Z7" s="7" t="s">
        <v>11</v>
      </c>
      <c r="AA7" s="7" t="s">
        <v>12</v>
      </c>
      <c r="AB7" s="7" t="s">
        <v>13</v>
      </c>
      <c r="AC7" s="8" t="s">
        <v>14</v>
      </c>
    </row>
    <row r="8" spans="1:29" ht="15.75" customHeight="1">
      <c r="A8" s="77" t="s">
        <v>15</v>
      </c>
      <c r="B8" s="9" t="s">
        <v>16</v>
      </c>
      <c r="C8" s="10">
        <f>E8+J8+D8+O8</f>
        <v>2560.1730000000002</v>
      </c>
      <c r="D8" s="11"/>
      <c r="E8" s="68">
        <f>F8+G8+H8+I8</f>
        <v>732.56100000000004</v>
      </c>
      <c r="F8" s="69">
        <f>'[1]Раздел I. А'!F30+'[1]Раздел I. А'!F48+'[1]Раздел I. А'!F66</f>
        <v>0</v>
      </c>
      <c r="G8" s="69">
        <f>'[1]Раздел I. А'!G30+'[1]Раздел I. А'!G48+'[1]Раздел I. А'!G66</f>
        <v>0</v>
      </c>
      <c r="H8" s="69">
        <f>'[1]Раздел I. А'!H30+'[1]Раздел I. А'!H48+'[1]Раздел I. А'!H66</f>
        <v>660.62300000000005</v>
      </c>
      <c r="I8" s="69">
        <f>'[1]Раздел I. А'!I30+'[1]Раздел I. А'!I48+'[1]Раздел I. А'!I66</f>
        <v>71.938000000000002</v>
      </c>
      <c r="J8" s="13">
        <f t="shared" ref="J8:J16" si="0">K8+L8+M8+N8</f>
        <v>575.40200000000004</v>
      </c>
      <c r="K8" s="69">
        <f>'[1]Раздел I. А'!AH30+'[1]Раздел I. А'!AH48+'[1]Раздел I. А'!AH66</f>
        <v>329.7</v>
      </c>
      <c r="L8" s="69">
        <f>'[1]Раздел I. А'!AI30+'[1]Раздел I. А'!AI48+'[1]Раздел I. А'!AI66</f>
        <v>10.35</v>
      </c>
      <c r="M8" s="69">
        <f>'[1]Раздел I. А'!AJ30+'[1]Раздел I. А'!AJ48+'[1]Раздел I. А'!AJ66</f>
        <v>235.352</v>
      </c>
      <c r="N8" s="69">
        <f>'[1]Раздел I. А'!AK30+'[1]Раздел I. А'!AK48+'[1]Раздел I. А'!AK66</f>
        <v>0</v>
      </c>
      <c r="O8" s="13">
        <f>P8+Q8+R8+S8</f>
        <v>1252.21</v>
      </c>
      <c r="P8" s="69">
        <f>'[1]Раздел I. А'!BJ30+'[1]Раздел I. А'!BJ48+'[1]Раздел I. А'!BJ66</f>
        <v>433.44499999999999</v>
      </c>
      <c r="Q8" s="69">
        <f>'[1]Раздел I. А'!BK30+'[1]Раздел I. А'!BK48+'[1]Раздел I. А'!BK66</f>
        <v>106.392</v>
      </c>
      <c r="R8" s="69">
        <f>'[1]Раздел I. А'!BL30+'[1]Раздел I. А'!BL48+'[1]Раздел I. А'!BL66</f>
        <v>712.37300000000005</v>
      </c>
      <c r="S8" s="69">
        <f>'[1]Раздел I. А'!BM30+'[1]Раздел I. А'!BM48+'[1]Раздел I. А'!BM66</f>
        <v>0</v>
      </c>
      <c r="T8" s="12">
        <f>U8+V8+W8+X8</f>
        <v>0.76700000000000002</v>
      </c>
      <c r="U8" s="14">
        <f>'[1]Раздел I. А'!AV30+'[1]Раздел I. А'!AV48+'[1]Раздел I. А'!AV66</f>
        <v>0.41899999999999998</v>
      </c>
      <c r="V8" s="14">
        <f>'[1]Раздел I. А'!AW30+'[1]Раздел I. А'!AW48+'[1]Раздел I. А'!AW66</f>
        <v>1.4E-2</v>
      </c>
      <c r="W8" s="14">
        <f>'[1]Раздел I. А'!AX30+'[1]Раздел I. А'!AX48+'[1]Раздел I. А'!AX66</f>
        <v>0.33400000000000002</v>
      </c>
      <c r="X8" s="14">
        <f>'[1]Раздел I. А'!AY30+'[1]Раздел I. А'!AY48+'[1]Раздел I. А'!AY66</f>
        <v>0</v>
      </c>
      <c r="Y8" s="73">
        <f>Z8+AA8+AB8+AC8</f>
        <v>2.661</v>
      </c>
      <c r="Z8" s="14">
        <f>'[1]Раздел I. А'!BX30+'[1]Раздел I. А'!BX48+'[1]Раздел I. А'!BX66+'[1]Раздел I. А'!CL30+'[1]Раздел I. А'!CL48+'[1]Раздел I. А'!CL66</f>
        <v>1.0609999999999999</v>
      </c>
      <c r="AA8" s="14">
        <f>'[1]Раздел I. А'!BY30+'[1]Раздел I. А'!BY48+'[1]Раздел I. А'!BY66+'[1]Раздел I. А'!CM30+'[1]Раздел I. А'!CM48+'[1]Раздел I. А'!CM66</f>
        <v>0.28599999999999998</v>
      </c>
      <c r="AB8" s="14">
        <f>'[1]Раздел I. А'!BZ30+'[1]Раздел I. А'!BZ48+'[1]Раздел I. А'!BZ66+'[1]Раздел I. А'!CN30+'[1]Раздел I. А'!CN48+'[1]Раздел I. А'!CN66</f>
        <v>1.3140000000000001</v>
      </c>
      <c r="AC8" s="76">
        <f>'[1]Раздел I. А'!CA30+'[1]Раздел I. А'!CA48+'[1]Раздел I. А'!CA66+'[1]Раздел I. А'!CO30+'[1]Раздел I. А'!CO48+'[1]Раздел I. А'!CO66</f>
        <v>0</v>
      </c>
    </row>
    <row r="9" spans="1:29">
      <c r="A9" s="78"/>
      <c r="B9" s="16" t="s">
        <v>19</v>
      </c>
      <c r="C9" s="17">
        <f t="shared" ref="C9:C16" si="1">E9+J9+D9+O9</f>
        <v>25529.716</v>
      </c>
      <c r="D9" s="18"/>
      <c r="E9" s="70">
        <f t="shared" ref="E9:E15" si="2">F9+G9+H9+I9</f>
        <v>7685.51</v>
      </c>
      <c r="F9" s="69">
        <f>'[1]Раздел I. А'!F33+'[1]Раздел I. А'!F51+'[1]Раздел I. А'!F69</f>
        <v>55.155999999999999</v>
      </c>
      <c r="G9" s="69">
        <f>'[1]Раздел I. А'!G33+'[1]Раздел I. А'!G51+'[1]Раздел I. А'!G69</f>
        <v>33.639000000000003</v>
      </c>
      <c r="H9" s="69">
        <f>'[1]Раздел I. А'!H33+'[1]Раздел I. А'!H51+'[1]Раздел I. А'!H69</f>
        <v>5863.3559999999998</v>
      </c>
      <c r="I9" s="69">
        <f>'[1]Раздел I. А'!I33+'[1]Раздел I. А'!I51+'[1]Раздел I. А'!I69</f>
        <v>1733.3590000000002</v>
      </c>
      <c r="J9" s="13">
        <f t="shared" si="0"/>
        <v>4374.5879999999997</v>
      </c>
      <c r="K9" s="69">
        <f>'[1]Раздел I. А'!AH33+'[1]Раздел I. А'!AH51+'[1]Раздел I. А'!AH69</f>
        <v>0</v>
      </c>
      <c r="L9" s="69">
        <f>'[1]Раздел I. А'!AI33+'[1]Раздел I. А'!AI51+'[1]Раздел I. А'!AI69</f>
        <v>2748.8330000000001</v>
      </c>
      <c r="M9" s="69">
        <f>'[1]Раздел I. А'!AJ33+'[1]Раздел I. А'!AJ51+'[1]Раздел I. А'!AJ69</f>
        <v>1623.7339999999999</v>
      </c>
      <c r="N9" s="69">
        <f>'[1]Раздел I. А'!AK33+'[1]Раздел I. А'!AK51+'[1]Раздел I. А'!AK69</f>
        <v>2.0209999999999999</v>
      </c>
      <c r="O9" s="13">
        <f t="shared" ref="O9:O16" si="3">P9+Q9+R9+S9</f>
        <v>13469.617999999999</v>
      </c>
      <c r="P9" s="69">
        <f>'[1]Раздел I. А'!BJ33+'[1]Раздел I. А'!BJ51+'[1]Раздел I. А'!BJ69</f>
        <v>13352.513000000001</v>
      </c>
      <c r="Q9" s="69">
        <f>'[1]Раздел I. А'!BK33+'[1]Раздел I. А'!BK51+'[1]Раздел I. А'!BK69</f>
        <v>27.63</v>
      </c>
      <c r="R9" s="69">
        <f>'[1]Раздел I. А'!BL33+'[1]Раздел I. А'!BL51+'[1]Раздел I. А'!BL69</f>
        <v>3.3980000000000001</v>
      </c>
      <c r="S9" s="69">
        <f>'[1]Раздел I. А'!BM33+'[1]Раздел I. А'!BM51+'[1]Раздел I. А'!BM69</f>
        <v>86.076999999999998</v>
      </c>
      <c r="T9" s="12">
        <f t="shared" ref="T9:T12" si="4">U9+V9+W9+X9</f>
        <v>5.9060000000000006</v>
      </c>
      <c r="U9" s="14">
        <f>'[1]Раздел I. А'!AV33+'[1]Раздел I. А'!AV51+'[1]Раздел I. А'!AV69</f>
        <v>0</v>
      </c>
      <c r="V9" s="14">
        <f>'[1]Раздел I. А'!AW33+'[1]Раздел I. А'!AW51+'[1]Раздел I. А'!AW69</f>
        <v>3.6859999999999999</v>
      </c>
      <c r="W9" s="14">
        <f>'[1]Раздел I. А'!AX33+'[1]Раздел I. А'!AX51+'[1]Раздел I. А'!AX69</f>
        <v>2.2170000000000001</v>
      </c>
      <c r="X9" s="14">
        <f>'[1]Раздел I. А'!AY33+'[1]Раздел I. А'!AY51+'[1]Раздел I. А'!AY69</f>
        <v>3.0000000000000001E-3</v>
      </c>
      <c r="Y9" s="74">
        <f t="shared" ref="Y9:Y12" si="5">Z9+AA9+AB9+AC9</f>
        <v>36.591999999999999</v>
      </c>
      <c r="Z9" s="14">
        <f>'[1]Раздел I. А'!BX33+'[1]Раздел I. А'!BX51+'[1]Раздел I. А'!BX69+'[1]Раздел I. А'!CL33+'[1]Раздел I. А'!CL51+'[1]Раздел I. А'!CL69</f>
        <v>36.241</v>
      </c>
      <c r="AA9" s="14">
        <f>'[1]Раздел I. А'!BY33+'[1]Раздел I. А'!BY51+'[1]Раздел I. А'!BY69+'[1]Раздел I. А'!CM33+'[1]Раздел I. А'!CM51+'[1]Раздел I. А'!CM69</f>
        <v>7.3999999999999996E-2</v>
      </c>
      <c r="AB9" s="14">
        <f>'[1]Раздел I. А'!BZ33+'[1]Раздел I. А'!BZ51+'[1]Раздел I. А'!BZ69+'[1]Раздел I. А'!CN33+'[1]Раздел I. А'!CN51+'[1]Раздел I. А'!CN69</f>
        <v>6.0000000000000001E-3</v>
      </c>
      <c r="AC9" s="15">
        <f>'[1]Раздел I. А'!CA33+'[1]Раздел I. А'!CA51+'[1]Раздел I. А'!CA69+'[1]Раздел I. А'!CO33+'[1]Раздел I. А'!CO51+'[1]Раздел I. А'!CO69</f>
        <v>0.27100000000000002</v>
      </c>
    </row>
    <row r="10" spans="1:29">
      <c r="A10" s="78"/>
      <c r="B10" s="16" t="s">
        <v>20</v>
      </c>
      <c r="C10" s="17">
        <f t="shared" si="1"/>
        <v>1079.316</v>
      </c>
      <c r="D10" s="18"/>
      <c r="E10" s="70">
        <f t="shared" si="2"/>
        <v>54.932000000000002</v>
      </c>
      <c r="F10" s="69">
        <f>'[1]Раздел I. А'!F34+'[1]Раздел I. А'!F52+'[1]Раздел I. А'!F70</f>
        <v>0</v>
      </c>
      <c r="G10" s="69">
        <f>'[1]Раздел I. А'!G34+'[1]Раздел I. А'!G52+'[1]Раздел I. А'!G70</f>
        <v>0</v>
      </c>
      <c r="H10" s="69">
        <f>'[1]Раздел I. А'!H34+'[1]Раздел I. А'!H52+'[1]Раздел I. А'!H70</f>
        <v>35.436</v>
      </c>
      <c r="I10" s="69">
        <f>'[1]Раздел I. А'!I34+'[1]Раздел I. А'!I52+'[1]Раздел I. А'!I70</f>
        <v>19.495999999999999</v>
      </c>
      <c r="J10" s="13">
        <f t="shared" si="0"/>
        <v>283.02800000000002</v>
      </c>
      <c r="K10" s="69">
        <f>'[1]Раздел I. А'!AH34+'[1]Раздел I. А'!AH52+'[1]Раздел I. А'!AH70</f>
        <v>283.02800000000002</v>
      </c>
      <c r="L10" s="69">
        <f>'[1]Раздел I. А'!AI34+'[1]Раздел I. А'!AI52+'[1]Раздел I. А'!AI70</f>
        <v>0</v>
      </c>
      <c r="M10" s="69">
        <f>'[1]Раздел I. А'!AJ34+'[1]Раздел I. А'!AJ52+'[1]Раздел I. А'!AJ70</f>
        <v>0</v>
      </c>
      <c r="N10" s="69">
        <f>'[1]Раздел I. А'!AK34+'[1]Раздел I. А'!AK52+'[1]Раздел I. А'!AK70</f>
        <v>0</v>
      </c>
      <c r="O10" s="13">
        <f t="shared" si="3"/>
        <v>741.35599999999999</v>
      </c>
      <c r="P10" s="69">
        <f>'[1]Раздел I. А'!BJ34+'[1]Раздел I. А'!BJ52+'[1]Раздел I. А'!BJ70</f>
        <v>716.82</v>
      </c>
      <c r="Q10" s="69">
        <f>'[1]Раздел I. А'!BK34+'[1]Раздел I. А'!BK52+'[1]Раздел I. А'!BK70</f>
        <v>24.536000000000001</v>
      </c>
      <c r="R10" s="69">
        <f>'[1]Раздел I. А'!BL34+'[1]Раздел I. А'!BL52+'[1]Раздел I. А'!BL70</f>
        <v>0</v>
      </c>
      <c r="S10" s="69">
        <f>'[1]Раздел I. А'!BM34+'[1]Раздел I. А'!BM52+'[1]Раздел I. А'!BM70</f>
        <v>0</v>
      </c>
      <c r="T10" s="12">
        <f t="shared" si="4"/>
        <v>0.38</v>
      </c>
      <c r="U10" s="14">
        <f>'[1]Раздел I. А'!AV34+'[1]Раздел I. А'!AV52+'[1]Раздел I. А'!AV70</f>
        <v>0.38</v>
      </c>
      <c r="V10" s="14">
        <f>'[1]Раздел I. А'!AW34+'[1]Раздел I. А'!AW52+'[1]Раздел I. А'!AW70</f>
        <v>0</v>
      </c>
      <c r="W10" s="14">
        <f>'[1]Раздел I. А'!AX34+'[1]Раздел I. А'!AX52+'[1]Раздел I. А'!AX70</f>
        <v>0</v>
      </c>
      <c r="X10" s="14">
        <f>'[1]Раздел I. А'!AY34+'[1]Раздел I. А'!AY52+'[1]Раздел I. А'!AY70</f>
        <v>0</v>
      </c>
      <c r="Y10" s="74">
        <f t="shared" si="5"/>
        <v>1.994</v>
      </c>
      <c r="Z10" s="14">
        <f>'[1]Раздел I. А'!BX34+'[1]Раздел I. А'!BX52+'[1]Раздел I. А'!BX70+'[1]Раздел I. А'!CL34+'[1]Раздел I. А'!CL52+'[1]Раздел I. А'!CL70</f>
        <v>1.9279999999999999</v>
      </c>
      <c r="AA10" s="14">
        <f>'[1]Раздел I. А'!BY34+'[1]Раздел I. А'!BY52+'[1]Раздел I. А'!BY70+'[1]Раздел I. А'!CM34+'[1]Раздел I. А'!CM52+'[1]Раздел I. А'!CM70</f>
        <v>6.6000000000000003E-2</v>
      </c>
      <c r="AB10" s="14">
        <f>'[1]Раздел I. А'!BZ34+'[1]Раздел I. А'!BZ52+'[1]Раздел I. А'!BZ70+'[1]Раздел I. А'!CN34+'[1]Раздел I. А'!CN52+'[1]Раздел I. А'!CN70</f>
        <v>0</v>
      </c>
      <c r="AC10" s="15">
        <f>'[1]Раздел I. А'!CA34+'[1]Раздел I. А'!CA52+'[1]Раздел I. А'!CA70+'[1]Раздел I. А'!CO34+'[1]Раздел I. А'!CO52+'[1]Раздел I. А'!CO70</f>
        <v>0</v>
      </c>
    </row>
    <row r="11" spans="1:29" ht="15.75" customHeight="1">
      <c r="A11" s="78"/>
      <c r="B11" s="16" t="s">
        <v>21</v>
      </c>
      <c r="C11" s="17">
        <f t="shared" si="1"/>
        <v>6726.8229999999994</v>
      </c>
      <c r="D11" s="18"/>
      <c r="E11" s="70">
        <f t="shared" si="2"/>
        <v>5860.7749999999996</v>
      </c>
      <c r="F11" s="69">
        <f>'[1]Раздел I. А'!F35+'[1]Раздел I. А'!F53+'[1]Раздел I. А'!F71</f>
        <v>72.132999999999996</v>
      </c>
      <c r="G11" s="69">
        <f>'[1]Раздел I. А'!G35+'[1]Раздел I. А'!G53+'[1]Раздел I. А'!G71</f>
        <v>50.436999999999998</v>
      </c>
      <c r="H11" s="69">
        <f>'[1]Раздел I. А'!H35+'[1]Раздел I. А'!H53+'[1]Раздел I. А'!H71</f>
        <v>4160.951</v>
      </c>
      <c r="I11" s="69">
        <f>'[1]Раздел I. А'!I35+'[1]Раздел I. А'!I53+'[1]Раздел I. А'!I71</f>
        <v>1577.2539999999999</v>
      </c>
      <c r="J11" s="13">
        <f t="shared" si="0"/>
        <v>866.048</v>
      </c>
      <c r="K11" s="69">
        <f>'[1]Раздел I. А'!AH35+'[1]Раздел I. А'!AH53+'[1]Раздел I. А'!AH71</f>
        <v>0</v>
      </c>
      <c r="L11" s="69">
        <f>'[1]Раздел I. А'!AI35+'[1]Раздел I. А'!AI53+'[1]Раздел I. А'!AI71</f>
        <v>134.827</v>
      </c>
      <c r="M11" s="69">
        <f>'[1]Раздел I. А'!AJ35+'[1]Раздел I. А'!AJ53+'[1]Раздел I. А'!AJ71</f>
        <v>731.221</v>
      </c>
      <c r="N11" s="69">
        <f>'[1]Раздел I. А'!AK35+'[1]Раздел I. А'!AK53+'[1]Раздел I. А'!AK71</f>
        <v>0</v>
      </c>
      <c r="O11" s="13">
        <f t="shared" si="3"/>
        <v>0</v>
      </c>
      <c r="P11" s="69">
        <f>'[1]Раздел I. А'!BJ35+'[1]Раздел I. А'!BJ53+'[1]Раздел I. А'!BJ71</f>
        <v>0</v>
      </c>
      <c r="Q11" s="69">
        <f>'[1]Раздел I. А'!BK35+'[1]Раздел I. А'!BK53+'[1]Раздел I. А'!BK71</f>
        <v>0</v>
      </c>
      <c r="R11" s="69">
        <f>'[1]Раздел I. А'!BL35+'[1]Раздел I. А'!BL53+'[1]Раздел I. А'!BL71</f>
        <v>0</v>
      </c>
      <c r="S11" s="69">
        <f>'[1]Раздел I. А'!BM35+'[1]Раздел I. А'!BM53+'[1]Раздел I. А'!BM71</f>
        <v>0</v>
      </c>
      <c r="T11" s="12">
        <f t="shared" si="4"/>
        <v>1.1639999999999999</v>
      </c>
      <c r="U11" s="14">
        <f>'[1]Раздел I. А'!AV35+'[1]Раздел I. А'!AV53+'[1]Раздел I. А'!AV71</f>
        <v>0</v>
      </c>
      <c r="V11" s="14">
        <f>'[1]Раздел I. А'!AW35+'[1]Раздел I. А'!AW53+'[1]Раздел I. А'!AW71</f>
        <v>0.18099999999999999</v>
      </c>
      <c r="W11" s="14">
        <f>'[1]Раздел I. А'!AX35+'[1]Раздел I. А'!AX53+'[1]Раздел I. А'!AX71</f>
        <v>0.98299999999999998</v>
      </c>
      <c r="X11" s="14">
        <f>'[1]Раздел I. А'!AY35+'[1]Раздел I. А'!AY53+'[1]Раздел I. А'!AY71</f>
        <v>0</v>
      </c>
      <c r="Y11" s="74">
        <f t="shared" si="5"/>
        <v>0</v>
      </c>
      <c r="Z11" s="14">
        <f>'[1]Раздел I. А'!BX35+'[1]Раздел I. А'!BX53+'[1]Раздел I. А'!BX71+'[1]Раздел I. А'!CL35+'[1]Раздел I. А'!CL53+'[1]Раздел I. А'!CL71</f>
        <v>0</v>
      </c>
      <c r="AA11" s="14">
        <f>'[1]Раздел I. А'!BY35+'[1]Раздел I. А'!BY53+'[1]Раздел I. А'!BY71+'[1]Раздел I. А'!CM35+'[1]Раздел I. А'!CM53+'[1]Раздел I. А'!CM71</f>
        <v>0</v>
      </c>
      <c r="AB11" s="14">
        <f>'[1]Раздел I. А'!BZ35+'[1]Раздел I. А'!BZ53+'[1]Раздел I. А'!BZ71+'[1]Раздел I. А'!CN35+'[1]Раздел I. А'!CN53+'[1]Раздел I. А'!CN71</f>
        <v>0</v>
      </c>
      <c r="AC11" s="15">
        <f>'[1]Раздел I. А'!CA35+'[1]Раздел I. А'!CA53+'[1]Раздел I. А'!CA71+'[1]Раздел I. А'!CO35+'[1]Раздел I. А'!CO53+'[1]Раздел I. А'!CO71</f>
        <v>0</v>
      </c>
    </row>
    <row r="12" spans="1:29" ht="13.5" customHeight="1">
      <c r="A12" s="78"/>
      <c r="B12" s="16" t="s">
        <v>22</v>
      </c>
      <c r="C12" s="17">
        <f t="shared" si="1"/>
        <v>0</v>
      </c>
      <c r="D12" s="18"/>
      <c r="E12" s="70">
        <f t="shared" si="2"/>
        <v>0</v>
      </c>
      <c r="F12" s="69">
        <f>'[1]Раздел I. А'!F36+'[1]Раздел I. А'!F54+'[1]Раздел I. А'!F72</f>
        <v>0</v>
      </c>
      <c r="G12" s="69">
        <f>'[1]Раздел I. А'!G36+'[1]Раздел I. А'!G54+'[1]Раздел I. А'!G72</f>
        <v>0</v>
      </c>
      <c r="H12" s="69">
        <f>'[1]Раздел I. А'!H36+'[1]Раздел I. А'!H54+'[1]Раздел I. А'!H72</f>
        <v>0</v>
      </c>
      <c r="I12" s="69">
        <f>'[1]Раздел I. А'!I36+'[1]Раздел I. А'!I54+'[1]Раздел I. А'!I72</f>
        <v>0</v>
      </c>
      <c r="J12" s="13">
        <f t="shared" si="0"/>
        <v>0</v>
      </c>
      <c r="K12" s="69">
        <f>'[1]Раздел I. А'!AH36+'[1]Раздел I. А'!AH54+'[1]Раздел I. А'!AH72</f>
        <v>0</v>
      </c>
      <c r="L12" s="69">
        <f>'[1]Раздел I. А'!AI36+'[1]Раздел I. А'!AI54+'[1]Раздел I. А'!AI72</f>
        <v>0</v>
      </c>
      <c r="M12" s="69">
        <f>'[1]Раздел I. А'!AJ36+'[1]Раздел I. А'!AJ54+'[1]Раздел I. А'!AJ72</f>
        <v>0</v>
      </c>
      <c r="N12" s="69">
        <f>'[1]Раздел I. А'!AK36+'[1]Раздел I. А'!AK54+'[1]Раздел I. А'!AK72</f>
        <v>0</v>
      </c>
      <c r="O12" s="13">
        <f t="shared" si="3"/>
        <v>0</v>
      </c>
      <c r="P12" s="69">
        <f>'[1]Раздел I. А'!BJ36+'[1]Раздел I. А'!BJ54+'[1]Раздел I. А'!BJ72</f>
        <v>0</v>
      </c>
      <c r="Q12" s="69">
        <f>'[1]Раздел I. А'!BK36+'[1]Раздел I. А'!BK54+'[1]Раздел I. А'!BK72</f>
        <v>0</v>
      </c>
      <c r="R12" s="69">
        <f>'[1]Раздел I. А'!BL36+'[1]Раздел I. А'!BL54+'[1]Раздел I. А'!BL72</f>
        <v>0</v>
      </c>
      <c r="S12" s="69">
        <f>'[1]Раздел I. А'!BM36+'[1]Раздел I. А'!BM54+'[1]Раздел I. А'!BM72</f>
        <v>0</v>
      </c>
      <c r="T12" s="12">
        <f t="shared" si="4"/>
        <v>0</v>
      </c>
      <c r="U12" s="14">
        <f>'[1]Раздел I. А'!AV36+'[1]Раздел I. А'!AV54+'[1]Раздел I. А'!AV72</f>
        <v>0</v>
      </c>
      <c r="V12" s="14">
        <f>'[1]Раздел I. А'!AW36+'[1]Раздел I. А'!AW54+'[1]Раздел I. А'!AW72</f>
        <v>0</v>
      </c>
      <c r="W12" s="14">
        <f>'[1]Раздел I. А'!AX36+'[1]Раздел I. А'!AX54+'[1]Раздел I. А'!AX72</f>
        <v>0</v>
      </c>
      <c r="X12" s="14">
        <f>'[1]Раздел I. А'!AY36+'[1]Раздел I. А'!AY54+'[1]Раздел I. А'!AY72</f>
        <v>0</v>
      </c>
      <c r="Y12" s="74">
        <f t="shared" si="5"/>
        <v>0</v>
      </c>
      <c r="Z12" s="14">
        <f>'[1]Раздел I. А'!BX36+'[1]Раздел I. А'!BX54+'[1]Раздел I. А'!BX72+'[1]Раздел I. А'!CL36+'[1]Раздел I. А'!CL54+'[1]Раздел I. А'!CL72</f>
        <v>0</v>
      </c>
      <c r="AA12" s="14">
        <f>'[1]Раздел I. А'!BY36+'[1]Раздел I. А'!BY54+'[1]Раздел I. А'!BY72+'[1]Раздел I. А'!CM36+'[1]Раздел I. А'!CM54+'[1]Раздел I. А'!CM72</f>
        <v>0</v>
      </c>
      <c r="AB12" s="14">
        <f>'[1]Раздел I. А'!BZ36+'[1]Раздел I. А'!BZ54+'[1]Раздел I. А'!BZ72+'[1]Раздел I. А'!CN36+'[1]Раздел I. А'!CN54+'[1]Раздел I. А'!CN72</f>
        <v>0</v>
      </c>
      <c r="AC12" s="15">
        <f>'[1]Раздел I. А'!CA36+'[1]Раздел I. А'!CA54+'[1]Раздел I. А'!CA72+'[1]Раздел I. А'!CO36+'[1]Раздел I. А'!CO54+'[1]Раздел I. А'!CO72</f>
        <v>0</v>
      </c>
    </row>
    <row r="13" spans="1:29">
      <c r="A13" s="78"/>
      <c r="B13" s="20" t="s">
        <v>23</v>
      </c>
      <c r="C13" s="21">
        <f t="shared" si="1"/>
        <v>7376.6670000000004</v>
      </c>
      <c r="D13" s="22">
        <v>7376.6670000000004</v>
      </c>
      <c r="E13" s="22">
        <f t="shared" si="2"/>
        <v>0</v>
      </c>
      <c r="F13" s="25"/>
      <c r="G13" s="25"/>
      <c r="H13" s="25"/>
      <c r="I13" s="25"/>
      <c r="J13" s="22">
        <f t="shared" si="0"/>
        <v>0</v>
      </c>
      <c r="K13" s="25"/>
      <c r="L13" s="25"/>
      <c r="M13" s="25"/>
      <c r="N13" s="25"/>
      <c r="O13" s="22">
        <f t="shared" si="3"/>
        <v>0</v>
      </c>
      <c r="P13" s="25"/>
      <c r="Q13" s="25"/>
      <c r="R13" s="25"/>
      <c r="S13" s="25"/>
      <c r="T13" s="24"/>
      <c r="U13" s="26"/>
      <c r="V13" s="26"/>
      <c r="W13" s="26"/>
      <c r="X13" s="27"/>
      <c r="Y13" s="23"/>
      <c r="Z13" s="28"/>
      <c r="AA13" s="28"/>
      <c r="AB13" s="28"/>
      <c r="AC13" s="29"/>
    </row>
    <row r="14" spans="1:29">
      <c r="A14" s="78"/>
      <c r="B14" s="20" t="s">
        <v>24</v>
      </c>
      <c r="C14" s="21">
        <f t="shared" si="1"/>
        <v>8160.2750000000005</v>
      </c>
      <c r="D14" s="22">
        <f>'[1]Раздел I. В'!$F$27+'[1]Раздел I. В'!$F$36</f>
        <v>8160.2750000000005</v>
      </c>
      <c r="E14" s="22">
        <f t="shared" si="2"/>
        <v>0</v>
      </c>
      <c r="F14" s="25"/>
      <c r="G14" s="25"/>
      <c r="H14" s="25"/>
      <c r="I14" s="25"/>
      <c r="J14" s="22">
        <f t="shared" si="0"/>
        <v>0</v>
      </c>
      <c r="K14" s="25"/>
      <c r="L14" s="25"/>
      <c r="M14" s="25"/>
      <c r="N14" s="25"/>
      <c r="O14" s="22">
        <f t="shared" si="3"/>
        <v>0</v>
      </c>
      <c r="P14" s="25"/>
      <c r="Q14" s="25"/>
      <c r="R14" s="25"/>
      <c r="S14" s="25"/>
      <c r="T14" s="24"/>
      <c r="U14" s="26"/>
      <c r="V14" s="26"/>
      <c r="W14" s="26"/>
      <c r="X14" s="27"/>
      <c r="Y14" s="23"/>
      <c r="Z14" s="28"/>
      <c r="AA14" s="28"/>
      <c r="AB14" s="28"/>
      <c r="AC14" s="29"/>
    </row>
    <row r="15" spans="1:29" outlineLevel="1">
      <c r="A15" s="78"/>
      <c r="B15" s="16" t="s">
        <v>25</v>
      </c>
      <c r="C15" s="21">
        <f t="shared" si="1"/>
        <v>149.61600000000001</v>
      </c>
      <c r="D15" s="66">
        <v>149.61600000000001</v>
      </c>
      <c r="E15" s="22">
        <f t="shared" si="2"/>
        <v>0</v>
      </c>
      <c r="F15" s="31"/>
      <c r="G15" s="31"/>
      <c r="H15" s="31"/>
      <c r="I15" s="31"/>
      <c r="J15" s="18">
        <f t="shared" si="0"/>
        <v>0</v>
      </c>
      <c r="K15" s="31"/>
      <c r="L15" s="31"/>
      <c r="M15" s="31"/>
      <c r="N15" s="31"/>
      <c r="O15" s="18">
        <f t="shared" si="3"/>
        <v>0</v>
      </c>
      <c r="P15" s="31"/>
      <c r="Q15" s="31"/>
      <c r="R15" s="31"/>
      <c r="S15" s="31"/>
      <c r="T15" s="30"/>
      <c r="U15" s="32"/>
      <c r="V15" s="32"/>
      <c r="W15" s="32"/>
      <c r="X15" s="33"/>
      <c r="Y15" s="19"/>
      <c r="Z15" s="34"/>
      <c r="AA15" s="34"/>
      <c r="AB15" s="34"/>
      <c r="AC15" s="35"/>
    </row>
    <row r="16" spans="1:29" outlineLevel="1">
      <c r="A16" s="78"/>
      <c r="B16" s="16" t="s">
        <v>26</v>
      </c>
      <c r="C16" s="17">
        <f t="shared" si="1"/>
        <v>0</v>
      </c>
      <c r="D16" s="18"/>
      <c r="E16" s="18">
        <f>F16+G16+H16+I16</f>
        <v>0</v>
      </c>
      <c r="F16" s="31"/>
      <c r="G16" s="31"/>
      <c r="H16" s="31"/>
      <c r="I16" s="31"/>
      <c r="J16" s="18">
        <f t="shared" si="0"/>
        <v>0</v>
      </c>
      <c r="K16" s="31"/>
      <c r="L16" s="31"/>
      <c r="M16" s="31"/>
      <c r="N16" s="31"/>
      <c r="O16" s="18">
        <f t="shared" si="3"/>
        <v>0</v>
      </c>
      <c r="P16" s="31"/>
      <c r="Q16" s="31"/>
      <c r="R16" s="31"/>
      <c r="S16" s="31"/>
      <c r="T16" s="30"/>
      <c r="U16" s="32"/>
      <c r="V16" s="32"/>
      <c r="W16" s="32"/>
      <c r="X16" s="33"/>
      <c r="Y16" s="19"/>
      <c r="Z16" s="34"/>
      <c r="AA16" s="34"/>
      <c r="AB16" s="34"/>
      <c r="AC16" s="35"/>
    </row>
    <row r="17" spans="1:29" ht="17.25" thickBot="1">
      <c r="A17" s="79"/>
      <c r="B17" s="36" t="s">
        <v>27</v>
      </c>
      <c r="C17" s="60">
        <f>SUM(C8:C16)</f>
        <v>51582.586000000003</v>
      </c>
      <c r="D17" s="37">
        <f>SUM(D8:D16)</f>
        <v>15686.558000000001</v>
      </c>
      <c r="E17" s="38">
        <f t="shared" ref="E17:AC17" si="6">SUM(E8:E16)</f>
        <v>14333.778</v>
      </c>
      <c r="F17" s="37">
        <f>SUM(F8:F16)</f>
        <v>127.28899999999999</v>
      </c>
      <c r="G17" s="37">
        <f t="shared" si="6"/>
        <v>84.075999999999993</v>
      </c>
      <c r="H17" s="37">
        <f t="shared" si="6"/>
        <v>10720.365999999998</v>
      </c>
      <c r="I17" s="37">
        <f t="shared" si="6"/>
        <v>3402.0470000000005</v>
      </c>
      <c r="J17" s="38">
        <f t="shared" si="6"/>
        <v>6099.0659999999998</v>
      </c>
      <c r="K17" s="37">
        <f t="shared" si="6"/>
        <v>612.72800000000007</v>
      </c>
      <c r="L17" s="37">
        <f t="shared" si="6"/>
        <v>2894.01</v>
      </c>
      <c r="M17" s="37">
        <f t="shared" si="6"/>
        <v>2590.3069999999998</v>
      </c>
      <c r="N17" s="37">
        <f t="shared" si="6"/>
        <v>2.0209999999999999</v>
      </c>
      <c r="O17" s="75">
        <f t="shared" si="6"/>
        <v>15463.183999999997</v>
      </c>
      <c r="P17" s="37">
        <f>SUM(P8:P16)</f>
        <v>14502.778</v>
      </c>
      <c r="Q17" s="37">
        <f>SUM(Q8:Q16)</f>
        <v>158.55799999999999</v>
      </c>
      <c r="R17" s="37">
        <f t="shared" si="6"/>
        <v>715.77100000000007</v>
      </c>
      <c r="S17" s="37">
        <f t="shared" si="6"/>
        <v>86.076999999999998</v>
      </c>
      <c r="T17" s="39">
        <f t="shared" si="6"/>
        <v>8.2170000000000005</v>
      </c>
      <c r="U17" s="40">
        <f t="shared" si="6"/>
        <v>0.79899999999999993</v>
      </c>
      <c r="V17" s="40">
        <f t="shared" si="6"/>
        <v>3.8809999999999998</v>
      </c>
      <c r="W17" s="40">
        <f t="shared" si="6"/>
        <v>3.5340000000000003</v>
      </c>
      <c r="X17" s="41">
        <f t="shared" si="6"/>
        <v>3.0000000000000001E-3</v>
      </c>
      <c r="Y17" s="39">
        <f t="shared" si="6"/>
        <v>41.247</v>
      </c>
      <c r="Z17" s="40">
        <f t="shared" si="6"/>
        <v>39.229999999999997</v>
      </c>
      <c r="AA17" s="40">
        <f t="shared" si="6"/>
        <v>0.42599999999999999</v>
      </c>
      <c r="AB17" s="40">
        <f t="shared" si="6"/>
        <v>1.32</v>
      </c>
      <c r="AC17" s="41">
        <f t="shared" si="6"/>
        <v>0.27100000000000002</v>
      </c>
    </row>
    <row r="18" spans="1:29">
      <c r="A18" s="80" t="s">
        <v>28</v>
      </c>
      <c r="B18" s="42" t="s">
        <v>16</v>
      </c>
      <c r="C18" s="43">
        <f t="shared" ref="C18:C28" si="7">E18+J18+D18+O18</f>
        <v>0</v>
      </c>
      <c r="D18" s="44"/>
      <c r="E18" s="49">
        <f t="shared" ref="E18:E29" si="8">F18+G18+H18+I18</f>
        <v>0</v>
      </c>
      <c r="F18" s="46"/>
      <c r="G18" s="46"/>
      <c r="H18" s="46"/>
      <c r="I18" s="46"/>
      <c r="J18" s="44">
        <f t="shared" ref="J18:J29" si="9">K18+L18+M18+N18</f>
        <v>0</v>
      </c>
      <c r="K18" s="46"/>
      <c r="L18" s="46"/>
      <c r="M18" s="46"/>
      <c r="N18" s="46"/>
      <c r="O18" s="44">
        <f t="shared" ref="O18:O29" si="10">P18+Q18+R18+S18</f>
        <v>0</v>
      </c>
      <c r="P18" s="46"/>
      <c r="Q18" s="46"/>
      <c r="R18" s="46"/>
      <c r="S18" s="46"/>
      <c r="T18" s="45"/>
      <c r="U18" s="47"/>
      <c r="V18" s="47"/>
      <c r="W18" s="47"/>
      <c r="X18" s="48"/>
      <c r="Y18" s="45"/>
      <c r="Z18" s="47"/>
      <c r="AA18" s="47"/>
      <c r="AB18" s="47"/>
      <c r="AC18" s="48"/>
    </row>
    <row r="19" spans="1:29" ht="25.5" hidden="1" outlineLevel="1">
      <c r="A19" s="78"/>
      <c r="B19" s="16" t="s">
        <v>17</v>
      </c>
      <c r="C19" s="17">
        <f t="shared" si="7"/>
        <v>0</v>
      </c>
      <c r="D19" s="49"/>
      <c r="E19" s="49">
        <f t="shared" si="8"/>
        <v>0</v>
      </c>
      <c r="F19" s="50"/>
      <c r="G19" s="50"/>
      <c r="H19" s="50"/>
      <c r="I19" s="50"/>
      <c r="J19" s="49">
        <f t="shared" si="9"/>
        <v>0</v>
      </c>
      <c r="K19" s="50"/>
      <c r="L19" s="50"/>
      <c r="M19" s="50"/>
      <c r="N19" s="50"/>
      <c r="O19" s="49">
        <f t="shared" si="10"/>
        <v>0</v>
      </c>
      <c r="P19" s="50"/>
      <c r="Q19" s="50"/>
      <c r="R19" s="50"/>
      <c r="S19" s="50"/>
      <c r="T19" s="19"/>
      <c r="U19" s="34"/>
      <c r="V19" s="34"/>
      <c r="W19" s="34"/>
      <c r="X19" s="35"/>
      <c r="Y19" s="19"/>
      <c r="Z19" s="34"/>
      <c r="AA19" s="34"/>
      <c r="AB19" s="34"/>
      <c r="AC19" s="35"/>
    </row>
    <row r="20" spans="1:29" hidden="1" outlineLevel="1">
      <c r="A20" s="78"/>
      <c r="B20" s="16" t="s">
        <v>18</v>
      </c>
      <c r="C20" s="17">
        <f t="shared" si="7"/>
        <v>0</v>
      </c>
      <c r="D20" s="49"/>
      <c r="E20" s="49">
        <f t="shared" si="8"/>
        <v>0</v>
      </c>
      <c r="F20" s="50"/>
      <c r="G20" s="50"/>
      <c r="H20" s="50"/>
      <c r="I20" s="63"/>
      <c r="J20" s="49">
        <f t="shared" si="9"/>
        <v>0</v>
      </c>
      <c r="K20" s="50"/>
      <c r="L20" s="50"/>
      <c r="M20" s="50"/>
      <c r="N20" s="50"/>
      <c r="O20" s="49">
        <f t="shared" si="10"/>
        <v>0</v>
      </c>
      <c r="P20" s="50"/>
      <c r="Q20" s="50"/>
      <c r="R20" s="50"/>
      <c r="S20" s="50"/>
      <c r="T20" s="19"/>
      <c r="U20" s="34"/>
      <c r="V20" s="34"/>
      <c r="W20" s="34"/>
      <c r="X20" s="35"/>
      <c r="Y20" s="19"/>
      <c r="Z20" s="34"/>
      <c r="AA20" s="34"/>
      <c r="AB20" s="34"/>
      <c r="AC20" s="35"/>
    </row>
    <row r="21" spans="1:29" collapsed="1">
      <c r="A21" s="78"/>
      <c r="B21" s="16" t="s">
        <v>19</v>
      </c>
      <c r="C21" s="17">
        <f t="shared" si="7"/>
        <v>4.476</v>
      </c>
      <c r="D21" s="49"/>
      <c r="E21" s="49">
        <f t="shared" si="8"/>
        <v>4.476</v>
      </c>
      <c r="F21" s="50"/>
      <c r="G21" s="50"/>
      <c r="H21" s="50"/>
      <c r="I21" s="63">
        <v>4.476</v>
      </c>
      <c r="J21" s="49">
        <f t="shared" si="9"/>
        <v>0</v>
      </c>
      <c r="K21" s="50"/>
      <c r="L21" s="50"/>
      <c r="M21" s="50"/>
      <c r="N21" s="50"/>
      <c r="O21" s="49">
        <f t="shared" si="10"/>
        <v>0</v>
      </c>
      <c r="P21" s="50"/>
      <c r="Q21" s="50"/>
      <c r="R21" s="50"/>
      <c r="S21" s="50"/>
      <c r="T21" s="19"/>
      <c r="U21" s="34"/>
      <c r="V21" s="34"/>
      <c r="W21" s="34"/>
      <c r="X21" s="35"/>
      <c r="Y21" s="19"/>
      <c r="Z21" s="34"/>
      <c r="AA21" s="34"/>
      <c r="AB21" s="34"/>
      <c r="AC21" s="35"/>
    </row>
    <row r="22" spans="1:29">
      <c r="A22" s="78"/>
      <c r="B22" s="16" t="s">
        <v>20</v>
      </c>
      <c r="C22" s="17">
        <f t="shared" si="7"/>
        <v>0</v>
      </c>
      <c r="D22" s="49"/>
      <c r="E22" s="49">
        <f t="shared" si="8"/>
        <v>0</v>
      </c>
      <c r="F22" s="50"/>
      <c r="G22" s="50"/>
      <c r="H22" s="50"/>
      <c r="I22" s="63"/>
      <c r="J22" s="49">
        <f t="shared" si="9"/>
        <v>0</v>
      </c>
      <c r="K22" s="50"/>
      <c r="L22" s="50"/>
      <c r="M22" s="50"/>
      <c r="N22" s="50"/>
      <c r="O22" s="49">
        <f t="shared" si="10"/>
        <v>0</v>
      </c>
      <c r="P22" s="50"/>
      <c r="Q22" s="50"/>
      <c r="R22" s="50"/>
      <c r="S22" s="50"/>
      <c r="T22" s="19"/>
      <c r="U22" s="34"/>
      <c r="V22" s="34"/>
      <c r="W22" s="34"/>
      <c r="X22" s="35"/>
      <c r="Y22" s="19"/>
      <c r="Z22" s="34"/>
      <c r="AA22" s="34"/>
      <c r="AB22" s="34"/>
      <c r="AC22" s="35"/>
    </row>
    <row r="23" spans="1:29">
      <c r="A23" s="78"/>
      <c r="B23" s="16" t="s">
        <v>21</v>
      </c>
      <c r="C23" s="17">
        <f t="shared" si="7"/>
        <v>105.27800000000001</v>
      </c>
      <c r="D23" s="49"/>
      <c r="E23" s="49">
        <f t="shared" si="8"/>
        <v>105.27800000000001</v>
      </c>
      <c r="F23" s="50"/>
      <c r="G23" s="50"/>
      <c r="H23" s="50"/>
      <c r="I23" s="63">
        <v>105.27800000000001</v>
      </c>
      <c r="J23" s="49">
        <f t="shared" si="9"/>
        <v>0</v>
      </c>
      <c r="K23" s="50"/>
      <c r="L23" s="50"/>
      <c r="M23" s="50"/>
      <c r="N23" s="50"/>
      <c r="O23" s="49">
        <f t="shared" si="10"/>
        <v>0</v>
      </c>
      <c r="P23" s="50"/>
      <c r="Q23" s="50"/>
      <c r="R23" s="50"/>
      <c r="S23" s="50"/>
      <c r="T23" s="19"/>
      <c r="U23" s="34"/>
      <c r="V23" s="34"/>
      <c r="W23" s="34"/>
      <c r="X23" s="35"/>
      <c r="Y23" s="19"/>
      <c r="Z23" s="34"/>
      <c r="AA23" s="34"/>
      <c r="AB23" s="34"/>
      <c r="AC23" s="35"/>
    </row>
    <row r="24" spans="1:29">
      <c r="A24" s="78"/>
      <c r="B24" s="16" t="s">
        <v>22</v>
      </c>
      <c r="C24" s="17">
        <f t="shared" si="7"/>
        <v>0</v>
      </c>
      <c r="D24" s="49"/>
      <c r="E24" s="49">
        <f t="shared" si="8"/>
        <v>0</v>
      </c>
      <c r="F24" s="50"/>
      <c r="G24" s="50"/>
      <c r="H24" s="50"/>
      <c r="I24" s="63"/>
      <c r="J24" s="49">
        <f t="shared" si="9"/>
        <v>0</v>
      </c>
      <c r="K24" s="50"/>
      <c r="L24" s="50"/>
      <c r="M24" s="50"/>
      <c r="N24" s="50"/>
      <c r="O24" s="49">
        <f t="shared" si="10"/>
        <v>0</v>
      </c>
      <c r="P24" s="50"/>
      <c r="Q24" s="50"/>
      <c r="R24" s="50"/>
      <c r="S24" s="50"/>
      <c r="T24" s="19"/>
      <c r="U24" s="34"/>
      <c r="V24" s="34"/>
      <c r="W24" s="34"/>
      <c r="X24" s="35"/>
      <c r="Y24" s="19"/>
      <c r="Z24" s="34"/>
      <c r="AA24" s="34"/>
      <c r="AB24" s="34"/>
      <c r="AC24" s="35"/>
    </row>
    <row r="25" spans="1:29">
      <c r="A25" s="78"/>
      <c r="B25" s="20" t="s">
        <v>23</v>
      </c>
      <c r="C25" s="21">
        <f t="shared" si="7"/>
        <v>0</v>
      </c>
      <c r="D25" s="52"/>
      <c r="E25" s="51">
        <f t="shared" si="8"/>
        <v>0</v>
      </c>
      <c r="F25" s="52"/>
      <c r="G25" s="50"/>
      <c r="H25" s="52"/>
      <c r="I25" s="63"/>
      <c r="J25" s="51">
        <f t="shared" si="9"/>
        <v>0</v>
      </c>
      <c r="K25" s="52"/>
      <c r="L25" s="52"/>
      <c r="M25" s="52"/>
      <c r="N25" s="52"/>
      <c r="O25" s="51">
        <f t="shared" si="10"/>
        <v>0</v>
      </c>
      <c r="P25" s="52"/>
      <c r="Q25" s="52"/>
      <c r="R25" s="52"/>
      <c r="S25" s="52"/>
      <c r="T25" s="23"/>
      <c r="U25" s="28"/>
      <c r="V25" s="28"/>
      <c r="W25" s="28"/>
      <c r="X25" s="29"/>
      <c r="Y25" s="23"/>
      <c r="Z25" s="28"/>
      <c r="AA25" s="28"/>
      <c r="AB25" s="28"/>
      <c r="AC25" s="29"/>
    </row>
    <row r="26" spans="1:29">
      <c r="A26" s="78"/>
      <c r="B26" s="20" t="s">
        <v>24</v>
      </c>
      <c r="C26" s="21">
        <f t="shared" si="7"/>
        <v>0</v>
      </c>
      <c r="D26" s="52"/>
      <c r="E26" s="51">
        <f t="shared" si="8"/>
        <v>0</v>
      </c>
      <c r="F26" s="52"/>
      <c r="G26" s="50"/>
      <c r="H26" s="52"/>
      <c r="I26" s="50"/>
      <c r="J26" s="51">
        <f t="shared" si="9"/>
        <v>0</v>
      </c>
      <c r="K26" s="52"/>
      <c r="L26" s="52"/>
      <c r="M26" s="52"/>
      <c r="N26" s="52"/>
      <c r="O26" s="51">
        <f t="shared" si="10"/>
        <v>0</v>
      </c>
      <c r="P26" s="52"/>
      <c r="Q26" s="52"/>
      <c r="R26" s="52"/>
      <c r="S26" s="52"/>
      <c r="T26" s="23"/>
      <c r="U26" s="28"/>
      <c r="V26" s="28"/>
      <c r="W26" s="28"/>
      <c r="X26" s="29"/>
      <c r="Y26" s="23"/>
      <c r="Z26" s="28"/>
      <c r="AA26" s="28"/>
      <c r="AB26" s="28"/>
      <c r="AC26" s="29"/>
    </row>
    <row r="27" spans="1:29">
      <c r="A27" s="78"/>
      <c r="B27" s="16" t="s">
        <v>25</v>
      </c>
      <c r="C27" s="21">
        <f t="shared" si="7"/>
        <v>28.43</v>
      </c>
      <c r="D27" s="64">
        <v>28.43</v>
      </c>
      <c r="E27" s="49">
        <f t="shared" si="8"/>
        <v>0</v>
      </c>
      <c r="F27" s="50"/>
      <c r="G27" s="50"/>
      <c r="H27" s="50"/>
      <c r="I27" s="50"/>
      <c r="J27" s="49">
        <f t="shared" si="9"/>
        <v>0</v>
      </c>
      <c r="K27" s="50"/>
      <c r="L27" s="50"/>
      <c r="M27" s="50"/>
      <c r="N27" s="50"/>
      <c r="O27" s="49">
        <f t="shared" si="10"/>
        <v>0</v>
      </c>
      <c r="P27" s="50"/>
      <c r="Q27" s="50"/>
      <c r="R27" s="50"/>
      <c r="S27" s="50"/>
      <c r="T27" s="19"/>
      <c r="U27" s="34"/>
      <c r="V27" s="34"/>
      <c r="W27" s="34"/>
      <c r="X27" s="35"/>
      <c r="Y27" s="19"/>
      <c r="Z27" s="34"/>
      <c r="AA27" s="34"/>
      <c r="AB27" s="34"/>
      <c r="AC27" s="35"/>
    </row>
    <row r="28" spans="1:29" hidden="1" outlineLevel="1">
      <c r="A28" s="78"/>
      <c r="B28" s="16" t="s">
        <v>26</v>
      </c>
      <c r="C28" s="17">
        <f t="shared" si="7"/>
        <v>0</v>
      </c>
      <c r="D28" s="49"/>
      <c r="E28" s="49">
        <f t="shared" si="8"/>
        <v>0</v>
      </c>
      <c r="F28" s="50"/>
      <c r="G28" s="50"/>
      <c r="H28" s="50"/>
      <c r="I28" s="50"/>
      <c r="J28" s="49">
        <f t="shared" si="9"/>
        <v>0</v>
      </c>
      <c r="K28" s="50"/>
      <c r="L28" s="50"/>
      <c r="M28" s="50"/>
      <c r="N28" s="50"/>
      <c r="O28" s="49">
        <f t="shared" si="10"/>
        <v>0</v>
      </c>
      <c r="P28" s="50"/>
      <c r="Q28" s="50"/>
      <c r="R28" s="50"/>
      <c r="S28" s="50"/>
      <c r="T28" s="19"/>
      <c r="U28" s="34"/>
      <c r="V28" s="34"/>
      <c r="W28" s="34"/>
      <c r="X28" s="35"/>
      <c r="Y28" s="19"/>
      <c r="Z28" s="34"/>
      <c r="AA28" s="34"/>
      <c r="AB28" s="34"/>
      <c r="AC28" s="35"/>
    </row>
    <row r="29" spans="1:29" ht="17.25" collapsed="1" thickBot="1">
      <c r="A29" s="79"/>
      <c r="B29" s="53" t="s">
        <v>27</v>
      </c>
      <c r="C29" s="60">
        <f>E29+J29+D29</f>
        <v>138.184</v>
      </c>
      <c r="D29" s="54">
        <f>SUM(D18:D28)</f>
        <v>28.43</v>
      </c>
      <c r="E29" s="59">
        <f t="shared" si="8"/>
        <v>109.754</v>
      </c>
      <c r="F29" s="54">
        <f>SUM(F18:F28)</f>
        <v>0</v>
      </c>
      <c r="G29" s="54">
        <f>SUM(G18:G28)</f>
        <v>0</v>
      </c>
      <c r="H29" s="54">
        <f>SUM(H18:H28)</f>
        <v>0</v>
      </c>
      <c r="I29" s="54">
        <f>SUM(I18:I28)</f>
        <v>109.754</v>
      </c>
      <c r="J29" s="55">
        <f t="shared" si="9"/>
        <v>0</v>
      </c>
      <c r="K29" s="54">
        <f>SUM(K18:K28)</f>
        <v>0</v>
      </c>
      <c r="L29" s="54">
        <f>SUM(L18:L28)</f>
        <v>0</v>
      </c>
      <c r="M29" s="54">
        <f>SUM(M18:M28)</f>
        <v>0</v>
      </c>
      <c r="N29" s="54">
        <f>SUM(N18:N28)</f>
        <v>0</v>
      </c>
      <c r="O29" s="55">
        <f t="shared" si="10"/>
        <v>0</v>
      </c>
      <c r="P29" s="54">
        <f>SUM(P18:P28)</f>
        <v>0</v>
      </c>
      <c r="Q29" s="54">
        <f>SUM(Q18:Q28)</f>
        <v>0</v>
      </c>
      <c r="R29" s="54">
        <f>SUM(R18:R28)</f>
        <v>0</v>
      </c>
      <c r="S29" s="54">
        <f>SUM(S18:S28)</f>
        <v>0</v>
      </c>
      <c r="T29" s="56"/>
      <c r="U29" s="57"/>
      <c r="V29" s="57"/>
      <c r="W29" s="57"/>
      <c r="X29" s="58"/>
      <c r="Y29" s="56"/>
      <c r="Z29" s="57"/>
      <c r="AA29" s="57"/>
      <c r="AB29" s="57"/>
      <c r="AC29" s="58"/>
    </row>
    <row r="31" spans="1:29">
      <c r="C31" s="62"/>
    </row>
    <row r="32" spans="1:29">
      <c r="C32" s="72"/>
      <c r="I32" s="61"/>
    </row>
    <row r="33" spans="3:22">
      <c r="C33" s="67"/>
      <c r="D33" s="72"/>
      <c r="F33" s="61"/>
    </row>
    <row r="34" spans="3:22">
      <c r="C34" s="67"/>
      <c r="D34" s="65"/>
      <c r="I34" s="61"/>
      <c r="O34" s="65"/>
      <c r="P34" s="65"/>
    </row>
    <row r="35" spans="3:22">
      <c r="D35" s="65"/>
      <c r="H35" s="67"/>
    </row>
    <row r="36" spans="3:22">
      <c r="E36" s="65"/>
      <c r="S36" s="71"/>
      <c r="T36" s="71"/>
      <c r="U36" s="71"/>
      <c r="V36" s="71"/>
    </row>
    <row r="37" spans="3:22">
      <c r="S37" s="71"/>
      <c r="T37" s="71"/>
      <c r="U37" s="71"/>
      <c r="V37" s="71"/>
    </row>
    <row r="38" spans="3:22">
      <c r="S38" s="71"/>
      <c r="T38" s="71"/>
      <c r="U38" s="71"/>
      <c r="V38" s="71"/>
    </row>
    <row r="39" spans="3:22">
      <c r="S39" s="71"/>
      <c r="T39" s="71"/>
      <c r="U39" s="71"/>
      <c r="V39" s="71"/>
    </row>
  </sheetData>
  <mergeCells count="27"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Y5:AC5"/>
    <mergeCell ref="Z6:AC6"/>
    <mergeCell ref="T6:T7"/>
    <mergeCell ref="U6:X6"/>
    <mergeCell ref="Y6:Y7"/>
    <mergeCell ref="T5:X5"/>
    <mergeCell ref="A8:A17"/>
    <mergeCell ref="A18:A29"/>
    <mergeCell ref="K6:N6"/>
    <mergeCell ref="O6:O7"/>
    <mergeCell ref="P6:S6"/>
    <mergeCell ref="D5:D7"/>
    <mergeCell ref="E5:I5"/>
    <mergeCell ref="J5:N5"/>
    <mergeCell ref="O5:S5"/>
    <mergeCell ref="E6:E7"/>
    <mergeCell ref="F6:I6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JUNE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79280971007</dc:creator>
  <cp:lastModifiedBy>Шидаков Алибек Магометович</cp:lastModifiedBy>
  <dcterms:created xsi:type="dcterms:W3CDTF">2022-10-24T13:44:15Z</dcterms:created>
  <dcterms:modified xsi:type="dcterms:W3CDTF">2023-11-30T08:57:29Z</dcterms:modified>
</cp:coreProperties>
</file>