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11"/>
  </bookViews>
  <sheets>
    <sheet name="Грозненские ГЭС" sheetId="1" r:id="rId1"/>
    <sheet name="Наурские РЭС" sheetId="2" r:id="rId2"/>
    <sheet name="Гудермесского РЭС" sheetId="3" r:id="rId3"/>
    <sheet name="Итум-Калинский РЭС" sheetId="4" r:id="rId4"/>
    <sheet name=" Курчалоевских РЭС" sheetId="5" r:id="rId5"/>
    <sheet name="Шатойский РЭС " sheetId="6" r:id="rId6"/>
    <sheet name="Шелковского РЭС" sheetId="7" r:id="rId7"/>
    <sheet name="Урус-Мартановского РЭС" sheetId="8" r:id="rId8"/>
    <sheet name="Надтеречного РЭС" sheetId="9" r:id="rId9"/>
    <sheet name="Веденский РЭС" sheetId="10" r:id="rId10"/>
    <sheet name="Гудермесский ГРЭС" sheetId="11" r:id="rId11"/>
    <sheet name="Шалинский РЭС" sheetId="12" r:id="rId12"/>
    <sheet name="Ачхой-Мартановского РЭС" sheetId="13" r:id="rId13"/>
  </sheets>
  <definedNames>
    <definedName name="_xlnm.Print_Area" localSheetId="4">' Курчалоевских РЭС'!$A$1:$G$89</definedName>
    <definedName name="_xlnm.Print_Area" localSheetId="2">'Гудермесского РЭС'!$A$1:$G$121</definedName>
    <definedName name="_xlnm.Print_Area" localSheetId="3">'Итум-Калинский РЭС'!$A$1:$G$126</definedName>
    <definedName name="_xlnm.Print_Area" localSheetId="1">'Наурские РЭС'!$A$1:$G$123</definedName>
    <definedName name="_xlnm.Print_Area" localSheetId="7">'Урус-Мартановского РЭС'!$A$1:$I$177</definedName>
    <definedName name="_xlnm.Print_Area" localSheetId="5">'Шатойский РЭС '!$A$1:$G$126</definedName>
    <definedName name="_xlnm.Print_Area" localSheetId="6">'Шелковского РЭС'!$A$1:$H$96</definedName>
  </definedNames>
  <calcPr fullCalcOnLoad="1"/>
</workbook>
</file>

<file path=xl/sharedStrings.xml><?xml version="1.0" encoding="utf-8"?>
<sst xmlns="http://schemas.openxmlformats.org/spreadsheetml/2006/main" count="1639" uniqueCount="856">
  <si>
    <t>Муниципальное образование</t>
  </si>
  <si>
    <t xml:space="preserve">Город/ Населенный пункт </t>
  </si>
  <si>
    <t>Район (только для городов)</t>
  </si>
  <si>
    <t>Наименование ПС,ТП с указанием классов напряжения,количества и мощности трансформаторов</t>
  </si>
  <si>
    <t>Пропускная способность с учетом критерия (п-1),МВт</t>
  </si>
  <si>
    <t>Текущий резерв мощности с учетом присоединенных потребителей,заключенных договоров ТП и поданных заявок на ТП,МВт</t>
  </si>
  <si>
    <t>Текущий резерв мощности с учетом присоединенных потребителей,МВт</t>
  </si>
  <si>
    <t>ЧР.</t>
  </si>
  <si>
    <t>г.Грозный</t>
  </si>
  <si>
    <t>Заводской</t>
  </si>
  <si>
    <t>6кВ</t>
  </si>
  <si>
    <t>ТП-27шт.</t>
  </si>
  <si>
    <t>11220кВа</t>
  </si>
  <si>
    <t>11,220мВт</t>
  </si>
  <si>
    <t>Октябрьский</t>
  </si>
  <si>
    <t>10кВ</t>
  </si>
  <si>
    <t xml:space="preserve">п/ст ГРП  </t>
  </si>
  <si>
    <t>ТП-6шт.</t>
  </si>
  <si>
    <t>3050кВа</t>
  </si>
  <si>
    <t>3,050мВт</t>
  </si>
  <si>
    <t xml:space="preserve">п/ст Черноречье   </t>
  </si>
  <si>
    <t>п/ст Западная</t>
  </si>
  <si>
    <t>ТП-11шт.</t>
  </si>
  <si>
    <t>3620кВа</t>
  </si>
  <si>
    <t>3,620мВт</t>
  </si>
  <si>
    <t>8,976мВт</t>
  </si>
  <si>
    <t>2,440мВт</t>
  </si>
  <si>
    <t>1,738мВт</t>
  </si>
  <si>
    <t>6,6200мВт</t>
  </si>
  <si>
    <t>2,900мВт</t>
  </si>
  <si>
    <t>1,950мВт</t>
  </si>
  <si>
    <t>п/ст Северная</t>
  </si>
  <si>
    <t>28шт.</t>
  </si>
  <si>
    <t>16550кВа</t>
  </si>
  <si>
    <t>16,550мВт</t>
  </si>
  <si>
    <t>13,240мВт</t>
  </si>
  <si>
    <t>9,765мВт</t>
  </si>
  <si>
    <t>п/ст Южная</t>
  </si>
  <si>
    <t>ТП-4шт.</t>
  </si>
  <si>
    <t>1300кВа</t>
  </si>
  <si>
    <t>1,300мВт</t>
  </si>
  <si>
    <t>1040мВт</t>
  </si>
  <si>
    <t>0,845мВт</t>
  </si>
  <si>
    <t xml:space="preserve">п/ст  Северная  </t>
  </si>
  <si>
    <t>ТП-3шт.</t>
  </si>
  <si>
    <t>2000кВа</t>
  </si>
  <si>
    <t>2,000мВт</t>
  </si>
  <si>
    <t>0,780мВт</t>
  </si>
  <si>
    <t>1,600мВт</t>
  </si>
  <si>
    <t>п/ст   Тепличная</t>
  </si>
  <si>
    <t>ТП-34шт.</t>
  </si>
  <si>
    <t>13840кВа</t>
  </si>
  <si>
    <t>11,072мВт</t>
  </si>
  <si>
    <t>13,840мВт</t>
  </si>
  <si>
    <t>8,712мВт</t>
  </si>
  <si>
    <t>ТП-67шт.</t>
  </si>
  <si>
    <t>35700кВа</t>
  </si>
  <si>
    <t>35,700мВт</t>
  </si>
  <si>
    <t>28,560мВт</t>
  </si>
  <si>
    <t>22,848мВт</t>
  </si>
  <si>
    <t>Ленинский</t>
  </si>
  <si>
    <t>ТП-56шт.</t>
  </si>
  <si>
    <t>39280кВа</t>
  </si>
  <si>
    <t>39,2800мВт</t>
  </si>
  <si>
    <t>31,840мВт</t>
  </si>
  <si>
    <t>22,389мВт</t>
  </si>
  <si>
    <t>п/ст   Восточная</t>
  </si>
  <si>
    <t>ТП-64шт.</t>
  </si>
  <si>
    <t>37270кВа</t>
  </si>
  <si>
    <t>37,270мВт</t>
  </si>
  <si>
    <t>29,816мВт</t>
  </si>
  <si>
    <t>23,480мВт</t>
  </si>
  <si>
    <t>ТП-20шт.</t>
  </si>
  <si>
    <t>12700кВа</t>
  </si>
  <si>
    <t>12,700мВт</t>
  </si>
  <si>
    <t>10,176мВт</t>
  </si>
  <si>
    <t>7,505мВт</t>
  </si>
  <si>
    <t>п/ст Консервная</t>
  </si>
  <si>
    <t>9140кВа</t>
  </si>
  <si>
    <t>9,140мВт</t>
  </si>
  <si>
    <t>7,312мВт</t>
  </si>
  <si>
    <t>5,193мВт</t>
  </si>
  <si>
    <t>Старопромысловский</t>
  </si>
  <si>
    <t xml:space="preserve">п/ст Холодильник   </t>
  </si>
  <si>
    <t>ТП-17шт.</t>
  </si>
  <si>
    <t>8490кВа</t>
  </si>
  <si>
    <t>8,490мВт</t>
  </si>
  <si>
    <t>6,790мВт</t>
  </si>
  <si>
    <t>4,920мВт</t>
  </si>
  <si>
    <t>ТП-24шт.</t>
  </si>
  <si>
    <t>12010кВа</t>
  </si>
  <si>
    <t>9,600мВт</t>
  </si>
  <si>
    <t>7,680мВт</t>
  </si>
  <si>
    <t>12,010мВт</t>
  </si>
  <si>
    <t>п/ст 56 (Трансмаш)</t>
  </si>
  <si>
    <t>ТП-19шт.</t>
  </si>
  <si>
    <t>8820кВа</t>
  </si>
  <si>
    <t>8,820мВт</t>
  </si>
  <si>
    <t>5,550мВт</t>
  </si>
  <si>
    <t>7,056мВт</t>
  </si>
  <si>
    <t>п/ст Электроприбор</t>
  </si>
  <si>
    <t>10200кВа</t>
  </si>
  <si>
    <t>10,200мВт</t>
  </si>
  <si>
    <t>8160мВт</t>
  </si>
  <si>
    <t>6,520мВт</t>
  </si>
  <si>
    <t xml:space="preserve">п/ст Холодильник  </t>
  </si>
  <si>
    <t xml:space="preserve">             Главный инженер ГГЭС                                                                                                               Калаев У.У.</t>
  </si>
  <si>
    <t xml:space="preserve">                     исп. Кагарбеков Х.И.</t>
  </si>
  <si>
    <t>технологического присоединения потребителей трансформаторной мощности</t>
  </si>
  <si>
    <t>по подстанциям и трансформаторным пунктам напряжением ниже 35кВ</t>
  </si>
  <si>
    <t>Наименование</t>
  </si>
  <si>
    <t xml:space="preserve">Пропускная </t>
  </si>
  <si>
    <t>Текущий резерв</t>
  </si>
  <si>
    <t>ПС,ТП с указанием</t>
  </si>
  <si>
    <t>способность</t>
  </si>
  <si>
    <t>мощности с учетом</t>
  </si>
  <si>
    <t>классов напряжения</t>
  </si>
  <si>
    <t>с учетом</t>
  </si>
  <si>
    <t>присоединенных</t>
  </si>
  <si>
    <t>Муниципальное</t>
  </si>
  <si>
    <t>Город /</t>
  </si>
  <si>
    <t>район /</t>
  </si>
  <si>
    <t xml:space="preserve">количества и </t>
  </si>
  <si>
    <t>критерия</t>
  </si>
  <si>
    <t>потребителей, МВт</t>
  </si>
  <si>
    <t>потребителей,</t>
  </si>
  <si>
    <t>образование</t>
  </si>
  <si>
    <t>населенный пункт</t>
  </si>
  <si>
    <t>только для</t>
  </si>
  <si>
    <t>мощности</t>
  </si>
  <si>
    <t>(n-1) МВт</t>
  </si>
  <si>
    <t>заключенных договоров</t>
  </si>
  <si>
    <t>городов</t>
  </si>
  <si>
    <t>трансформаторов</t>
  </si>
  <si>
    <t>ТП и поданных</t>
  </si>
  <si>
    <t>заявок на ТП, МВт</t>
  </si>
  <si>
    <t>Наурский</t>
  </si>
  <si>
    <t>ст.Наурская</t>
  </si>
  <si>
    <t>10/0,4 кВ  2*400 кВА</t>
  </si>
  <si>
    <t>муниципальный</t>
  </si>
  <si>
    <t>10/0,4 кВ  5*250 кВА</t>
  </si>
  <si>
    <t>район</t>
  </si>
  <si>
    <t>10/0,4 кВ  9*160 кВА</t>
  </si>
  <si>
    <t>10/0,4 кВ  2*100 кВА</t>
  </si>
  <si>
    <t>ст.Мекенская</t>
  </si>
  <si>
    <t>10/0,4 кВ  2*250 кВА</t>
  </si>
  <si>
    <t>10/0,4 кВ  2*160 кВА</t>
  </si>
  <si>
    <t>10/0,4 кВ  1*100 кВА</t>
  </si>
  <si>
    <t>ст.Савельевская</t>
  </si>
  <si>
    <t>10/0,4 кВ  1*400 кВА</t>
  </si>
  <si>
    <t>ст.Калиновская</t>
  </si>
  <si>
    <t>10/0,4 кВ  4*400 кВА</t>
  </si>
  <si>
    <t>10/0,4 кВ  4*160 кВА</t>
  </si>
  <si>
    <t>10/0,4 кВ  7*100 кВА</t>
  </si>
  <si>
    <t>с.Новотерское</t>
  </si>
  <si>
    <t>10/0,4 кВ  3*250 кВА</t>
  </si>
  <si>
    <t>10/0,4 кВ 1*100 кВА</t>
  </si>
  <si>
    <t>с.Ульяновское</t>
  </si>
  <si>
    <t>10/0,4 кВ  1*200 кВА</t>
  </si>
  <si>
    <t>10/0,4 кВ  1*160 кВА</t>
  </si>
  <si>
    <t>10/0,4 кВ  2*63 кВА</t>
  </si>
  <si>
    <t>с.Левобережное</t>
  </si>
  <si>
    <t>с.Юбилейное</t>
  </si>
  <si>
    <t>10/0,4 кВ    1*63 кВА</t>
  </si>
  <si>
    <t>с.Новое Солкушино</t>
  </si>
  <si>
    <t>10/0,4 кВ  1*630 кВА</t>
  </si>
  <si>
    <t>с.Фрунзенское</t>
  </si>
  <si>
    <t>ст.Николаевская</t>
  </si>
  <si>
    <t>10/0,4 кВ  4*250 кВА</t>
  </si>
  <si>
    <t>10/0,4 кВ  3*160 кВА</t>
  </si>
  <si>
    <t>10/0,4 кВ  3*100 кВА</t>
  </si>
  <si>
    <t>с.Чернокозово</t>
  </si>
  <si>
    <t>10/0,4 кВ  1*63 кВА</t>
  </si>
  <si>
    <t>с.Алпатово</t>
  </si>
  <si>
    <t>10/0,4 кВ  7*160 кВА</t>
  </si>
  <si>
    <t>10/0,4 кВ  4*100 кВА</t>
  </si>
  <si>
    <t>с.Рубежное</t>
  </si>
  <si>
    <t>ст.Ищерская</t>
  </si>
  <si>
    <t>10/0,4 кВ  6*160 кВА</t>
  </si>
  <si>
    <t>с.Дальнее</t>
  </si>
  <si>
    <t>х.Кречетов</t>
  </si>
  <si>
    <t>х.Майский</t>
  </si>
  <si>
    <t>х.Капустино</t>
  </si>
  <si>
    <t>х.Клинково</t>
  </si>
  <si>
    <t>10/0,4 кВ  1*250 кВА</t>
  </si>
  <si>
    <t>х.Мирный</t>
  </si>
  <si>
    <t>х.Майорский</t>
  </si>
  <si>
    <t>х.Корнеев</t>
  </si>
  <si>
    <t>х.Постный</t>
  </si>
  <si>
    <t>х.Станский</t>
  </si>
  <si>
    <t>х.Козлов</t>
  </si>
  <si>
    <t>х.Обильный</t>
  </si>
  <si>
    <t xml:space="preserve"> Главный инженер  Наурского РЭС___________    Реунов В.Н.</t>
  </si>
  <si>
    <t>Информация  Гудермесского РЭС о наличии объема свободной для</t>
  </si>
  <si>
    <t>Гудермесский</t>
  </si>
  <si>
    <t>с.Джалка</t>
  </si>
  <si>
    <t>6/0,4 кВ  3*400 кВА</t>
  </si>
  <si>
    <t>6/0,4 кВ  9*250 кВА</t>
  </si>
  <si>
    <t>6/0,4 кВ  5*160 кВА</t>
  </si>
  <si>
    <t>6/0,4 кВ  3*100 кВА</t>
  </si>
  <si>
    <t>н.Энгеной</t>
  </si>
  <si>
    <t>6/0,4 кВ  1*250 кВА</t>
  </si>
  <si>
    <t>6/0,4 кВ  2*160 кВА</t>
  </si>
  <si>
    <t>6/0,4 кВ  4*100 кВА</t>
  </si>
  <si>
    <t>п.Дружба</t>
  </si>
  <si>
    <t>6/0,4 кВ  1*180 кВА</t>
  </si>
  <si>
    <t>6/0,4 кВ  2*100 кВА</t>
  </si>
  <si>
    <t>6/0,4 кВ 2*63    кВА</t>
  </si>
  <si>
    <t>н.Беной</t>
  </si>
  <si>
    <t>6/0,4 кВ  1*160 кВА</t>
  </si>
  <si>
    <t>6/0,4 кВ  6*100 кВА</t>
  </si>
  <si>
    <t>6/0,4 кВ  2*63   кВА</t>
  </si>
  <si>
    <t>с.Шуани</t>
  </si>
  <si>
    <t>6/0,4 кВ  4*160 кВА</t>
  </si>
  <si>
    <t>6/0,4 кВ  1*100 кВА</t>
  </si>
  <si>
    <t>6/0,4 кВ 1*63    кВА</t>
  </si>
  <si>
    <t>с.Мелчхи</t>
  </si>
  <si>
    <t>6/0,4 кВ  1*400 кВА</t>
  </si>
  <si>
    <t>6/0,4 кВ  2*250 кВА</t>
  </si>
  <si>
    <t>6/0,4 кВ  3*160 кВА</t>
  </si>
  <si>
    <t>с.Комсомольское</t>
  </si>
  <si>
    <t>6/0,4 кВ  1*320 кВА</t>
  </si>
  <si>
    <t>6/0,4 кВ  3*250 кВА</t>
  </si>
  <si>
    <t>6/0,4 кВ 2*160  кВА</t>
  </si>
  <si>
    <t>6/0,4 кВ 2*100  кВА</t>
  </si>
  <si>
    <t>в.Суворовка</t>
  </si>
  <si>
    <t>6/0,4 кВ  4*250 кВА</t>
  </si>
  <si>
    <t>0,890</t>
  </si>
  <si>
    <t>с.Бильтой-Юрт</t>
  </si>
  <si>
    <t>6/0,4 кВ    1*63 кВА</t>
  </si>
  <si>
    <t>с.Кади-Юрт</t>
  </si>
  <si>
    <t>н.Суворовка</t>
  </si>
  <si>
    <t>6/0,4 кВ 1*200  кВА</t>
  </si>
  <si>
    <t>6/0,4 кВ 4*160  кВА</t>
  </si>
  <si>
    <t>6/0,4 кВ 1*100  кВА</t>
  </si>
  <si>
    <t>6/0,4 кВ 1*50    кВА</t>
  </si>
  <si>
    <t>с.Гордали</t>
  </si>
  <si>
    <t>6/0,4 кВ 3*160  кВА</t>
  </si>
  <si>
    <t>н.Эникали</t>
  </si>
  <si>
    <t>6/0,4 кВ 1*160  кВА</t>
  </si>
  <si>
    <t>с.Ишхой-Юрт</t>
  </si>
  <si>
    <t>6/0,4 кВ  9*160 кВА</t>
  </si>
  <si>
    <t>с.Кошкельды</t>
  </si>
  <si>
    <t>6/0,4 кВ 1*315  кВА</t>
  </si>
  <si>
    <t>0,280</t>
  </si>
  <si>
    <t>в.Герзель</t>
  </si>
  <si>
    <t>6/0,4 кВ 5*160  кВА</t>
  </si>
  <si>
    <t>6/0,4 кВ 3*100  кВА</t>
  </si>
  <si>
    <t xml:space="preserve">6/0,4 кВ 1*25    кВА </t>
  </si>
  <si>
    <t>н.Герзель</t>
  </si>
  <si>
    <t>10/0,4 кВ 1*250 кВА</t>
  </si>
  <si>
    <t>10/0,4 кВ 2*160 кВА</t>
  </si>
  <si>
    <t>с.Энгель-Юрт</t>
  </si>
  <si>
    <t>10/0,4 кВ 1*400 кВА</t>
  </si>
  <si>
    <t>10/0,4 кВ 8*160 кВА</t>
  </si>
  <si>
    <t>10/0,4 кВ 2*100 кВА</t>
  </si>
  <si>
    <t>с.Азамат-Юрт</t>
  </si>
  <si>
    <t>10/0,4 кВ 1*160 кВА</t>
  </si>
  <si>
    <t>с.Хангиш-Юрт</t>
  </si>
  <si>
    <t>Гудермесского РЭС</t>
  </si>
  <si>
    <t>___________</t>
  </si>
  <si>
    <t xml:space="preserve"> Басханов А.А.</t>
  </si>
  <si>
    <t>Информация  Итум-Калинского РЭС о наличии объема свободной для</t>
  </si>
  <si>
    <t>Итум-Калинский</t>
  </si>
  <si>
    <t>с. Гухой</t>
  </si>
  <si>
    <t>10/0,4 кВ  1-160 кВА</t>
  </si>
  <si>
    <t>10/0,4 кВ  1-63 кВА</t>
  </si>
  <si>
    <t>10/0,4 кВ  1-40 кВА</t>
  </si>
  <si>
    <t>с. Зумсой</t>
  </si>
  <si>
    <t>10/0,4 кВ  3-100 кВА</t>
  </si>
  <si>
    <t>с.Бугарой</t>
  </si>
  <si>
    <t>10/0,4 кВ  3-63 кВА</t>
  </si>
  <si>
    <t>с. Ушкалой</t>
  </si>
  <si>
    <t>10/0,4 кВ  2-63 кВА</t>
  </si>
  <si>
    <t>с. Конжухой</t>
  </si>
  <si>
    <t>10/0,4 кВ  1-100 кВА</t>
  </si>
  <si>
    <t>с. Башин-Кали</t>
  </si>
  <si>
    <t>с. Гучум-Кали</t>
  </si>
  <si>
    <t>0,039,2</t>
  </si>
  <si>
    <t>с. Кокадой</t>
  </si>
  <si>
    <t>10/0,4 кВ  1-250 кВА</t>
  </si>
  <si>
    <t>10/0,4 кВ    2*63 кВА</t>
  </si>
  <si>
    <t>с. Итум-Кали</t>
  </si>
  <si>
    <t>10/0,4 кВ 1-40  кВА</t>
  </si>
  <si>
    <t>с. Тазбичи</t>
  </si>
  <si>
    <t>10/0,4 кВ 1*63 кВА</t>
  </si>
  <si>
    <t>с. Ведучи</t>
  </si>
  <si>
    <t>10/0,4 кВ  1*40 кВА</t>
  </si>
  <si>
    <t>10/0,4 кВ  1*25 кВА</t>
  </si>
  <si>
    <t>с. Борз-Ирзи</t>
  </si>
  <si>
    <t>с. Юрда</t>
  </si>
  <si>
    <t>Шаройский</t>
  </si>
  <si>
    <t>с. Кенхи</t>
  </si>
  <si>
    <t xml:space="preserve">Муниципиальный </t>
  </si>
  <si>
    <t>10/0,4 кВ  4*63 кВА</t>
  </si>
  <si>
    <t>с. Чайри</t>
  </si>
  <si>
    <t>с. Бути</t>
  </si>
  <si>
    <t xml:space="preserve">с. Кири </t>
  </si>
  <si>
    <t>0,,089</t>
  </si>
  <si>
    <t>с. Химой</t>
  </si>
  <si>
    <t>с. Хиндой</t>
  </si>
  <si>
    <t>с. Шарой</t>
  </si>
  <si>
    <t>с. Чихалда</t>
  </si>
  <si>
    <t>с. Шикорой</t>
  </si>
  <si>
    <t>с. Хакмада</t>
  </si>
  <si>
    <t>Хашалда</t>
  </si>
  <si>
    <t>Джагалдой</t>
  </si>
  <si>
    <t>с. Эрз-Ари</t>
  </si>
  <si>
    <t>с. Куки-Аул</t>
  </si>
  <si>
    <t>10/0,4 кВ  1*10 кВА</t>
  </si>
  <si>
    <t xml:space="preserve"> Главный инженер  Итум-Калинских РЭС___________    Дибиев В.Н.</t>
  </si>
  <si>
    <t>Информация  Курчалоевских РЭС о наличии объема свободной для</t>
  </si>
  <si>
    <t>Курчалоевски</t>
  </si>
  <si>
    <t>с.Курчалой</t>
  </si>
  <si>
    <t>10/0,4 кВ 1*630 кВА</t>
  </si>
  <si>
    <t>10/0,4 кВ  8*400 кВА</t>
  </si>
  <si>
    <t>10/0,4 кВ  10*250 кВА</t>
  </si>
  <si>
    <t>10/0,4 кВ  6*100 кВА</t>
  </si>
  <si>
    <t>10/0,4кВ 1*25кВА</t>
  </si>
  <si>
    <t>с.Гелдаган</t>
  </si>
  <si>
    <t>10/0,4кВ 7*400кВА</t>
  </si>
  <si>
    <t>10/0,4 кВ  7*250 кВА</t>
  </si>
  <si>
    <t>10/0,4 кВ  9*100 кВА</t>
  </si>
  <si>
    <t>10/0,4кВ 1*63кВА</t>
  </si>
  <si>
    <t>10/0,4кВ 1*40кВА</t>
  </si>
  <si>
    <t>с.Цоци-юрт</t>
  </si>
  <si>
    <t>10/0,4 кВ  5*400 кВА</t>
  </si>
  <si>
    <t>10/0,4 кВ  11*250 кВА</t>
  </si>
  <si>
    <t>10/0,4 кВ  11*160 кВА</t>
  </si>
  <si>
    <t>10/0,4 кВ  13*100 кВА</t>
  </si>
  <si>
    <t xml:space="preserve">10/0,4кВ 6*63кВА  </t>
  </si>
  <si>
    <t>Горные села Ф-6</t>
  </si>
  <si>
    <t>10/0,4 кВ 7*100 кВА</t>
  </si>
  <si>
    <t xml:space="preserve">10/0,4кВ  3*63  кВА </t>
  </si>
  <si>
    <t>Горные села Ф-3</t>
  </si>
  <si>
    <t>10/0,4 кВ 2*40 кВА</t>
  </si>
  <si>
    <t>с.Майртуп</t>
  </si>
  <si>
    <t>10/0,4 кВ  12*160 кВА</t>
  </si>
  <si>
    <t>10/0,4 кВ  5*63 кВА</t>
  </si>
  <si>
    <t>10/0,4 кВ  3*40 кВА</t>
  </si>
  <si>
    <t>10/0,4 кВ  2*25 кВА</t>
  </si>
  <si>
    <t>с.Илсхан-юрт</t>
  </si>
  <si>
    <t>с. Бачи-юрт</t>
  </si>
  <si>
    <t>10/0,4 кВ  4 *400 кВА</t>
  </si>
  <si>
    <t>10/0,4 кВ 10*250 кВА</t>
  </si>
  <si>
    <t>10/0,4 кВ 9*160 кВА</t>
  </si>
  <si>
    <t>10/0,4 кВ 8*100 кВА</t>
  </si>
  <si>
    <t>10/0,4 кВ 2*63 кВА</t>
  </si>
  <si>
    <t>10/0,4 кВ 2*315 кВА</t>
  </si>
  <si>
    <t>с.Хоси-юрт</t>
  </si>
  <si>
    <t>10/0,4 кВ  2*630 кВА</t>
  </si>
  <si>
    <t>10/0,4 кВ  16*250 кВА</t>
  </si>
  <si>
    <t>с.Аллерой</t>
  </si>
  <si>
    <t>10/0,4 кВ  1*315 кВА</t>
  </si>
  <si>
    <t>Начальник Курчалоевских РЭС                                                                  Сулейманов И.А.</t>
  </si>
  <si>
    <t>Улаев У. А</t>
  </si>
  <si>
    <t>Информация  Шатойский РЭС о наличии объема свободной для</t>
  </si>
  <si>
    <t>Шатойский</t>
  </si>
  <si>
    <t>с. Шатой</t>
  </si>
  <si>
    <t>с. Борзой</t>
  </si>
  <si>
    <t>с. Тумсой</t>
  </si>
  <si>
    <t>с. Горгачи</t>
  </si>
  <si>
    <t>с. Нихалой</t>
  </si>
  <si>
    <t>с. Вашендарой</t>
  </si>
  <si>
    <t>х. Высокогорное</t>
  </si>
  <si>
    <t>с. Высокогорное</t>
  </si>
  <si>
    <t>п. Высокогорное</t>
  </si>
  <si>
    <t>с. Сюжи</t>
  </si>
  <si>
    <t>с. Варанды</t>
  </si>
  <si>
    <t>с. Цогуной</t>
  </si>
  <si>
    <t>с. Памятой</t>
  </si>
  <si>
    <t>с. Бекум-Кали</t>
  </si>
  <si>
    <t>с. Сятты</t>
  </si>
  <si>
    <t>с. Юкерч-Келой</t>
  </si>
  <si>
    <t>с. Мускали</t>
  </si>
  <si>
    <t>с. Хан-Кали</t>
  </si>
  <si>
    <t>с. Гатин-Кали</t>
  </si>
  <si>
    <t>с. Мярш-Кали</t>
  </si>
  <si>
    <t>с. Дегисты</t>
  </si>
  <si>
    <t>с. Беной</t>
  </si>
  <si>
    <t>с. Мусолт-Аул</t>
  </si>
  <si>
    <t>с. Халкелой</t>
  </si>
  <si>
    <t>с. Шаро-Аргун</t>
  </si>
  <si>
    <t>с. Дай</t>
  </si>
  <si>
    <t>с. Нохч-Келой</t>
  </si>
  <si>
    <t>с. Чобашкарой</t>
  </si>
  <si>
    <t>с. Зоны</t>
  </si>
  <si>
    <t>с. Улус-Керт</t>
  </si>
  <si>
    <t xml:space="preserve"> Главный инженер  Шатойских РЭС___________    Хасанов В.Б.</t>
  </si>
  <si>
    <t xml:space="preserve">Информация Шелковского РЭС о наличии объема свободной для </t>
  </si>
  <si>
    <t>Город/населенный пункт</t>
  </si>
  <si>
    <t>Район/только для городов</t>
  </si>
  <si>
    <t>Наименование ПС, ТП с указанием классов напряжения количества и мощности трансформаторов</t>
  </si>
  <si>
    <t>Пропускная способность с учетом критерия (n-1) МВт</t>
  </si>
  <si>
    <t>Текущий резерв мощности с учетом присоединенных потребителей, МВт</t>
  </si>
  <si>
    <t>Текущий резерв мощности с учетом присоединненых потребителей, заключенных договоров ТП и поданных заявок на ТП, МВт</t>
  </si>
  <si>
    <t>Шелковской муниципальный район</t>
  </si>
  <si>
    <t>ст. Шелковская</t>
  </si>
  <si>
    <t>10/0,4кВ 1*630кВА</t>
  </si>
  <si>
    <t>10/0,4кВ 5*400кВА</t>
  </si>
  <si>
    <t>10/0,4кВ 1*320кВА</t>
  </si>
  <si>
    <t>10/0,4кВ 8*250кВА</t>
  </si>
  <si>
    <t>10/0,4кВ 8*160кВА</t>
  </si>
  <si>
    <t>10/0,4кВ 4*100кВА</t>
  </si>
  <si>
    <t>10/0,4кВ 3*63кВА</t>
  </si>
  <si>
    <t>10/0,4кВ 2*25кВА</t>
  </si>
  <si>
    <t>ст. Гребенская</t>
  </si>
  <si>
    <t>10/0,4кВ 3*400кВА</t>
  </si>
  <si>
    <t>10/0,4кВ 4*250кВА</t>
  </si>
  <si>
    <t>10/0,4кВ 3*160кВА</t>
  </si>
  <si>
    <t>10/0,4кВ 3*100кВА</t>
  </si>
  <si>
    <t>с. Воскресеновское</t>
  </si>
  <si>
    <t>10/0,4кВ 1*160кВА</t>
  </si>
  <si>
    <t>ст. Шелкозаводская</t>
  </si>
  <si>
    <t>10/0,4кВ 1*400кВА</t>
  </si>
  <si>
    <t>10/0,4кВ 2*160кВА</t>
  </si>
  <si>
    <t>с. Харьковское</t>
  </si>
  <si>
    <t>10/0,4кВ 1*250кВА</t>
  </si>
  <si>
    <t>0,0,14</t>
  </si>
  <si>
    <t>10/0,4кВ 1*100кВА</t>
  </si>
  <si>
    <t>с. Коби</t>
  </si>
  <si>
    <t>10/0,4кВ 4*160кВА</t>
  </si>
  <si>
    <t>10/0,4кВ 2*63кВА</t>
  </si>
  <si>
    <t>пос. Парабоч</t>
  </si>
  <si>
    <t>пос. ЛМС</t>
  </si>
  <si>
    <t>ст. Новощедринская</t>
  </si>
  <si>
    <t>10/0,4кВ 2*250кВА</t>
  </si>
  <si>
    <t>ст. Старощедринская</t>
  </si>
  <si>
    <t>с. Каршыга-Аул</t>
  </si>
  <si>
    <t>10/0,4кВ 1*180кВА</t>
  </si>
  <si>
    <t>ст. Старогладовская</t>
  </si>
  <si>
    <t>ст. Курдюковская</t>
  </si>
  <si>
    <t>10/0,4кВ 2*100кВА</t>
  </si>
  <si>
    <t>ст. Каргалиновская</t>
  </si>
  <si>
    <t>10/0,4кВ 3*630кВА</t>
  </si>
  <si>
    <t>10/0,4кВ 3*250кВА</t>
  </si>
  <si>
    <t>с. Сары-Су</t>
  </si>
  <si>
    <t>с. Мирное</t>
  </si>
  <si>
    <t>с. Восход</t>
  </si>
  <si>
    <t>ст. Дубовская</t>
  </si>
  <si>
    <t>10/0,4кВ 2*630кВА</t>
  </si>
  <si>
    <t>ст. Бороздиновская</t>
  </si>
  <si>
    <t>Начальник Шелковских РЭС</t>
  </si>
  <si>
    <t>А.У. Амирхажиев</t>
  </si>
  <si>
    <r>
      <t xml:space="preserve">Информация  </t>
    </r>
    <r>
      <rPr>
        <b/>
        <sz val="12"/>
        <rFont val="Arial Cyr"/>
        <family val="0"/>
      </rPr>
      <t>Урус-Мартановского РЭС</t>
    </r>
    <r>
      <rPr>
        <sz val="12"/>
        <rFont val="Arial Cyr"/>
        <family val="0"/>
      </rPr>
      <t xml:space="preserve"> о наличии объема свободной для</t>
    </r>
  </si>
  <si>
    <t>Наименования ПС,ТП с указанием классов напряжения количества и мощности ТМ</t>
  </si>
  <si>
    <t>класс напряж.</t>
  </si>
  <si>
    <t>кол-во</t>
  </si>
  <si>
    <t>мощ-ть</t>
  </si>
  <si>
    <t xml:space="preserve">Уру-Мартановский </t>
  </si>
  <si>
    <t>г.Урус-Мартан</t>
  </si>
  <si>
    <t>Ф-8 ПС "Горец"</t>
  </si>
  <si>
    <t>10/0,4 кВ</t>
  </si>
  <si>
    <t>Ф-9 ПС "Горец"</t>
  </si>
  <si>
    <t>Ф-2 ПС "Горец"</t>
  </si>
  <si>
    <t>Ф-3 ПС "Горец"</t>
  </si>
  <si>
    <t>с. Мартан-чу</t>
  </si>
  <si>
    <t>Ф-13 ПС "Горец"</t>
  </si>
  <si>
    <t>с.Гойты</t>
  </si>
  <si>
    <t>Ф-18 ПС "Горец"</t>
  </si>
  <si>
    <t>Ф-19 ПС "Горец"</t>
  </si>
  <si>
    <t>Ф-20 ПС "Горец"</t>
  </si>
  <si>
    <t>пос.Мичурина</t>
  </si>
  <si>
    <t>с.Гехи</t>
  </si>
  <si>
    <t>Ф-1 ПС "Урус-Мартан"</t>
  </si>
  <si>
    <t>Ф-10 ПС "Урус-Мартан"</t>
  </si>
  <si>
    <t>Ф-2 ПС "Урус-Мартан"</t>
  </si>
  <si>
    <t>с. Танги-чу</t>
  </si>
  <si>
    <t>Ф-9 ПС "Урус-Мартан"</t>
  </si>
  <si>
    <t>Ф-3 ПС "Урус-Мартан"</t>
  </si>
  <si>
    <t>Ф-6 ПС "Урус-Мартан"</t>
  </si>
  <si>
    <t>Ф-8 ПС "Урус-Мартан"</t>
  </si>
  <si>
    <t>Ф-10 ПС "Урус-Мартан-1"</t>
  </si>
  <si>
    <t>с.Шалажи</t>
  </si>
  <si>
    <t>с.Гехи-чу</t>
  </si>
  <si>
    <t>Ф-5 ПС "Урус-Мартан-1"</t>
  </si>
  <si>
    <t>с.Алхан-юрт</t>
  </si>
  <si>
    <t>Ф-11 ПС "Красноармейская"</t>
  </si>
  <si>
    <t>Ф-16 ПС "Красноармейская"</t>
  </si>
  <si>
    <t>с.Алхазурова</t>
  </si>
  <si>
    <t>Ф-2 ПС "Алхазурова"</t>
  </si>
  <si>
    <t>Ф-8 ПС "Алхазурова"</t>
  </si>
  <si>
    <t>Ф-4 ПС "Алхазурова"</t>
  </si>
  <si>
    <t>с.Гой-чу</t>
  </si>
  <si>
    <t>Ф-7 ПС "Алхазурова"</t>
  </si>
  <si>
    <t>с.Гойское</t>
  </si>
  <si>
    <t>Ф-6 ПС "Алхазурова"</t>
  </si>
  <si>
    <t>Итого</t>
  </si>
  <si>
    <t>номин. мощ.</t>
  </si>
  <si>
    <t>мощн. при 80% нагрузк.</t>
  </si>
  <si>
    <t xml:space="preserve"> Главный инженер  Урус-Мартановского РЭС___________    Реунов В.Н.</t>
  </si>
  <si>
    <t xml:space="preserve">        Садулаев А-В.В.</t>
  </si>
  <si>
    <t>Город / населенный пункт</t>
  </si>
  <si>
    <t>с. Минеральное</t>
  </si>
  <si>
    <t>10/0,4кВ 1*250кВ</t>
  </si>
  <si>
    <t>с. Зебер-Юрт</t>
  </si>
  <si>
    <t>10/0,4кВ 3*160кВ</t>
  </si>
  <si>
    <t>10/0,4кВ 2*100кВ</t>
  </si>
  <si>
    <t>с. Братское</t>
  </si>
  <si>
    <t>10/0,4кВ 1*400кВ</t>
  </si>
  <si>
    <t>10/0,4кВ 5*250кВ</t>
  </si>
  <si>
    <t>10/0,4кВ 1*160кВ</t>
  </si>
  <si>
    <t>10/0,4кВ 1*63кВ</t>
  </si>
  <si>
    <t>10/0,4кВ 1*40кВ</t>
  </si>
  <si>
    <t>с. Надтеречное</t>
  </si>
  <si>
    <t>10/0,4кВ 2*400кВ</t>
  </si>
  <si>
    <t>10/0,4кВ 2*250кВ</t>
  </si>
  <si>
    <t>10/0,4кВ 13*160кВ</t>
  </si>
  <si>
    <t>10/0,4кВ 3*100кВ</t>
  </si>
  <si>
    <t>10/0,4кВ 3*63кВ</t>
  </si>
  <si>
    <t>с. Мекен-Юрт</t>
  </si>
  <si>
    <t>10/0,4кВ 4*160кВ</t>
  </si>
  <si>
    <t>с. Подгорное</t>
  </si>
  <si>
    <t>10/0,4кВ 4*250кВ</t>
  </si>
  <si>
    <t>10/0,4кВ 2*160кВ</t>
  </si>
  <si>
    <t>с. Верхний-Наур</t>
  </si>
  <si>
    <t>10/0,4кВ 3*400кВ</t>
  </si>
  <si>
    <t>10/0,4кВ 5*160кВ</t>
  </si>
  <si>
    <t>10/0,4кВ 8*100кВ</t>
  </si>
  <si>
    <t>с. Знаменское</t>
  </si>
  <si>
    <t>6/0,4кВ 1*630кВ</t>
  </si>
  <si>
    <t>6/0,4кВ 2*400кВ</t>
  </si>
  <si>
    <t>6/0,4кВ 15*250кВ</t>
  </si>
  <si>
    <t>6/0,4кВ 7*160кВ</t>
  </si>
  <si>
    <t>6/0,4кВ 10*100кВ</t>
  </si>
  <si>
    <t>6/0,4кВ 7*63кВ</t>
  </si>
  <si>
    <t>6/0,4кВ 4*40кВ</t>
  </si>
  <si>
    <t>с. Бено-Юрт</t>
  </si>
  <si>
    <t>6/0,4кВ 1*600кВ</t>
  </si>
  <si>
    <t>6/0,4кВ 1*180кВ</t>
  </si>
  <si>
    <t>6/0,4кВ 2*160кВ</t>
  </si>
  <si>
    <t>6/0,4кВ 9*100кВ</t>
  </si>
  <si>
    <t>6/0,4кВ 1*63кВ</t>
  </si>
  <si>
    <t>10/0,4кВ 2*25кВ</t>
  </si>
  <si>
    <t>с. Гвардейское</t>
  </si>
  <si>
    <t>10/0,4кВ 10*250кВ</t>
  </si>
  <si>
    <t>10/0,4кВ 6*100кВ</t>
  </si>
  <si>
    <t>10/0,4кВ 3*25кВ</t>
  </si>
  <si>
    <t>с. Калаус</t>
  </si>
  <si>
    <t>с. Комарово</t>
  </si>
  <si>
    <t>10/0,4кВ 1*100кВ</t>
  </si>
  <si>
    <t>п. Горагорск</t>
  </si>
  <si>
    <t>10/0,4кВ 2*320кВ</t>
  </si>
  <si>
    <t>с. Орлиное</t>
  </si>
  <si>
    <t>п. Новый Городок</t>
  </si>
  <si>
    <t>6/0,4кВ 3*400кВ</t>
  </si>
  <si>
    <t xml:space="preserve">Информация о наличии обьема свободной для технологического присоединения потребителей трансформаторной мощности </t>
  </si>
  <si>
    <t>по подстанциям и распределительным пунктам напряжением ниже 35кВ дифференцией по всем уровням напряжения</t>
  </si>
  <si>
    <t xml:space="preserve">Муниципальное </t>
  </si>
  <si>
    <t xml:space="preserve">Город </t>
  </si>
  <si>
    <t xml:space="preserve">район (только для </t>
  </si>
  <si>
    <t xml:space="preserve">Наименование </t>
  </si>
  <si>
    <t xml:space="preserve">Текущий резерв мощности </t>
  </si>
  <si>
    <t>оброзование</t>
  </si>
  <si>
    <t>Населенный пункт</t>
  </si>
  <si>
    <t>городов)</t>
  </si>
  <si>
    <t>ПС,ТП с указанием классов</t>
  </si>
  <si>
    <t>способность с учетом</t>
  </si>
  <si>
    <t>с учетом присоединенных</t>
  </si>
  <si>
    <t xml:space="preserve">с учетом присоединенных </t>
  </si>
  <si>
    <t xml:space="preserve">напряжения, количества и  </t>
  </si>
  <si>
    <t>критерия (n-1) Мвт</t>
  </si>
  <si>
    <t>потребителей Мвт</t>
  </si>
  <si>
    <t>потребителей,заключенных</t>
  </si>
  <si>
    <t>мощности трансформаторов</t>
  </si>
  <si>
    <t>договоров ТП и поданных</t>
  </si>
  <si>
    <t>заявок на ТП,Мвт</t>
  </si>
  <si>
    <t>п/с Ведено</t>
  </si>
  <si>
    <t xml:space="preserve">Веденский </t>
  </si>
  <si>
    <t>с.Д-Ведено</t>
  </si>
  <si>
    <t>10/04кВ, 2-400кВА</t>
  </si>
  <si>
    <t>10/04кВ, 3-250кВА</t>
  </si>
  <si>
    <t>10/04кВ, 5-160кВА</t>
  </si>
  <si>
    <t>0,150</t>
  </si>
  <si>
    <t>10/04кВ, 6-100кВА</t>
  </si>
  <si>
    <t>10/04кВ, 1-63кВА</t>
  </si>
  <si>
    <t>Всего:</t>
  </si>
  <si>
    <t>10/04кВ, 17-2823кВА</t>
  </si>
  <si>
    <t>с.Ведено</t>
  </si>
  <si>
    <t>10/04кВ, 1-400кВА</t>
  </si>
  <si>
    <t>10/04кВ, 1-160кВА</t>
  </si>
  <si>
    <t>10/04кВ, 1-100кВА</t>
  </si>
  <si>
    <t>10/04кВ, 9-1670кВА</t>
  </si>
  <si>
    <t>с.Харачой</t>
  </si>
  <si>
    <t>10/04кВ, 1-250кВА</t>
  </si>
  <si>
    <t>10/04кВ, 3-510кВА</t>
  </si>
  <si>
    <t xml:space="preserve">с.Октябрьское </t>
  </si>
  <si>
    <t>10/04кВ, 2-250кВА</t>
  </si>
  <si>
    <t>10/04кВ, 6-960кВА</t>
  </si>
  <si>
    <t>с.Нефтянка</t>
  </si>
  <si>
    <t>10/04кВ, 2-100кВА</t>
  </si>
  <si>
    <t>с.Ца-Ведено</t>
  </si>
  <si>
    <t>10/04кВ, 3-100кВА</t>
  </si>
  <si>
    <t>10/04кВ, 6-773кВА</t>
  </si>
  <si>
    <t xml:space="preserve">с.Верхатой </t>
  </si>
  <si>
    <t>10/04кВ, 2-213кВА</t>
  </si>
  <si>
    <t>с.Первомайское</t>
  </si>
  <si>
    <t>10/04кВ, 3-360кВА</t>
  </si>
  <si>
    <t xml:space="preserve">с.Гуни </t>
  </si>
  <si>
    <t>10/04кВ, 2-40кВА</t>
  </si>
  <si>
    <t>10/04кВ, 4-490кВА</t>
  </si>
  <si>
    <t xml:space="preserve">с.Агишбатой </t>
  </si>
  <si>
    <t>10/04кВ, 2-160кВА</t>
  </si>
  <si>
    <t>10/04кВ, 2-320кВА</t>
  </si>
  <si>
    <t xml:space="preserve">с.Меседой </t>
  </si>
  <si>
    <t xml:space="preserve">с.Эрсеной </t>
  </si>
  <si>
    <t>0,060</t>
  </si>
  <si>
    <t>п/с Махкеты 35/10кВа</t>
  </si>
  <si>
    <t xml:space="preserve">с.Эшилхатой </t>
  </si>
  <si>
    <t>10/04кВ, 2-260кВА</t>
  </si>
  <si>
    <t xml:space="preserve">с.Элистанжи </t>
  </si>
  <si>
    <t>10/04кВ, 6-250кВА</t>
  </si>
  <si>
    <t>10/04кВ, 8-1760кВА</t>
  </si>
  <si>
    <t xml:space="preserve">с.Хаттуни </t>
  </si>
  <si>
    <t>10/04кВ, 3-160кВА</t>
  </si>
  <si>
    <t>10/04кВ, 7-1330кВА</t>
  </si>
  <si>
    <t xml:space="preserve">с.Махкеты </t>
  </si>
  <si>
    <t>10/04кВ, 7-250кВА</t>
  </si>
  <si>
    <t>10/04кВ, 12-1730кВА</t>
  </si>
  <si>
    <t>Сельментаузен</t>
  </si>
  <si>
    <t>10/04кВ, 4-232кВА</t>
  </si>
  <si>
    <t>с.Дуц-Хутор</t>
  </si>
  <si>
    <t xml:space="preserve">с.Келой </t>
  </si>
  <si>
    <t xml:space="preserve">п/с Центарой </t>
  </si>
  <si>
    <t>с.Дарго</t>
  </si>
  <si>
    <t>10/04кВ, 7-963кВА</t>
  </si>
  <si>
    <t xml:space="preserve">с.Белгатой </t>
  </si>
  <si>
    <t>10/04кВ, 3-420кВА</t>
  </si>
  <si>
    <t>с.Тезенкала</t>
  </si>
  <si>
    <t>10/04кВ, 3-63кВА</t>
  </si>
  <si>
    <t>10/04кВ, 1-25кВА</t>
  </si>
  <si>
    <t>10/04кВ, 4-214кВА</t>
  </si>
  <si>
    <t>с.Жани-Ведено</t>
  </si>
  <si>
    <t>с.Ср.Курчали</t>
  </si>
  <si>
    <t>с.Н-Курчали</t>
  </si>
  <si>
    <t>с.В-Курчали</t>
  </si>
  <si>
    <t xml:space="preserve">с.Ширды-Мохк </t>
  </si>
  <si>
    <t xml:space="preserve">Начальник Веденских РЭС                                                                               Ю.С.Цадаев </t>
  </si>
  <si>
    <t>Гл.инженер РЭС                                                                                                     Р.Ш.Арснукаев</t>
  </si>
  <si>
    <t>Информация Ачхой-Мартановского РЭС о наличии объема свободной для технологического присоединения  потребителей трансформаторной мощности по подстанциям и трансформаторным пунктам  напряжением ниже 35 кВ с деффенциацией по всем уровням напряжения.</t>
  </si>
  <si>
    <t>район / только для городов</t>
  </si>
  <si>
    <t>Наименование ПС, ТС с указанием  классов напряжения количества и мощности трансформаторов</t>
  </si>
  <si>
    <t>Текущий резерв мощности  с учетом присоединенных потребителей, МВт</t>
  </si>
  <si>
    <t>Текущий резерв мощности с учетом присоединенных потребителей, заключенных договоров ТП и поданных заявок на ТП, МВт</t>
  </si>
  <si>
    <t>Ачхой-Мартановский мунициальный район</t>
  </si>
  <si>
    <t>с Ачхой-Мартан</t>
  </si>
  <si>
    <t>10/0,4кВ  27*100</t>
  </si>
  <si>
    <t>10/0,4кВ  14*160</t>
  </si>
  <si>
    <t>10/0,4кВ  13*250</t>
  </si>
  <si>
    <t>10/0,4кВ    4*400</t>
  </si>
  <si>
    <t>10/0,4кВ    1*630</t>
  </si>
  <si>
    <t>с Бамут</t>
  </si>
  <si>
    <t>10/0,4кВ 1*63</t>
  </si>
  <si>
    <t>10/0,4кв 3*100</t>
  </si>
  <si>
    <t>10/0,4кВ 1*160</t>
  </si>
  <si>
    <t>с Новый-Шарой</t>
  </si>
  <si>
    <t>10/0,4кВ 2*100</t>
  </si>
  <si>
    <t>10/0,4кВ 2*250</t>
  </si>
  <si>
    <t>с Давыденко</t>
  </si>
  <si>
    <t>10/0,4кВ 1*40</t>
  </si>
  <si>
    <t>10/0,4кВ 1*100</t>
  </si>
  <si>
    <t>10/0,4кВ 1*400</t>
  </si>
  <si>
    <t>с Катар-Юрт</t>
  </si>
  <si>
    <t>10/0,4кВ    1*63</t>
  </si>
  <si>
    <t>10/0,4кВ 17*100</t>
  </si>
  <si>
    <t>10/0,4кВ 12*160</t>
  </si>
  <si>
    <t>10/0,4кВ   2*250</t>
  </si>
  <si>
    <t>10/0,4кВ  1*400</t>
  </si>
  <si>
    <t>с Валерик</t>
  </si>
  <si>
    <t>10/0,4кв 1*63</t>
  </si>
  <si>
    <t>10/0,4кв 12*100</t>
  </si>
  <si>
    <t>10/0,4кв 16*160</t>
  </si>
  <si>
    <t>10/0,4кв 5*250</t>
  </si>
  <si>
    <t>10/0,4кв 2*400</t>
  </si>
  <si>
    <t>10/0,4кв 1*630</t>
  </si>
  <si>
    <t>с Янди</t>
  </si>
  <si>
    <t>10/0,4кВ 5*160</t>
  </si>
  <si>
    <t>с ст.Ачхой</t>
  </si>
  <si>
    <t>10/0,4кВ 1*250</t>
  </si>
  <si>
    <t>с Шаами-Юрт</t>
  </si>
  <si>
    <t>10/0,4кВ 3*63</t>
  </si>
  <si>
    <t>10/0,4кВ 9*100</t>
  </si>
  <si>
    <t>10/0,4кВ 3*160</t>
  </si>
  <si>
    <t>с Самашки</t>
  </si>
  <si>
    <t>10/0,4кВ 12*100</t>
  </si>
  <si>
    <t>10/0,4кВ 9*160</t>
  </si>
  <si>
    <t>10/0,4кВ 3*250</t>
  </si>
  <si>
    <t>10/0,4кВ 3*400</t>
  </si>
  <si>
    <t>с Закан-Юрт</t>
  </si>
  <si>
    <t>10/0,4кВ 6*100</t>
  </si>
  <si>
    <t>10/0,4кВ 5*250</t>
  </si>
  <si>
    <t>с Хамби-Ирзе</t>
  </si>
  <si>
    <t>10/0,4кВ 10*100</t>
  </si>
  <si>
    <t>10/0,4кВ 6*160</t>
  </si>
  <si>
    <t>10/,04кВ 1*250</t>
  </si>
  <si>
    <t>ст. Червлённая</t>
  </si>
  <si>
    <t>6/0,4кВ 3*400кВА</t>
  </si>
  <si>
    <t>6/0,4кВ 10*250кВА</t>
  </si>
  <si>
    <t>6/0,4кВ 2*180кВА</t>
  </si>
  <si>
    <t>6/0,4кВ 6*160кВА</t>
  </si>
  <si>
    <t>6/0,4кВ 2*100кВА</t>
  </si>
  <si>
    <t>6/0,4кВ 1*63кВА</t>
  </si>
  <si>
    <t>с.Ораз-Аул</t>
  </si>
  <si>
    <t>6/0,4кВ 1*160кВА</t>
  </si>
  <si>
    <t>х-р Боклашкино</t>
  </si>
  <si>
    <t>6/0,4кВ 1*100кВА</t>
  </si>
  <si>
    <t>с.Бурунское</t>
  </si>
  <si>
    <t>х-р Селиванкино</t>
  </si>
  <si>
    <t>Информация  Гудермесских ГЭС о наличии объема свободной для</t>
  </si>
  <si>
    <t>г. Гудермес</t>
  </si>
  <si>
    <t>ПС Гудермес-Город</t>
  </si>
  <si>
    <t>Ф-2</t>
  </si>
  <si>
    <t>ПС 110/6/0,4кВ               2*630</t>
  </si>
  <si>
    <t>Ф-3</t>
  </si>
  <si>
    <t>ПС 110/6/0,4кВ              1*630</t>
  </si>
  <si>
    <t>ПС 110/6/0,4кВ              1*400</t>
  </si>
  <si>
    <t>Ф-4</t>
  </si>
  <si>
    <t>ПС 110/6/0,4кВ               1*100</t>
  </si>
  <si>
    <t xml:space="preserve"> </t>
  </si>
  <si>
    <t>Ф-7</t>
  </si>
  <si>
    <t>ПС 110/6/0,4кВ              1*40</t>
  </si>
  <si>
    <t>Ф-14</t>
  </si>
  <si>
    <t>ПС 110/6/0,4кВ             2*40</t>
  </si>
  <si>
    <t>ПС 110/6/0,4кВ             13*25</t>
  </si>
  <si>
    <t>Ф-17</t>
  </si>
  <si>
    <t>ПС 110/6/0,4кВ            1*630</t>
  </si>
  <si>
    <t>ПС 110/6/0,4кВ            4*400</t>
  </si>
  <si>
    <t>ПС 110/6/0,4кВ            6*100</t>
  </si>
  <si>
    <t>ПС 110/6/0,4кВ            1*40</t>
  </si>
  <si>
    <t>ПС 110/6/0,4кВ            5*25</t>
  </si>
  <si>
    <t>Ф-18</t>
  </si>
  <si>
    <t>ПС 110/6/0,4кВ             6*250</t>
  </si>
  <si>
    <t>ПС 110/6/0,4кВ             8*160</t>
  </si>
  <si>
    <t>Ф-22</t>
  </si>
  <si>
    <t>Ф-24</t>
  </si>
  <si>
    <t>ПС  МЕДЗАВОД-ГОРОД</t>
  </si>
  <si>
    <t>Ф-1</t>
  </si>
  <si>
    <t>ПС 35/6/0,4кВ               1*160</t>
  </si>
  <si>
    <t>ПС 35/6/0,4кВ               1*25</t>
  </si>
  <si>
    <t>Ф-5</t>
  </si>
  <si>
    <t>ПС 35/6/0,4кВ                1*160</t>
  </si>
  <si>
    <t>ПС 35/6/0,4кВ                2*100</t>
  </si>
  <si>
    <t>ПС 35/6/0,4кВ                1*25</t>
  </si>
  <si>
    <t>Информация  Шалинских РЭС о наличии объема свободной для</t>
  </si>
  <si>
    <t>с диффенциацией по всем уровням напряжения</t>
  </si>
  <si>
    <t>Шалинский</t>
  </si>
  <si>
    <t>г.Шали</t>
  </si>
  <si>
    <t>10/0,4 кВ 3*630 кВА</t>
  </si>
  <si>
    <t>10/0,4 кВ  27*250 кВА</t>
  </si>
  <si>
    <t>10/0,4 кВ 57*160 кВА</t>
  </si>
  <si>
    <t>10/0,4 кВ  35*100 кВА</t>
  </si>
  <si>
    <t>с.Автуры</t>
  </si>
  <si>
    <t>10/0,4 кВ  7*400 кВА</t>
  </si>
  <si>
    <t>10/0,4 кВ  15*250 кВА</t>
  </si>
  <si>
    <t>10/0,4 кВ  18*160 кВА</t>
  </si>
  <si>
    <t>10/0,4 кВ  16*100 кВА</t>
  </si>
  <si>
    <t>с.Герменчук</t>
  </si>
  <si>
    <t>10/0,4 кВ  11*100 кВА</t>
  </si>
  <si>
    <t>с.Мескер-Юрт</t>
  </si>
  <si>
    <t>6/0,4 кВ  2*400 кВА</t>
  </si>
  <si>
    <t>6/0,4 кВ  11*250 кВА</t>
  </si>
  <si>
    <t>6/0,4 кВ  11*160 кВА</t>
  </si>
  <si>
    <t>6/0,4 кВ  11*100 кВА</t>
  </si>
  <si>
    <t>с.Сержень-Юрт</t>
  </si>
  <si>
    <t>10/0,4 кВ 6*100 кВА</t>
  </si>
  <si>
    <t>с.Белгатой</t>
  </si>
  <si>
    <t>6/0,4 кВ  5*100 кВА</t>
  </si>
  <si>
    <t>с.Дуба-Юрт</t>
  </si>
  <si>
    <t>с.Новые-Атаги</t>
  </si>
  <si>
    <t>с.Чири-Юрт</t>
  </si>
  <si>
    <t>с.Агишты</t>
  </si>
  <si>
    <t>0,422</t>
  </si>
  <si>
    <t>0,020</t>
  </si>
  <si>
    <t>0,051</t>
  </si>
  <si>
    <t>0,110</t>
  </si>
  <si>
    <t>0,010</t>
  </si>
  <si>
    <t>0,140</t>
  </si>
  <si>
    <t>Информация  Надтеречного РЭС о наличии объема свободной для</t>
  </si>
  <si>
    <t>Надтеречный</t>
  </si>
  <si>
    <t xml:space="preserve">муниципальный </t>
  </si>
  <si>
    <t>Главный инженер Надтеречного РЭС</t>
  </si>
  <si>
    <t>Куразов А.Х.</t>
  </si>
  <si>
    <t>с диффенциацией по всем уровням напряжения на 01.10.2014г..</t>
  </si>
  <si>
    <t>Начальник Шалинских РЭС                                                                 А.А.Шахидов</t>
  </si>
  <si>
    <t>Во втором полугодии заявки и договора на тех.присоединение небыли.</t>
  </si>
  <si>
    <t xml:space="preserve">Главному инженеру </t>
  </si>
  <si>
    <t>ОАО "Чеченэнерго"</t>
  </si>
  <si>
    <t>Сардалову Р.Б.</t>
  </si>
  <si>
    <t>14.10.14г.</t>
  </si>
  <si>
    <t>Главному инженеру ОАО "Чеченэнерго"</t>
  </si>
  <si>
    <t>Информация   о наличии объема свободной для</t>
  </si>
  <si>
    <t xml:space="preserve">ПС 110/6/0,4кВ                1*400  </t>
  </si>
  <si>
    <t>ПС 110/6/0,4кВ                2*250</t>
  </si>
  <si>
    <t>ПС 110/6/0,4кВ                2*160</t>
  </si>
  <si>
    <t>ПС 110/6/0,4кВ                1*100</t>
  </si>
  <si>
    <t>ПС 110/6/0,4кВ                5*63</t>
  </si>
  <si>
    <t>ПС 110/6/0,4кВ                1*25</t>
  </si>
  <si>
    <t>ПС 110/6/0,4кВ               2*250</t>
  </si>
  <si>
    <t>ПС 110/6/0,4кВ              3*160</t>
  </si>
  <si>
    <t>ПС 110/6/0,4кВ              3*100</t>
  </si>
  <si>
    <t>ПС 110/6/0,4кВ               1*1000</t>
  </si>
  <si>
    <t>ПС 110/6/0,4кВ                7*630</t>
  </si>
  <si>
    <t>ПС 110/6/0,4кВ               4*400</t>
  </si>
  <si>
    <t>ПС 110/6/0,4кВ               2*63</t>
  </si>
  <si>
    <t xml:space="preserve">ПС 110/6/0,4кВ               4*25 </t>
  </si>
  <si>
    <t>ПС 110/6/0,4кВ              5*630</t>
  </si>
  <si>
    <t>ПС 110/6/0,4кВ              7*400</t>
  </si>
  <si>
    <t>ПС 110/6/0,4кВ              4*250</t>
  </si>
  <si>
    <t>ПС 110/6/0,4кВ              12*160</t>
  </si>
  <si>
    <t>ПС 110/6/0,4кВ              9*100</t>
  </si>
  <si>
    <t>ПС 110/6/0,4кВ               7*63</t>
  </si>
  <si>
    <t xml:space="preserve">ПС 110/6/0,4кВ               9*25 </t>
  </si>
  <si>
    <t xml:space="preserve">ПС 110/6/0,4кВ              3*630  </t>
  </si>
  <si>
    <t>ПС 110/6/0,4кВ              8*250</t>
  </si>
  <si>
    <t>ПС 110/6/0,4кВ             19*160</t>
  </si>
  <si>
    <t>ПС 110/6/0,4кВ             23*100</t>
  </si>
  <si>
    <t>ПС 110/6/0,4кВ             2*63</t>
  </si>
  <si>
    <t>ПС 110/6/0,4кВ             3*40</t>
  </si>
  <si>
    <t>ф-16</t>
  </si>
  <si>
    <t>ПС 110/6/0,4кВ              1*250</t>
  </si>
  <si>
    <t>ПС 110/6/0,4кВ              5*160</t>
  </si>
  <si>
    <t>ПС 110/6/0,4кВ            4*160</t>
  </si>
  <si>
    <t>ПС 110/6/0,4кВ             1*630</t>
  </si>
  <si>
    <t>ПС 110/6/0,4кВ             9*400</t>
  </si>
  <si>
    <t>ПС 110/6/0,4кВ            15*100</t>
  </si>
  <si>
    <t>ПС 110/6/0,4кВ             9*63</t>
  </si>
  <si>
    <t>ПС 110/6/0,4кВ             7*40</t>
  </si>
  <si>
    <t>ПС 110/6/0,4кВ             7*25</t>
  </si>
  <si>
    <t>ПС 110/6/0,4кВ              4*400</t>
  </si>
  <si>
    <t>ПС 110/6/0,4кВ             15*250</t>
  </si>
  <si>
    <t>ПС 110/6/0,4кВ            13*160</t>
  </si>
  <si>
    <t>ПС 110/6/0,4кВ            17*100</t>
  </si>
  <si>
    <t>ПС 110/6/0,4кВ             12*63</t>
  </si>
  <si>
    <t>ПС 110/6/0,4кВ             4*25</t>
  </si>
  <si>
    <t>ПС 110/6/0,4кВ             1*10</t>
  </si>
  <si>
    <t>ПС 110/6/0,4кВ             2*250</t>
  </si>
  <si>
    <t>ПС 110/6/0,4кВ             21*160</t>
  </si>
  <si>
    <t>ПС 110/6/0,4кВ             27*100</t>
  </si>
  <si>
    <t>ПС 110/6/0,4кВ              7*63</t>
  </si>
  <si>
    <t>ПС 110/6/0,4кВ             12*25</t>
  </si>
  <si>
    <t xml:space="preserve">ПС 35/6/0,4кВ             2*1000  </t>
  </si>
  <si>
    <t>ПС 35/6/0,4кВ               3*630</t>
  </si>
  <si>
    <t>ПС 35/6/0,4кВ               3*160</t>
  </si>
  <si>
    <t>ПС 35/6/0,4кВ               2*100</t>
  </si>
  <si>
    <t>ПС 35/6/0,4кВ               1*63</t>
  </si>
  <si>
    <t>ПС 35/6/0,4кВ               1*40</t>
  </si>
  <si>
    <t xml:space="preserve"> Инженер по режимам Гудермесских ГЭС  ______________________________   Зайнабдиев А-С.Э</t>
  </si>
  <si>
    <t>__05____   ____октябрь_________   2014г</t>
  </si>
  <si>
    <t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на 01.10.2014.</t>
  </si>
  <si>
    <t>с диффенциацией по всем уровням напряжения на 01.10.2014..Наурских РЭС</t>
  </si>
  <si>
    <t>с диффенциацией по всем уровням напряжения.на 01.10.2014.</t>
  </si>
  <si>
    <t>с диффенциацией по всем уровням напряжения. на 01.10.2014.</t>
  </si>
  <si>
    <t>на 01.10.2014.</t>
  </si>
  <si>
    <t>с дифференциацией по всем уровням напряжения.на 01.10.2014.</t>
  </si>
  <si>
    <t>по Веденским РЭС на 01.10.2014.</t>
  </si>
  <si>
    <t>с диффенциацией по всем уровням напряжения.              на 01.10.2014.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</si>
</sst>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00000.00"/>
    <numFmt numFmtId="167" formatCode="0\6\4\9\1\6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0"/>
      <name val="Arial Black"/>
      <family val="2"/>
    </font>
    <font>
      <sz val="14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4"/>
      <name val="Arial"/>
      <family val="2"/>
    </font>
    <font>
      <sz val="14"/>
      <name val="Arial Black"/>
      <family val="2"/>
    </font>
    <font>
      <sz val="11"/>
      <name val="Arial"/>
      <family val="2"/>
    </font>
    <font>
      <b/>
      <sz val="12"/>
      <name val="Arial Cyr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10"/>
      <name val="Arial Cyr"/>
      <family val="0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3" applyFont="1">
      <alignment/>
      <protection/>
    </xf>
    <xf numFmtId="0" fontId="6" fillId="0" borderId="0" xfId="53">
      <alignment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6" fillId="0" borderId="11" xfId="53" applyBorder="1">
      <alignment/>
      <protection/>
    </xf>
    <xf numFmtId="0" fontId="6" fillId="0" borderId="11" xfId="53" applyBorder="1" applyAlignment="1">
      <alignment horizontal="center"/>
      <protection/>
    </xf>
    <xf numFmtId="0" fontId="6" fillId="0" borderId="12" xfId="53" applyBorder="1" applyAlignment="1">
      <alignment horizontal="center"/>
      <protection/>
    </xf>
    <xf numFmtId="0" fontId="6" fillId="0" borderId="13" xfId="53" applyBorder="1">
      <alignment/>
      <protection/>
    </xf>
    <xf numFmtId="0" fontId="6" fillId="0" borderId="13" xfId="53" applyBorder="1" applyAlignment="1">
      <alignment horizontal="center"/>
      <protection/>
    </xf>
    <xf numFmtId="0" fontId="6" fillId="0" borderId="14" xfId="53" applyBorder="1" applyAlignment="1">
      <alignment horizontal="center"/>
      <protection/>
    </xf>
    <xf numFmtId="0" fontId="6" fillId="0" borderId="13" xfId="53" applyBorder="1" applyAlignment="1">
      <alignment vertical="top"/>
      <protection/>
    </xf>
    <xf numFmtId="0" fontId="6" fillId="0" borderId="13" xfId="53" applyBorder="1" applyAlignment="1">
      <alignment horizontal="center" vertical="top"/>
      <protection/>
    </xf>
    <xf numFmtId="0" fontId="6" fillId="0" borderId="13" xfId="53" applyBorder="1" applyAlignment="1">
      <alignment horizontal="center" wrapText="1"/>
      <protection/>
    </xf>
    <xf numFmtId="0" fontId="6" fillId="0" borderId="15" xfId="53" applyBorder="1" applyAlignment="1">
      <alignment horizontal="center" vertical="top"/>
      <protection/>
    </xf>
    <xf numFmtId="0" fontId="6" fillId="0" borderId="15" xfId="53" applyBorder="1" applyAlignment="1">
      <alignment horizontal="center"/>
      <protection/>
    </xf>
    <xf numFmtId="0" fontId="6" fillId="0" borderId="15" xfId="53" applyBorder="1" applyAlignment="1">
      <alignment horizontal="center" wrapText="1"/>
      <protection/>
    </xf>
    <xf numFmtId="0" fontId="6" fillId="0" borderId="16" xfId="53" applyBorder="1" applyAlignment="1">
      <alignment horizontal="center"/>
      <protection/>
    </xf>
    <xf numFmtId="0" fontId="6" fillId="0" borderId="17" xfId="53" applyBorder="1" applyAlignment="1">
      <alignment horizontal="center"/>
      <protection/>
    </xf>
    <xf numFmtId="0" fontId="6" fillId="0" borderId="18" xfId="53" applyBorder="1" applyAlignment="1">
      <alignment horizontal="center"/>
      <protection/>
    </xf>
    <xf numFmtId="0" fontId="6" fillId="0" borderId="19" xfId="53" applyBorder="1" applyAlignment="1">
      <alignment horizontal="center"/>
      <protection/>
    </xf>
    <xf numFmtId="0" fontId="6" fillId="0" borderId="10" xfId="53" applyBorder="1" applyAlignment="1">
      <alignment horizontal="center"/>
      <protection/>
    </xf>
    <xf numFmtId="0" fontId="6" fillId="0" borderId="10" xfId="53" applyBorder="1">
      <alignment/>
      <protection/>
    </xf>
    <xf numFmtId="0" fontId="6" fillId="0" borderId="0" xfId="53" applyBorder="1">
      <alignment/>
      <protection/>
    </xf>
    <xf numFmtId="0" fontId="8" fillId="0" borderId="0" xfId="53" applyFont="1" applyBorder="1">
      <alignment/>
      <protection/>
    </xf>
    <xf numFmtId="9" fontId="6" fillId="0" borderId="0" xfId="53" applyNumberFormat="1" applyFont="1" applyBorder="1" applyAlignment="1">
      <alignment horizontal="center"/>
      <protection/>
    </xf>
    <xf numFmtId="0" fontId="6" fillId="0" borderId="0" xfId="53" applyNumberFormat="1" applyFont="1" applyBorder="1">
      <alignment/>
      <protection/>
    </xf>
    <xf numFmtId="0" fontId="6" fillId="0" borderId="0" xfId="53" applyFont="1" applyBorder="1" applyAlignment="1">
      <alignment/>
      <protection/>
    </xf>
    <xf numFmtId="2" fontId="8" fillId="0" borderId="0" xfId="53" applyNumberFormat="1" applyFont="1" applyBorder="1" applyAlignment="1">
      <alignment/>
      <protection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2" fontId="6" fillId="0" borderId="0" xfId="53" applyNumberFormat="1" applyFont="1" applyBorder="1" applyAlignment="1">
      <alignment horizontal="right"/>
      <protection/>
    </xf>
    <xf numFmtId="0" fontId="6" fillId="0" borderId="10" xfId="53" applyBorder="1" applyAlignment="1">
      <alignment horizontal="center" wrapText="1"/>
      <protection/>
    </xf>
    <xf numFmtId="164" fontId="6" fillId="0" borderId="19" xfId="53" applyNumberFormat="1" applyBorder="1" applyAlignment="1">
      <alignment horizontal="center"/>
      <protection/>
    </xf>
    <xf numFmtId="164" fontId="6" fillId="0" borderId="10" xfId="53" applyNumberFormat="1" applyBorder="1" applyAlignment="1">
      <alignment horizontal="center"/>
      <protection/>
    </xf>
    <xf numFmtId="164" fontId="6" fillId="0" borderId="17" xfId="53" applyNumberFormat="1" applyBorder="1" applyAlignment="1">
      <alignment horizontal="center"/>
      <protection/>
    </xf>
    <xf numFmtId="0" fontId="8" fillId="0" borderId="10" xfId="53" applyFont="1" applyBorder="1">
      <alignment/>
      <protection/>
    </xf>
    <xf numFmtId="9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8" fillId="0" borderId="20" xfId="53" applyFont="1" applyBorder="1" applyAlignment="1">
      <alignment/>
      <protection/>
    </xf>
    <xf numFmtId="0" fontId="8" fillId="0" borderId="21" xfId="53" applyFont="1" applyBorder="1" applyAlignment="1">
      <alignment/>
      <protection/>
    </xf>
    <xf numFmtId="0" fontId="8" fillId="0" borderId="22" xfId="53" applyFont="1" applyBorder="1" applyAlignment="1">
      <alignment/>
      <protection/>
    </xf>
    <xf numFmtId="0" fontId="8" fillId="0" borderId="10" xfId="53" applyFont="1" applyBorder="1" applyAlignment="1">
      <alignment/>
      <protection/>
    </xf>
    <xf numFmtId="0" fontId="8" fillId="0" borderId="17" xfId="53" applyFont="1" applyBorder="1" applyAlignment="1">
      <alignment horizontal="center"/>
      <protection/>
    </xf>
    <xf numFmtId="164" fontId="8" fillId="0" borderId="17" xfId="53" applyNumberFormat="1" applyFont="1" applyBorder="1" applyAlignment="1">
      <alignment horizontal="center"/>
      <protection/>
    </xf>
    <xf numFmtId="164" fontId="8" fillId="0" borderId="19" xfId="53" applyNumberFormat="1" applyFont="1" applyBorder="1" applyAlignment="1">
      <alignment horizontal="center"/>
      <protection/>
    </xf>
    <xf numFmtId="0" fontId="6" fillId="0" borderId="10" xfId="53" applyNumberFormat="1" applyFont="1" applyBorder="1">
      <alignment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2" fontId="8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55">
      <alignment/>
      <protection/>
    </xf>
    <xf numFmtId="0" fontId="3" fillId="0" borderId="10" xfId="55" applyFont="1" applyBorder="1" applyAlignment="1">
      <alignment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wrapText="1"/>
      <protection/>
    </xf>
    <xf numFmtId="0" fontId="0" fillId="0" borderId="10" xfId="55" applyBorder="1">
      <alignment/>
      <protection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4" fontId="11" fillId="0" borderId="0" xfId="42" applyFont="1" applyBorder="1" applyAlignment="1">
      <alignment wrapText="1"/>
    </xf>
    <xf numFmtId="44" fontId="11" fillId="0" borderId="0" xfId="42" applyFont="1" applyBorder="1" applyAlignment="1">
      <alignment horizontal="left" wrapText="1"/>
    </xf>
    <xf numFmtId="166" fontId="11" fillId="0" borderId="0" xfId="42" applyNumberFormat="1" applyFont="1" applyBorder="1" applyAlignment="1">
      <alignment horizontal="left" wrapText="1"/>
    </xf>
    <xf numFmtId="44" fontId="7" fillId="0" borderId="0" xfId="42" applyFont="1" applyBorder="1" applyAlignment="1">
      <alignment vertical="center" wrapText="1"/>
    </xf>
    <xf numFmtId="44" fontId="10" fillId="0" borderId="0" xfId="42" applyFont="1" applyBorder="1" applyAlignment="1">
      <alignment wrapText="1"/>
    </xf>
    <xf numFmtId="44" fontId="14" fillId="0" borderId="0" xfId="42" applyFont="1" applyBorder="1" applyAlignment="1">
      <alignment vertical="center" wrapText="1"/>
    </xf>
    <xf numFmtId="44" fontId="10" fillId="0" borderId="0" xfId="42" applyFont="1" applyBorder="1" applyAlignment="1">
      <alignment horizontal="center" vertical="center" wrapText="1"/>
    </xf>
    <xf numFmtId="44" fontId="10" fillId="0" borderId="0" xfId="42" applyFont="1" applyBorder="1" applyAlignment="1">
      <alignment vertical="center" wrapText="1"/>
    </xf>
    <xf numFmtId="44" fontId="13" fillId="0" borderId="0" xfId="42" applyFont="1" applyBorder="1" applyAlignment="1">
      <alignment vertical="center" wrapText="1"/>
    </xf>
    <xf numFmtId="44" fontId="15" fillId="0" borderId="0" xfId="42" applyFont="1" applyBorder="1" applyAlignment="1">
      <alignment wrapText="1"/>
    </xf>
    <xf numFmtId="44" fontId="13" fillId="0" borderId="0" xfId="42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16" fontId="6" fillId="0" borderId="0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left" indent="4"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 wrapText="1"/>
    </xf>
    <xf numFmtId="44" fontId="10" fillId="0" borderId="12" xfId="42" applyFont="1" applyBorder="1" applyAlignment="1">
      <alignment horizontal="center" vertical="center" wrapText="1"/>
    </xf>
    <xf numFmtId="166" fontId="10" fillId="0" borderId="12" xfId="42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0" fontId="13" fillId="0" borderId="10" xfId="42" applyNumberFormat="1" applyFont="1" applyBorder="1" applyAlignment="1">
      <alignment horizontal="center" vertical="center" wrapText="1"/>
    </xf>
    <xf numFmtId="44" fontId="13" fillId="0" borderId="10" xfId="42" applyFont="1" applyBorder="1" applyAlignment="1">
      <alignment horizontal="left" vertical="center" wrapText="1"/>
    </xf>
    <xf numFmtId="164" fontId="21" fillId="0" borderId="10" xfId="42" applyNumberFormat="1" applyFont="1" applyBorder="1" applyAlignment="1">
      <alignment horizontal="center" vertical="center" wrapText="1"/>
    </xf>
    <xf numFmtId="44" fontId="15" fillId="0" borderId="20" xfId="42" applyFont="1" applyBorder="1" applyAlignment="1">
      <alignment wrapText="1"/>
    </xf>
    <xf numFmtId="44" fontId="15" fillId="0" borderId="21" xfId="42" applyFont="1" applyBorder="1" applyAlignment="1">
      <alignment horizontal="left" wrapText="1"/>
    </xf>
    <xf numFmtId="166" fontId="15" fillId="0" borderId="21" xfId="42" applyNumberFormat="1" applyFont="1" applyBorder="1" applyAlignment="1">
      <alignment horizontal="left" wrapText="1"/>
    </xf>
    <xf numFmtId="44" fontId="15" fillId="0" borderId="21" xfId="42" applyFont="1" applyBorder="1" applyAlignment="1">
      <alignment wrapText="1"/>
    </xf>
    <xf numFmtId="164" fontId="15" fillId="0" borderId="21" xfId="42" applyNumberFormat="1" applyFont="1" applyBorder="1" applyAlignment="1">
      <alignment wrapText="1"/>
    </xf>
    <xf numFmtId="164" fontId="15" fillId="0" borderId="22" xfId="42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66" fontId="6" fillId="0" borderId="10" xfId="0" applyNumberFormat="1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166" fontId="13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0" fillId="0" borderId="12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 wrapText="1"/>
    </xf>
    <xf numFmtId="44" fontId="15" fillId="0" borderId="10" xfId="42" applyFont="1" applyBorder="1" applyAlignment="1">
      <alignment horizontal="left" wrapText="1"/>
    </xf>
    <xf numFmtId="166" fontId="15" fillId="0" borderId="10" xfId="42" applyNumberFormat="1" applyFont="1" applyBorder="1" applyAlignment="1">
      <alignment horizontal="left" wrapText="1"/>
    </xf>
    <xf numFmtId="44" fontId="15" fillId="0" borderId="10" xfId="42" applyFont="1" applyBorder="1" applyAlignment="1">
      <alignment wrapText="1"/>
    </xf>
    <xf numFmtId="164" fontId="15" fillId="0" borderId="10" xfId="42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166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 horizontal="left" wrapText="1"/>
    </xf>
    <xf numFmtId="167" fontId="0" fillId="0" borderId="0" xfId="0" applyNumberFormat="1" applyAlignment="1">
      <alignment wrapText="1"/>
    </xf>
    <xf numFmtId="165" fontId="0" fillId="0" borderId="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vertical="top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4" fontId="12" fillId="0" borderId="0" xfId="42" applyFont="1" applyBorder="1" applyAlignment="1">
      <alignment horizontal="center" vertical="center" wrapText="1"/>
    </xf>
    <xf numFmtId="0" fontId="8" fillId="0" borderId="20" xfId="53" applyFont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0" fontId="8" fillId="0" borderId="22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6" fillId="0" borderId="11" xfId="53" applyBorder="1" applyAlignment="1">
      <alignment horizontal="center" vertical="center" wrapText="1"/>
      <protection/>
    </xf>
    <xf numFmtId="0" fontId="6" fillId="0" borderId="23" xfId="53" applyBorder="1" applyAlignment="1">
      <alignment horizontal="center" vertical="center" wrapText="1"/>
      <protection/>
    </xf>
    <xf numFmtId="0" fontId="6" fillId="0" borderId="19" xfId="53" applyBorder="1" applyAlignment="1">
      <alignment horizontal="center" vertical="center" wrapText="1"/>
      <protection/>
    </xf>
    <xf numFmtId="0" fontId="6" fillId="0" borderId="13" xfId="53" applyBorder="1" applyAlignment="1">
      <alignment horizontal="center" vertical="center" wrapText="1"/>
      <protection/>
    </xf>
    <xf numFmtId="0" fontId="6" fillId="0" borderId="0" xfId="53" applyAlignment="1">
      <alignment horizontal="center" vertical="center" wrapText="1"/>
      <protection/>
    </xf>
    <xf numFmtId="0" fontId="6" fillId="0" borderId="18" xfId="53" applyBorder="1" applyAlignment="1">
      <alignment horizontal="center" vertical="center" wrapText="1"/>
      <protection/>
    </xf>
    <xf numFmtId="0" fontId="6" fillId="0" borderId="15" xfId="53" applyBorder="1" applyAlignment="1">
      <alignment horizontal="center" vertical="center" wrapText="1"/>
      <protection/>
    </xf>
    <xf numFmtId="0" fontId="6" fillId="0" borderId="24" xfId="53" applyBorder="1" applyAlignment="1">
      <alignment horizontal="center" vertical="center" wrapText="1"/>
      <protection/>
    </xf>
    <xf numFmtId="0" fontId="6" fillId="0" borderId="17" xfId="53" applyBorder="1" applyAlignment="1">
      <alignment horizontal="center" vertical="center" wrapText="1"/>
      <protection/>
    </xf>
    <xf numFmtId="0" fontId="6" fillId="0" borderId="12" xfId="53" applyBorder="1" applyAlignment="1">
      <alignment horizontal="center"/>
      <protection/>
    </xf>
    <xf numFmtId="0" fontId="6" fillId="0" borderId="16" xfId="53" applyBorder="1" applyAlignment="1">
      <alignment horizontal="center"/>
      <protection/>
    </xf>
    <xf numFmtId="0" fontId="6" fillId="0" borderId="12" xfId="53" applyBorder="1" applyAlignment="1">
      <alignment horizontal="center" wrapText="1"/>
      <protection/>
    </xf>
    <xf numFmtId="0" fontId="6" fillId="0" borderId="16" xfId="53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55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.7109375" style="0" customWidth="1"/>
    <col min="2" max="2" width="17.00390625" style="0" customWidth="1"/>
    <col min="3" max="3" width="12.421875" style="0" customWidth="1"/>
    <col min="4" max="4" width="20.7109375" style="0" customWidth="1"/>
    <col min="5" max="5" width="19.57421875" style="0" customWidth="1"/>
    <col min="6" max="6" width="14.7109375" style="0" customWidth="1"/>
    <col min="7" max="7" width="16.7109375" style="0" customWidth="1"/>
    <col min="8" max="8" width="25.7109375" style="0" customWidth="1"/>
  </cols>
  <sheetData>
    <row r="2" spans="2:8" ht="29.25" customHeight="1">
      <c r="B2" s="228" t="s">
        <v>848</v>
      </c>
      <c r="C2" s="229"/>
      <c r="D2" s="229"/>
      <c r="E2" s="229"/>
      <c r="F2" s="229"/>
      <c r="G2" s="229"/>
      <c r="H2" s="230"/>
    </row>
    <row r="3" spans="2:8" ht="81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5</v>
      </c>
    </row>
    <row r="4" spans="2:8" ht="20.25" customHeight="1">
      <c r="B4" s="3" t="s">
        <v>7</v>
      </c>
      <c r="C4" s="3" t="s">
        <v>8</v>
      </c>
      <c r="D4" s="3" t="s">
        <v>9</v>
      </c>
      <c r="E4" s="4" t="s">
        <v>20</v>
      </c>
      <c r="F4" s="1"/>
      <c r="G4" s="1"/>
      <c r="H4" s="1"/>
    </row>
    <row r="5" spans="2:8" ht="15">
      <c r="B5" s="1"/>
      <c r="C5" s="1"/>
      <c r="D5" s="1"/>
      <c r="E5" s="1" t="s">
        <v>10</v>
      </c>
      <c r="F5" s="1"/>
      <c r="G5" s="1"/>
      <c r="H5" s="1"/>
    </row>
    <row r="6" spans="2:8" ht="15">
      <c r="B6" s="1"/>
      <c r="C6" s="1"/>
      <c r="D6" s="1"/>
      <c r="E6" s="1" t="s">
        <v>11</v>
      </c>
      <c r="F6" s="1"/>
      <c r="G6" s="1"/>
      <c r="H6" s="1"/>
    </row>
    <row r="7" spans="2:8" ht="13.5" customHeight="1">
      <c r="B7" s="1"/>
      <c r="C7" s="1"/>
      <c r="D7" s="1"/>
      <c r="E7" s="1" t="s">
        <v>12</v>
      </c>
      <c r="F7" s="1" t="s">
        <v>13</v>
      </c>
      <c r="G7" s="1" t="s">
        <v>25</v>
      </c>
      <c r="H7" s="1" t="s">
        <v>28</v>
      </c>
    </row>
    <row r="8" spans="2:8" ht="15">
      <c r="B8" s="1"/>
      <c r="C8" s="1"/>
      <c r="D8" s="1"/>
      <c r="E8" s="4" t="s">
        <v>16</v>
      </c>
      <c r="F8" s="1"/>
      <c r="G8" s="1"/>
      <c r="H8" s="1"/>
    </row>
    <row r="9" spans="2:8" ht="15">
      <c r="B9" s="1"/>
      <c r="C9" s="1"/>
      <c r="D9" s="1"/>
      <c r="E9" s="1" t="s">
        <v>15</v>
      </c>
      <c r="F9" s="1"/>
      <c r="G9" s="1"/>
      <c r="H9" s="1"/>
    </row>
    <row r="10" spans="2:8" ht="15">
      <c r="B10" s="1"/>
      <c r="C10" s="1"/>
      <c r="D10" s="1"/>
      <c r="E10" s="1" t="s">
        <v>17</v>
      </c>
      <c r="F10" s="1"/>
      <c r="G10" s="1"/>
      <c r="H10" s="1"/>
    </row>
    <row r="11" spans="2:8" ht="15">
      <c r="B11" s="1"/>
      <c r="C11" s="1"/>
      <c r="D11" s="1"/>
      <c r="E11" s="1" t="s">
        <v>18</v>
      </c>
      <c r="F11" s="1" t="s">
        <v>19</v>
      </c>
      <c r="G11" s="1" t="s">
        <v>26</v>
      </c>
      <c r="H11" s="1" t="s">
        <v>27</v>
      </c>
    </row>
    <row r="12" spans="2:8" ht="15">
      <c r="B12" s="1"/>
      <c r="C12" s="1"/>
      <c r="D12" s="1"/>
      <c r="E12" s="4" t="s">
        <v>21</v>
      </c>
      <c r="F12" s="1"/>
      <c r="G12" s="1"/>
      <c r="H12" s="1"/>
    </row>
    <row r="13" spans="2:8" ht="15">
      <c r="B13" s="1"/>
      <c r="C13" s="1"/>
      <c r="D13" s="1"/>
      <c r="E13" s="1" t="s">
        <v>15</v>
      </c>
      <c r="F13" s="1"/>
      <c r="G13" s="1"/>
      <c r="H13" s="1"/>
    </row>
    <row r="14" spans="2:8" ht="15">
      <c r="B14" s="1"/>
      <c r="C14" s="1"/>
      <c r="D14" s="1"/>
      <c r="E14" s="1" t="s">
        <v>22</v>
      </c>
      <c r="F14" s="1"/>
      <c r="G14" s="1"/>
      <c r="H14" s="1"/>
    </row>
    <row r="15" spans="2:8" ht="15">
      <c r="B15" s="1"/>
      <c r="C15" s="1"/>
      <c r="D15" s="1"/>
      <c r="E15" s="1" t="s">
        <v>23</v>
      </c>
      <c r="F15" s="1" t="s">
        <v>24</v>
      </c>
      <c r="G15" s="1" t="s">
        <v>29</v>
      </c>
      <c r="H15" s="1" t="s">
        <v>30</v>
      </c>
    </row>
    <row r="16" spans="2:8" ht="12.75" customHeight="1">
      <c r="B16" s="1"/>
      <c r="C16" s="1"/>
      <c r="D16" s="1"/>
      <c r="E16" s="4" t="s">
        <v>31</v>
      </c>
      <c r="F16" s="1"/>
      <c r="G16" s="1"/>
      <c r="H16" s="1"/>
    </row>
    <row r="17" spans="2:8" ht="15">
      <c r="B17" s="1"/>
      <c r="C17" s="1"/>
      <c r="D17" s="1"/>
      <c r="E17" s="1" t="s">
        <v>15</v>
      </c>
      <c r="F17" s="1"/>
      <c r="G17" s="1"/>
      <c r="H17" s="1"/>
    </row>
    <row r="18" spans="2:8" ht="15">
      <c r="B18" s="1"/>
      <c r="C18" s="1"/>
      <c r="D18" s="1"/>
      <c r="E18" s="1" t="s">
        <v>32</v>
      </c>
      <c r="F18" s="1"/>
      <c r="G18" s="1"/>
      <c r="H18" s="1"/>
    </row>
    <row r="19" spans="2:8" ht="15">
      <c r="B19" s="1"/>
      <c r="C19" s="1"/>
      <c r="D19" s="1"/>
      <c r="E19" s="1" t="s">
        <v>33</v>
      </c>
      <c r="F19" s="1" t="s">
        <v>34</v>
      </c>
      <c r="G19" s="1" t="s">
        <v>35</v>
      </c>
      <c r="H19" s="1" t="s">
        <v>36</v>
      </c>
    </row>
    <row r="20" spans="2:8" ht="19.5" customHeight="1">
      <c r="B20" s="1"/>
      <c r="C20" s="1"/>
      <c r="D20" s="1"/>
      <c r="E20" s="4" t="s">
        <v>37</v>
      </c>
      <c r="F20" s="1"/>
      <c r="G20" s="1"/>
      <c r="H20" s="1"/>
    </row>
    <row r="21" spans="2:8" ht="15">
      <c r="B21" s="1"/>
      <c r="C21" s="1"/>
      <c r="D21" s="1"/>
      <c r="E21" s="1" t="s">
        <v>15</v>
      </c>
      <c r="F21" s="1"/>
      <c r="G21" s="1"/>
      <c r="H21" s="1"/>
    </row>
    <row r="22" spans="2:8" ht="15">
      <c r="B22" s="1"/>
      <c r="C22" s="1"/>
      <c r="D22" s="1"/>
      <c r="E22" s="1" t="s">
        <v>38</v>
      </c>
      <c r="F22" s="1"/>
      <c r="G22" s="1"/>
      <c r="H22" s="1"/>
    </row>
    <row r="23" spans="2:8" ht="15">
      <c r="B23" s="1"/>
      <c r="C23" s="1"/>
      <c r="D23" s="1"/>
      <c r="E23" s="1" t="s">
        <v>39</v>
      </c>
      <c r="F23" s="1" t="s">
        <v>40</v>
      </c>
      <c r="G23" s="1" t="s">
        <v>41</v>
      </c>
      <c r="H23" s="1" t="s">
        <v>42</v>
      </c>
    </row>
    <row r="24" spans="2:8" ht="15">
      <c r="B24" s="1" t="s">
        <v>7</v>
      </c>
      <c r="C24" s="1" t="s">
        <v>8</v>
      </c>
      <c r="D24" s="1" t="s">
        <v>14</v>
      </c>
      <c r="E24" s="4" t="s">
        <v>43</v>
      </c>
      <c r="F24" s="1"/>
      <c r="G24" s="1"/>
      <c r="H24" s="1"/>
    </row>
    <row r="25" spans="2:8" ht="15">
      <c r="B25" s="1"/>
      <c r="C25" s="1"/>
      <c r="D25" s="1"/>
      <c r="E25" s="1" t="s">
        <v>15</v>
      </c>
      <c r="F25" s="1"/>
      <c r="G25" s="1"/>
      <c r="H25" s="1"/>
    </row>
    <row r="26" spans="2:8" ht="15">
      <c r="B26" s="1"/>
      <c r="C26" s="1"/>
      <c r="D26" s="1"/>
      <c r="E26" s="1" t="s">
        <v>44</v>
      </c>
      <c r="F26" s="1"/>
      <c r="G26" s="1"/>
      <c r="H26" s="1"/>
    </row>
    <row r="27" spans="2:8" ht="15">
      <c r="B27" s="1"/>
      <c r="C27" s="1"/>
      <c r="D27" s="1"/>
      <c r="E27" s="1" t="s">
        <v>45</v>
      </c>
      <c r="F27" s="1" t="s">
        <v>46</v>
      </c>
      <c r="G27" s="1" t="s">
        <v>48</v>
      </c>
      <c r="H27" s="1" t="s">
        <v>47</v>
      </c>
    </row>
    <row r="28" spans="2:8" ht="15">
      <c r="B28" s="1"/>
      <c r="C28" s="1"/>
      <c r="D28" s="1"/>
      <c r="E28" s="4" t="s">
        <v>49</v>
      </c>
      <c r="F28" s="1"/>
      <c r="G28" s="1"/>
      <c r="H28" s="1"/>
    </row>
    <row r="29" spans="2:8" ht="15">
      <c r="B29" s="1"/>
      <c r="C29" s="1"/>
      <c r="D29" s="1"/>
      <c r="E29" s="1" t="s">
        <v>15</v>
      </c>
      <c r="F29" s="1"/>
      <c r="G29" s="1"/>
      <c r="H29" s="1"/>
    </row>
    <row r="30" spans="2:8" ht="15">
      <c r="B30" s="1"/>
      <c r="C30" s="1"/>
      <c r="D30" s="1"/>
      <c r="E30" s="1" t="s">
        <v>50</v>
      </c>
      <c r="F30" s="1"/>
      <c r="G30" s="1"/>
      <c r="H30" s="1"/>
    </row>
    <row r="31" spans="2:8" ht="15">
      <c r="B31" s="1"/>
      <c r="C31" s="1"/>
      <c r="D31" s="1"/>
      <c r="E31" s="1" t="s">
        <v>51</v>
      </c>
      <c r="F31" s="1" t="s">
        <v>53</v>
      </c>
      <c r="G31" s="1" t="s">
        <v>52</v>
      </c>
      <c r="H31" s="1" t="s">
        <v>54</v>
      </c>
    </row>
    <row r="32" spans="2:8" ht="15">
      <c r="B32" s="1"/>
      <c r="C32" s="1"/>
      <c r="D32" s="1"/>
      <c r="E32" s="4" t="s">
        <v>37</v>
      </c>
      <c r="F32" s="1"/>
      <c r="G32" s="1"/>
      <c r="H32" s="1"/>
    </row>
    <row r="33" spans="2:8" ht="15">
      <c r="B33" s="1"/>
      <c r="C33" s="1"/>
      <c r="D33" s="1"/>
      <c r="E33" s="1" t="s">
        <v>15</v>
      </c>
      <c r="F33" s="1"/>
      <c r="G33" s="1"/>
      <c r="H33" s="1"/>
    </row>
    <row r="34" spans="2:8" ht="15">
      <c r="B34" s="1"/>
      <c r="C34" s="1"/>
      <c r="D34" s="1"/>
      <c r="E34" s="1" t="s">
        <v>55</v>
      </c>
      <c r="F34" s="1"/>
      <c r="G34" s="1"/>
      <c r="H34" s="1"/>
    </row>
    <row r="35" spans="2:8" ht="15">
      <c r="B35" s="1"/>
      <c r="C35" s="1"/>
      <c r="D35" s="1"/>
      <c r="E35" s="1" t="s">
        <v>56</v>
      </c>
      <c r="F35" s="1" t="s">
        <v>57</v>
      </c>
      <c r="G35" s="1" t="s">
        <v>58</v>
      </c>
      <c r="H35" s="1" t="s">
        <v>59</v>
      </c>
    </row>
    <row r="36" spans="2:8" ht="15">
      <c r="B36" s="1" t="s">
        <v>7</v>
      </c>
      <c r="C36" s="1" t="s">
        <v>8</v>
      </c>
      <c r="D36" s="1" t="s">
        <v>60</v>
      </c>
      <c r="E36" s="4" t="s">
        <v>43</v>
      </c>
      <c r="F36" s="1"/>
      <c r="G36" s="1"/>
      <c r="H36" s="1"/>
    </row>
    <row r="37" spans="2:8" ht="15">
      <c r="B37" s="1"/>
      <c r="C37" s="1"/>
      <c r="D37" s="1"/>
      <c r="E37" s="1" t="s">
        <v>15</v>
      </c>
      <c r="F37" s="1"/>
      <c r="G37" s="1"/>
      <c r="H37" s="1"/>
    </row>
    <row r="38" spans="2:8" ht="15">
      <c r="B38" s="1"/>
      <c r="C38" s="1"/>
      <c r="D38" s="1"/>
      <c r="E38" s="1" t="s">
        <v>61</v>
      </c>
      <c r="F38" s="1"/>
      <c r="G38" s="1"/>
      <c r="H38" s="1"/>
    </row>
    <row r="39" spans="2:8" ht="15">
      <c r="B39" s="1"/>
      <c r="C39" s="1"/>
      <c r="D39" s="1"/>
      <c r="E39" s="1" t="s">
        <v>62</v>
      </c>
      <c r="F39" s="1" t="s">
        <v>63</v>
      </c>
      <c r="G39" s="1" t="s">
        <v>64</v>
      </c>
      <c r="H39" s="1" t="s">
        <v>65</v>
      </c>
    </row>
    <row r="40" spans="2:8" ht="15">
      <c r="B40" s="1"/>
      <c r="C40" s="1"/>
      <c r="D40" s="1"/>
      <c r="E40" s="4" t="s">
        <v>66</v>
      </c>
      <c r="F40" s="1"/>
      <c r="G40" s="1"/>
      <c r="H40" s="1"/>
    </row>
    <row r="41" spans="2:8" ht="15">
      <c r="B41" s="1"/>
      <c r="C41" s="1"/>
      <c r="D41" s="1"/>
      <c r="E41" s="1" t="s">
        <v>15</v>
      </c>
      <c r="F41" s="1"/>
      <c r="G41" s="1"/>
      <c r="H41" s="1"/>
    </row>
    <row r="42" spans="2:8" ht="15">
      <c r="B42" s="1"/>
      <c r="C42" s="1"/>
      <c r="D42" s="1"/>
      <c r="E42" s="1" t="s">
        <v>67</v>
      </c>
      <c r="F42" s="1"/>
      <c r="G42" s="1"/>
      <c r="H42" s="1"/>
    </row>
    <row r="43" spans="2:8" ht="15">
      <c r="B43" s="1"/>
      <c r="C43" s="1"/>
      <c r="D43" s="1"/>
      <c r="E43" s="1" t="s">
        <v>68</v>
      </c>
      <c r="F43" s="1" t="s">
        <v>69</v>
      </c>
      <c r="G43" s="1" t="s">
        <v>70</v>
      </c>
      <c r="H43" s="1" t="s">
        <v>71</v>
      </c>
    </row>
    <row r="44" spans="2:8" ht="15">
      <c r="B44" s="1"/>
      <c r="C44" s="1"/>
      <c r="D44" s="1"/>
      <c r="E44" s="4" t="s">
        <v>37</v>
      </c>
      <c r="F44" s="1"/>
      <c r="G44" s="1"/>
      <c r="H44" s="1"/>
    </row>
    <row r="45" spans="2:8" ht="15">
      <c r="B45" s="1"/>
      <c r="C45" s="1"/>
      <c r="D45" s="1"/>
      <c r="E45" s="1" t="s">
        <v>15</v>
      </c>
      <c r="F45" s="1"/>
      <c r="G45" s="1"/>
      <c r="H45" s="1"/>
    </row>
    <row r="46" spans="2:8" ht="15">
      <c r="B46" s="1"/>
      <c r="C46" s="1"/>
      <c r="D46" s="1"/>
      <c r="E46" s="1" t="s">
        <v>72</v>
      </c>
      <c r="F46" s="1"/>
      <c r="G46" s="1"/>
      <c r="H46" s="1"/>
    </row>
    <row r="47" spans="2:8" ht="15">
      <c r="B47" s="1"/>
      <c r="C47" s="1"/>
      <c r="D47" s="1"/>
      <c r="E47" s="1" t="s">
        <v>73</v>
      </c>
      <c r="F47" s="1" t="s">
        <v>74</v>
      </c>
      <c r="G47" s="1" t="s">
        <v>75</v>
      </c>
      <c r="H47" s="1" t="s">
        <v>76</v>
      </c>
    </row>
    <row r="48" spans="2:8" ht="15">
      <c r="B48" s="1"/>
      <c r="C48" s="1"/>
      <c r="D48" s="1"/>
      <c r="E48" s="4" t="s">
        <v>77</v>
      </c>
      <c r="F48" s="1"/>
      <c r="G48" s="1"/>
      <c r="H48" s="1"/>
    </row>
    <row r="49" spans="2:8" ht="15">
      <c r="B49" s="1"/>
      <c r="C49" s="1"/>
      <c r="D49" s="1"/>
      <c r="E49" s="1" t="s">
        <v>15</v>
      </c>
      <c r="F49" s="1"/>
      <c r="G49" s="1"/>
      <c r="H49" s="1"/>
    </row>
    <row r="50" spans="2:8" ht="15">
      <c r="B50" s="1"/>
      <c r="C50" s="1"/>
      <c r="D50" s="1"/>
      <c r="E50" s="1" t="s">
        <v>72</v>
      </c>
      <c r="F50" s="1"/>
      <c r="G50" s="1"/>
      <c r="H50" s="1"/>
    </row>
    <row r="51" spans="2:8" ht="15">
      <c r="B51" s="1"/>
      <c r="C51" s="1"/>
      <c r="D51" s="1"/>
      <c r="E51" s="1" t="s">
        <v>78</v>
      </c>
      <c r="F51" s="1" t="s">
        <v>79</v>
      </c>
      <c r="G51" s="1" t="s">
        <v>80</v>
      </c>
      <c r="H51" s="1" t="s">
        <v>81</v>
      </c>
    </row>
    <row r="52" spans="2:8" ht="22.5" customHeight="1">
      <c r="B52" s="1" t="s">
        <v>7</v>
      </c>
      <c r="C52" s="1" t="s">
        <v>8</v>
      </c>
      <c r="D52" s="1" t="s">
        <v>82</v>
      </c>
      <c r="E52" s="4" t="s">
        <v>83</v>
      </c>
      <c r="F52" s="1"/>
      <c r="G52" s="1"/>
      <c r="H52" s="1"/>
    </row>
    <row r="53" spans="2:8" ht="15">
      <c r="B53" s="1"/>
      <c r="C53" s="1"/>
      <c r="D53" s="1"/>
      <c r="E53" s="1" t="s">
        <v>10</v>
      </c>
      <c r="F53" s="1"/>
      <c r="G53" s="1"/>
      <c r="H53" s="1"/>
    </row>
    <row r="54" spans="2:8" ht="15">
      <c r="B54" s="1"/>
      <c r="C54" s="1"/>
      <c r="D54" s="1"/>
      <c r="E54" s="1" t="s">
        <v>84</v>
      </c>
      <c r="F54" s="1"/>
      <c r="G54" s="1"/>
      <c r="H54" s="1"/>
    </row>
    <row r="55" spans="2:8" ht="15">
      <c r="B55" s="1"/>
      <c r="C55" s="1"/>
      <c r="D55" s="1"/>
      <c r="E55" s="1" t="s">
        <v>85</v>
      </c>
      <c r="F55" s="1" t="s">
        <v>86</v>
      </c>
      <c r="G55" s="1" t="s">
        <v>87</v>
      </c>
      <c r="H55" s="1" t="s">
        <v>88</v>
      </c>
    </row>
    <row r="56" spans="2:8" ht="17.25" customHeight="1">
      <c r="B56" s="1"/>
      <c r="C56" s="1"/>
      <c r="D56" s="1"/>
      <c r="E56" s="4" t="s">
        <v>105</v>
      </c>
      <c r="F56" s="1"/>
      <c r="G56" s="1"/>
      <c r="H56" s="1"/>
    </row>
    <row r="57" spans="2:8" ht="15">
      <c r="B57" s="1"/>
      <c r="C57" s="1"/>
      <c r="D57" s="1"/>
      <c r="E57" s="1" t="s">
        <v>15</v>
      </c>
      <c r="F57" s="1"/>
      <c r="G57" s="1"/>
      <c r="H57" s="1"/>
    </row>
    <row r="58" spans="2:8" ht="15">
      <c r="B58" s="1"/>
      <c r="C58" s="1"/>
      <c r="D58" s="1"/>
      <c r="E58" s="1" t="s">
        <v>89</v>
      </c>
      <c r="F58" s="1"/>
      <c r="G58" s="1"/>
      <c r="H58" s="1"/>
    </row>
    <row r="59" spans="2:8" ht="15">
      <c r="B59" s="1"/>
      <c r="C59" s="1"/>
      <c r="D59" s="1"/>
      <c r="E59" s="1" t="s">
        <v>90</v>
      </c>
      <c r="F59" s="1" t="s">
        <v>93</v>
      </c>
      <c r="G59" s="1" t="s">
        <v>91</v>
      </c>
      <c r="H59" s="1" t="s">
        <v>92</v>
      </c>
    </row>
    <row r="60" spans="2:8" ht="21.75" customHeight="1">
      <c r="B60" s="1"/>
      <c r="C60" s="1"/>
      <c r="D60" s="1"/>
      <c r="E60" s="4" t="s">
        <v>94</v>
      </c>
      <c r="F60" s="1"/>
      <c r="G60" s="1"/>
      <c r="H60" s="1"/>
    </row>
    <row r="61" spans="2:8" ht="15">
      <c r="B61" s="1"/>
      <c r="C61" s="1"/>
      <c r="D61" s="1"/>
      <c r="E61" s="1" t="s">
        <v>10</v>
      </c>
      <c r="F61" s="1"/>
      <c r="G61" s="1"/>
      <c r="H61" s="1"/>
    </row>
    <row r="62" spans="2:8" ht="15">
      <c r="B62" s="1"/>
      <c r="C62" s="1"/>
      <c r="D62" s="1"/>
      <c r="E62" s="1" t="s">
        <v>95</v>
      </c>
      <c r="F62" s="1"/>
      <c r="G62" s="1"/>
      <c r="H62" s="1"/>
    </row>
    <row r="63" spans="2:8" ht="15">
      <c r="B63" s="1"/>
      <c r="C63" s="1"/>
      <c r="D63" s="1"/>
      <c r="E63" s="1" t="s">
        <v>96</v>
      </c>
      <c r="F63" s="1" t="s">
        <v>97</v>
      </c>
      <c r="G63" s="1" t="s">
        <v>99</v>
      </c>
      <c r="H63" s="1" t="s">
        <v>98</v>
      </c>
    </row>
    <row r="64" spans="2:8" ht="16.5" customHeight="1">
      <c r="B64" s="1"/>
      <c r="C64" s="1"/>
      <c r="D64" s="1"/>
      <c r="E64" s="4" t="s">
        <v>100</v>
      </c>
      <c r="F64" s="1"/>
      <c r="G64" s="1"/>
      <c r="H64" s="1"/>
    </row>
    <row r="65" spans="2:8" ht="15">
      <c r="B65" s="1"/>
      <c r="C65" s="1"/>
      <c r="D65" s="1"/>
      <c r="E65" s="1" t="s">
        <v>10</v>
      </c>
      <c r="F65" s="1"/>
      <c r="G65" s="1"/>
      <c r="H65" s="1"/>
    </row>
    <row r="66" spans="2:8" ht="15">
      <c r="B66" s="1"/>
      <c r="C66" s="1"/>
      <c r="D66" s="1"/>
      <c r="E66" s="1" t="s">
        <v>11</v>
      </c>
      <c r="F66" s="1"/>
      <c r="G66" s="1"/>
      <c r="H66" s="1"/>
    </row>
    <row r="67" spans="2:8" ht="15">
      <c r="B67" s="1"/>
      <c r="C67" s="1"/>
      <c r="D67" s="1"/>
      <c r="E67" s="1" t="s">
        <v>101</v>
      </c>
      <c r="F67" s="1" t="s">
        <v>102</v>
      </c>
      <c r="G67" s="1" t="s">
        <v>103</v>
      </c>
      <c r="H67" s="1" t="s">
        <v>104</v>
      </c>
    </row>
    <row r="77" spans="2:8" ht="18.75">
      <c r="B77" s="231" t="s">
        <v>106</v>
      </c>
      <c r="C77" s="232"/>
      <c r="D77" s="232"/>
      <c r="E77" s="232"/>
      <c r="F77" s="232"/>
      <c r="G77" s="232"/>
      <c r="H77" s="232"/>
    </row>
    <row r="78" spans="2:8" ht="15">
      <c r="B78" s="233" t="s">
        <v>107</v>
      </c>
      <c r="C78" s="232"/>
      <c r="D78" s="232"/>
      <c r="E78" s="232"/>
      <c r="F78" s="232"/>
      <c r="G78" s="232"/>
      <c r="H78" s="232"/>
    </row>
  </sheetData>
  <sheetProtection/>
  <mergeCells count="3">
    <mergeCell ref="B2:H2"/>
    <mergeCell ref="B77:H77"/>
    <mergeCell ref="B78:H7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8.8515625" style="0" customWidth="1"/>
    <col min="2" max="2" width="18.28125" style="0" customWidth="1"/>
    <col min="3" max="3" width="13.57421875" style="0" customWidth="1"/>
    <col min="4" max="4" width="19.421875" style="0" customWidth="1"/>
    <col min="5" max="5" width="18.7109375" style="0" customWidth="1"/>
    <col min="6" max="6" width="22.57421875" style="0" customWidth="1"/>
    <col min="7" max="7" width="23.28125" style="0" customWidth="1"/>
  </cols>
  <sheetData>
    <row r="1" spans="1:7" ht="15.75">
      <c r="A1" s="260" t="s">
        <v>546</v>
      </c>
      <c r="B1" s="260"/>
      <c r="C1" s="260"/>
      <c r="D1" s="260"/>
      <c r="E1" s="260"/>
      <c r="F1" s="260"/>
      <c r="G1" s="260"/>
    </row>
    <row r="2" spans="1:7" ht="15.75">
      <c r="A2" s="260" t="s">
        <v>547</v>
      </c>
      <c r="B2" s="260"/>
      <c r="C2" s="260"/>
      <c r="D2" s="260"/>
      <c r="E2" s="260"/>
      <c r="F2" s="260"/>
      <c r="G2" s="260"/>
    </row>
    <row r="3" spans="1:7" ht="15.75">
      <c r="A3" s="260" t="s">
        <v>854</v>
      </c>
      <c r="B3" s="259"/>
      <c r="C3" s="259"/>
      <c r="D3" s="259"/>
      <c r="E3" s="259"/>
      <c r="F3" s="259"/>
      <c r="G3" s="259"/>
    </row>
    <row r="4" spans="1:7" ht="15">
      <c r="A4" s="144"/>
      <c r="B4" s="144"/>
      <c r="C4" s="144"/>
      <c r="D4" s="144"/>
      <c r="E4" s="144"/>
      <c r="F4" s="144"/>
      <c r="G4" s="144"/>
    </row>
    <row r="5" spans="1:7" ht="15">
      <c r="A5" s="145" t="s">
        <v>548</v>
      </c>
      <c r="B5" s="146" t="s">
        <v>549</v>
      </c>
      <c r="C5" s="147" t="s">
        <v>550</v>
      </c>
      <c r="D5" s="146" t="s">
        <v>551</v>
      </c>
      <c r="E5" s="147" t="s">
        <v>111</v>
      </c>
      <c r="F5" s="146" t="s">
        <v>552</v>
      </c>
      <c r="G5" s="148" t="s">
        <v>552</v>
      </c>
    </row>
    <row r="6" spans="1:7" ht="15">
      <c r="A6" s="149" t="s">
        <v>553</v>
      </c>
      <c r="B6" s="150" t="s">
        <v>554</v>
      </c>
      <c r="C6" s="151" t="s">
        <v>555</v>
      </c>
      <c r="D6" s="150" t="s">
        <v>556</v>
      </c>
      <c r="E6" s="151" t="s">
        <v>557</v>
      </c>
      <c r="F6" s="150" t="s">
        <v>558</v>
      </c>
      <c r="G6" s="152" t="s">
        <v>559</v>
      </c>
    </row>
    <row r="7" spans="1:7" ht="15">
      <c r="A7" s="149"/>
      <c r="B7" s="150"/>
      <c r="C7" s="151"/>
      <c r="D7" s="150" t="s">
        <v>560</v>
      </c>
      <c r="E7" s="151" t="s">
        <v>561</v>
      </c>
      <c r="F7" s="150" t="s">
        <v>562</v>
      </c>
      <c r="G7" s="152" t="s">
        <v>563</v>
      </c>
    </row>
    <row r="8" spans="1:7" ht="15">
      <c r="A8" s="149"/>
      <c r="B8" s="150"/>
      <c r="C8" s="151"/>
      <c r="D8" s="150" t="s">
        <v>564</v>
      </c>
      <c r="E8" s="151"/>
      <c r="F8" s="150"/>
      <c r="G8" s="152" t="s">
        <v>565</v>
      </c>
    </row>
    <row r="9" spans="1:7" ht="15">
      <c r="A9" s="153"/>
      <c r="B9" s="154"/>
      <c r="C9" s="155"/>
      <c r="D9" s="154"/>
      <c r="E9" s="155"/>
      <c r="F9" s="154"/>
      <c r="G9" s="156" t="s">
        <v>566</v>
      </c>
    </row>
    <row r="10" spans="1:7" ht="1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</row>
    <row r="11" spans="1:7" ht="15">
      <c r="A11" s="264" t="s">
        <v>567</v>
      </c>
      <c r="B11" s="265"/>
      <c r="C11" s="265"/>
      <c r="D11" s="265"/>
      <c r="E11" s="265"/>
      <c r="F11" s="265"/>
      <c r="G11" s="266"/>
    </row>
    <row r="12" spans="1:7" ht="15">
      <c r="A12" s="58" t="s">
        <v>568</v>
      </c>
      <c r="B12" s="157" t="s">
        <v>569</v>
      </c>
      <c r="C12" s="58"/>
      <c r="D12" s="58" t="s">
        <v>570</v>
      </c>
      <c r="E12" s="58">
        <v>0.712</v>
      </c>
      <c r="F12" s="58">
        <v>0.149</v>
      </c>
      <c r="G12" s="68">
        <v>0.149</v>
      </c>
    </row>
    <row r="13" spans="1:7" ht="15">
      <c r="A13" s="58" t="s">
        <v>141</v>
      </c>
      <c r="B13" s="58"/>
      <c r="C13" s="58"/>
      <c r="D13" s="58" t="s">
        <v>571</v>
      </c>
      <c r="E13" s="58">
        <v>667</v>
      </c>
      <c r="F13" s="58">
        <v>0.166</v>
      </c>
      <c r="G13" s="68">
        <v>166</v>
      </c>
    </row>
    <row r="14" spans="1:7" ht="15">
      <c r="A14" s="58"/>
      <c r="B14" s="58"/>
      <c r="C14" s="58"/>
      <c r="D14" s="58" t="s">
        <v>572</v>
      </c>
      <c r="E14" s="58">
        <v>712</v>
      </c>
      <c r="F14" s="59" t="s">
        <v>573</v>
      </c>
      <c r="G14" s="68">
        <v>0.149</v>
      </c>
    </row>
    <row r="15" spans="1:7" ht="15">
      <c r="A15" s="58"/>
      <c r="B15" s="58"/>
      <c r="C15" s="58"/>
      <c r="D15" s="58" t="s">
        <v>574</v>
      </c>
      <c r="E15" s="58">
        <v>534</v>
      </c>
      <c r="F15" s="58">
        <v>0.101</v>
      </c>
      <c r="G15" s="69">
        <v>0.1</v>
      </c>
    </row>
    <row r="16" spans="1:7" ht="15">
      <c r="A16" s="58"/>
      <c r="B16" s="58"/>
      <c r="C16" s="58"/>
      <c r="D16" s="58" t="s">
        <v>575</v>
      </c>
      <c r="E16" s="58">
        <v>0.056</v>
      </c>
      <c r="F16" s="58">
        <v>0.016</v>
      </c>
      <c r="G16" s="68">
        <v>0.016</v>
      </c>
    </row>
    <row r="17" spans="1:7" ht="15">
      <c r="A17" s="58"/>
      <c r="B17" s="58"/>
      <c r="C17" s="157" t="s">
        <v>576</v>
      </c>
      <c r="D17" s="157" t="s">
        <v>577</v>
      </c>
      <c r="E17" s="157">
        <v>2.611</v>
      </c>
      <c r="F17" s="157">
        <v>582</v>
      </c>
      <c r="G17" s="68"/>
    </row>
    <row r="18" spans="1:7" ht="15">
      <c r="A18" s="58"/>
      <c r="B18" s="157" t="s">
        <v>578</v>
      </c>
      <c r="C18" s="58"/>
      <c r="D18" s="58" t="s">
        <v>579</v>
      </c>
      <c r="E18" s="58">
        <v>0.356</v>
      </c>
      <c r="F18" s="58">
        <v>0.089</v>
      </c>
      <c r="G18" s="68">
        <v>0.089</v>
      </c>
    </row>
    <row r="19" spans="1:7" ht="15">
      <c r="A19" s="58"/>
      <c r="B19" s="58"/>
      <c r="C19" s="58"/>
      <c r="D19" s="58" t="s">
        <v>571</v>
      </c>
      <c r="E19" s="58">
        <v>0.667</v>
      </c>
      <c r="F19" s="58">
        <v>0.166</v>
      </c>
      <c r="G19" s="68">
        <v>0.165</v>
      </c>
    </row>
    <row r="20" spans="1:7" ht="15">
      <c r="A20" s="58"/>
      <c r="B20" s="58"/>
      <c r="C20" s="58"/>
      <c r="D20" s="58" t="s">
        <v>580</v>
      </c>
      <c r="E20" s="58">
        <v>0.142</v>
      </c>
      <c r="F20" s="58">
        <v>0.035</v>
      </c>
      <c r="G20" s="68">
        <v>0.035</v>
      </c>
    </row>
    <row r="21" spans="1:7" ht="15">
      <c r="A21" s="58"/>
      <c r="B21" s="58"/>
      <c r="C21" s="58"/>
      <c r="D21" s="58" t="s">
        <v>581</v>
      </c>
      <c r="E21" s="58">
        <v>0.089</v>
      </c>
      <c r="F21" s="58">
        <v>0.03</v>
      </c>
      <c r="G21" s="68">
        <v>0.03</v>
      </c>
    </row>
    <row r="22" spans="1:7" ht="15">
      <c r="A22" s="58"/>
      <c r="B22" s="58"/>
      <c r="C22" s="58"/>
      <c r="D22" s="58" t="s">
        <v>575</v>
      </c>
      <c r="E22" s="58">
        <v>0.056</v>
      </c>
      <c r="F22" s="58">
        <v>0.02</v>
      </c>
      <c r="G22" s="68">
        <v>0.02</v>
      </c>
    </row>
    <row r="23" spans="1:7" ht="15">
      <c r="A23" s="58"/>
      <c r="B23" s="58"/>
      <c r="C23" s="157" t="s">
        <v>576</v>
      </c>
      <c r="D23" s="157" t="s">
        <v>582</v>
      </c>
      <c r="E23" s="58"/>
      <c r="F23" s="58"/>
      <c r="G23" s="68"/>
    </row>
    <row r="24" spans="1:7" ht="15">
      <c r="A24" s="58"/>
      <c r="B24" s="157" t="s">
        <v>583</v>
      </c>
      <c r="C24" s="58"/>
      <c r="D24" s="58" t="s">
        <v>584</v>
      </c>
      <c r="E24" s="58">
        <v>0.222</v>
      </c>
      <c r="F24" s="58">
        <v>0.066</v>
      </c>
      <c r="G24" s="68">
        <v>0.064</v>
      </c>
    </row>
    <row r="25" spans="1:7" ht="15">
      <c r="A25" s="58"/>
      <c r="B25" s="58"/>
      <c r="C25" s="58"/>
      <c r="D25" s="58" t="s">
        <v>580</v>
      </c>
      <c r="E25" s="58">
        <v>0.142</v>
      </c>
      <c r="F25" s="58">
        <v>0.31</v>
      </c>
      <c r="G25" s="68">
        <v>0.31</v>
      </c>
    </row>
    <row r="26" spans="1:7" ht="15">
      <c r="A26" s="58"/>
      <c r="B26" s="58"/>
      <c r="C26" s="58"/>
      <c r="D26" s="58" t="s">
        <v>581</v>
      </c>
      <c r="E26" s="58">
        <v>0.89</v>
      </c>
      <c r="F26" s="58">
        <v>0.03</v>
      </c>
      <c r="G26" s="68">
        <v>0.03</v>
      </c>
    </row>
    <row r="27" spans="1:7" ht="15">
      <c r="A27" s="58"/>
      <c r="B27" s="58"/>
      <c r="C27" s="157" t="s">
        <v>576</v>
      </c>
      <c r="D27" s="157" t="s">
        <v>585</v>
      </c>
      <c r="E27" s="58"/>
      <c r="F27" s="58"/>
      <c r="G27" s="68"/>
    </row>
    <row r="28" spans="1:7" ht="15">
      <c r="A28" s="58"/>
      <c r="B28" s="157" t="s">
        <v>586</v>
      </c>
      <c r="C28" s="58"/>
      <c r="D28" s="58" t="s">
        <v>587</v>
      </c>
      <c r="E28" s="58">
        <v>0.445</v>
      </c>
      <c r="F28" s="58">
        <v>0.15</v>
      </c>
      <c r="G28" s="68">
        <v>0.15</v>
      </c>
    </row>
    <row r="29" spans="1:7" ht="15">
      <c r="A29" s="58"/>
      <c r="B29" s="58"/>
      <c r="C29" s="58"/>
      <c r="D29" s="58" t="s">
        <v>580</v>
      </c>
      <c r="E29" s="58">
        <v>0.142</v>
      </c>
      <c r="F29" s="58">
        <v>0.035</v>
      </c>
      <c r="G29" s="68">
        <v>0.035</v>
      </c>
    </row>
    <row r="30" spans="1:7" ht="15">
      <c r="A30" s="58"/>
      <c r="B30" s="58"/>
      <c r="C30" s="58"/>
      <c r="D30" s="58" t="s">
        <v>580</v>
      </c>
      <c r="E30" s="58">
        <v>0.267</v>
      </c>
      <c r="F30" s="58">
        <v>0.09</v>
      </c>
      <c r="G30" s="68">
        <v>0.09</v>
      </c>
    </row>
    <row r="31" spans="1:7" ht="15">
      <c r="A31" s="58"/>
      <c r="B31" s="58"/>
      <c r="C31" s="157" t="s">
        <v>576</v>
      </c>
      <c r="D31" s="157" t="s">
        <v>588</v>
      </c>
      <c r="E31" s="58"/>
      <c r="F31" s="58"/>
      <c r="G31" s="68"/>
    </row>
    <row r="32" spans="1:7" ht="15">
      <c r="A32" s="58"/>
      <c r="B32" s="58"/>
      <c r="C32" s="157"/>
      <c r="D32" s="157"/>
      <c r="E32" s="58"/>
      <c r="F32" s="58"/>
      <c r="G32" s="68"/>
    </row>
    <row r="33" spans="1:7" ht="15">
      <c r="A33" s="58"/>
      <c r="B33" s="157" t="s">
        <v>589</v>
      </c>
      <c r="C33" s="58"/>
      <c r="D33" s="58" t="s">
        <v>590</v>
      </c>
      <c r="E33" s="58">
        <v>0.178</v>
      </c>
      <c r="F33" s="58">
        <v>0.053</v>
      </c>
      <c r="G33" s="68">
        <v>0.053</v>
      </c>
    </row>
    <row r="34" spans="1:7" ht="15">
      <c r="A34" s="157"/>
      <c r="B34" s="157"/>
      <c r="C34" s="157"/>
      <c r="D34" s="157"/>
      <c r="E34" s="157"/>
      <c r="F34" s="157"/>
      <c r="G34" s="68"/>
    </row>
    <row r="35" spans="1:7" ht="15">
      <c r="A35" s="157"/>
      <c r="B35" s="157" t="s">
        <v>591</v>
      </c>
      <c r="C35" s="157"/>
      <c r="D35" s="58" t="s">
        <v>584</v>
      </c>
      <c r="E35" s="157">
        <v>0.272</v>
      </c>
      <c r="F35" s="157">
        <v>0.66</v>
      </c>
      <c r="G35" s="68">
        <v>0.66</v>
      </c>
    </row>
    <row r="36" spans="1:7" ht="15">
      <c r="A36" s="157"/>
      <c r="B36" s="157"/>
      <c r="C36" s="157"/>
      <c r="D36" s="58" t="s">
        <v>580</v>
      </c>
      <c r="E36" s="157">
        <v>0.142</v>
      </c>
      <c r="F36" s="157">
        <v>0.131</v>
      </c>
      <c r="G36" s="157">
        <v>0.131</v>
      </c>
    </row>
    <row r="37" spans="1:7" ht="15">
      <c r="A37" s="157"/>
      <c r="B37" s="157"/>
      <c r="C37" s="157"/>
      <c r="D37" s="58" t="s">
        <v>592</v>
      </c>
      <c r="E37" s="157">
        <v>0.267</v>
      </c>
      <c r="F37" s="157">
        <v>0.129</v>
      </c>
      <c r="G37" s="157">
        <v>0.128</v>
      </c>
    </row>
    <row r="38" spans="1:7" ht="15">
      <c r="A38" s="157"/>
      <c r="B38" s="157"/>
      <c r="C38" s="157"/>
      <c r="D38" s="58" t="s">
        <v>575</v>
      </c>
      <c r="E38" s="157">
        <v>0.56</v>
      </c>
      <c r="F38" s="157">
        <v>0.02</v>
      </c>
      <c r="G38" s="157">
        <v>0.02</v>
      </c>
    </row>
    <row r="39" spans="1:7" ht="15">
      <c r="A39" s="157"/>
      <c r="B39" s="157"/>
      <c r="C39" s="157" t="s">
        <v>576</v>
      </c>
      <c r="D39" s="157" t="s">
        <v>593</v>
      </c>
      <c r="E39" s="157"/>
      <c r="F39" s="157"/>
      <c r="G39" s="157"/>
    </row>
    <row r="40" spans="1:7" ht="15">
      <c r="A40" s="58">
        <v>1</v>
      </c>
      <c r="B40" s="58">
        <v>2</v>
      </c>
      <c r="C40" s="58">
        <v>3</v>
      </c>
      <c r="D40" s="58">
        <v>4</v>
      </c>
      <c r="E40" s="58">
        <v>5</v>
      </c>
      <c r="F40" s="58">
        <v>6</v>
      </c>
      <c r="G40" s="58">
        <v>7</v>
      </c>
    </row>
    <row r="41" spans="1:7" ht="15">
      <c r="A41" s="60"/>
      <c r="B41" s="157" t="s">
        <v>594</v>
      </c>
      <c r="C41" s="60"/>
      <c r="D41" s="58" t="s">
        <v>580</v>
      </c>
      <c r="E41" s="60">
        <v>0.142</v>
      </c>
      <c r="F41" s="60">
        <v>0.031</v>
      </c>
      <c r="G41" s="60">
        <v>0.031</v>
      </c>
    </row>
    <row r="42" spans="1:7" ht="15">
      <c r="A42" s="60"/>
      <c r="B42" s="60"/>
      <c r="C42" s="60"/>
      <c r="D42" s="58" t="s">
        <v>575</v>
      </c>
      <c r="E42" s="60">
        <v>0.056</v>
      </c>
      <c r="F42" s="60">
        <v>0.02</v>
      </c>
      <c r="G42" s="60">
        <v>0.02</v>
      </c>
    </row>
    <row r="43" spans="1:7" ht="15">
      <c r="A43" s="60"/>
      <c r="B43" s="60"/>
      <c r="C43" s="157" t="s">
        <v>576</v>
      </c>
      <c r="D43" s="157" t="s">
        <v>595</v>
      </c>
      <c r="E43" s="60"/>
      <c r="F43" s="60"/>
      <c r="G43" s="60"/>
    </row>
    <row r="44" spans="1:7" ht="15">
      <c r="A44" s="60"/>
      <c r="B44" s="157" t="s">
        <v>596</v>
      </c>
      <c r="C44" s="60"/>
      <c r="D44" s="58" t="s">
        <v>580</v>
      </c>
      <c r="E44" s="60">
        <v>0.142</v>
      </c>
      <c r="F44" s="60">
        <v>0.031</v>
      </c>
      <c r="G44" s="60">
        <v>0.031</v>
      </c>
    </row>
    <row r="45" spans="1:7" ht="15">
      <c r="A45" s="60"/>
      <c r="B45" s="60"/>
      <c r="C45" s="60"/>
      <c r="D45" s="58" t="s">
        <v>590</v>
      </c>
      <c r="E45" s="60">
        <v>0.178</v>
      </c>
      <c r="F45" s="60">
        <v>0.053</v>
      </c>
      <c r="G45" s="60">
        <v>0.053</v>
      </c>
    </row>
    <row r="46" spans="1:7" ht="15">
      <c r="A46" s="60"/>
      <c r="B46" s="60"/>
      <c r="C46" s="157" t="s">
        <v>576</v>
      </c>
      <c r="D46" s="157" t="s">
        <v>597</v>
      </c>
      <c r="E46" s="60"/>
      <c r="F46" s="60"/>
      <c r="G46" s="60"/>
    </row>
    <row r="47" spans="1:7" ht="15">
      <c r="A47" s="60"/>
      <c r="B47" s="157" t="s">
        <v>598</v>
      </c>
      <c r="C47" s="60"/>
      <c r="D47" s="58" t="s">
        <v>584</v>
      </c>
      <c r="E47" s="60">
        <v>0.222</v>
      </c>
      <c r="F47" s="60">
        <v>0.066</v>
      </c>
      <c r="G47" s="60">
        <v>0.066</v>
      </c>
    </row>
    <row r="48" spans="1:7" ht="15">
      <c r="A48" s="60"/>
      <c r="B48" s="157"/>
      <c r="C48" s="60"/>
      <c r="D48" s="58" t="s">
        <v>580</v>
      </c>
      <c r="E48" s="60">
        <v>0.142</v>
      </c>
      <c r="F48" s="60">
        <v>0.031</v>
      </c>
      <c r="G48" s="60">
        <v>0.031</v>
      </c>
    </row>
    <row r="49" spans="1:7" ht="15">
      <c r="A49" s="60"/>
      <c r="B49" s="157"/>
      <c r="C49" s="60"/>
      <c r="D49" s="58" t="s">
        <v>599</v>
      </c>
      <c r="E49" s="60">
        <v>0.071</v>
      </c>
      <c r="F49" s="60">
        <v>0</v>
      </c>
      <c r="G49" s="60">
        <v>0.071</v>
      </c>
    </row>
    <row r="50" spans="1:7" ht="15">
      <c r="A50" s="60"/>
      <c r="B50" s="157"/>
      <c r="C50" s="157" t="s">
        <v>576</v>
      </c>
      <c r="D50" s="157" t="s">
        <v>600</v>
      </c>
      <c r="E50" s="60"/>
      <c r="F50" s="60"/>
      <c r="G50" s="60"/>
    </row>
    <row r="51" spans="1:7" ht="15">
      <c r="A51" s="60"/>
      <c r="B51" s="157" t="s">
        <v>601</v>
      </c>
      <c r="C51" s="60"/>
      <c r="D51" s="58" t="s">
        <v>602</v>
      </c>
      <c r="E51" s="60">
        <v>0.445</v>
      </c>
      <c r="F51" s="60">
        <v>0.156</v>
      </c>
      <c r="G51" s="60">
        <v>0.152</v>
      </c>
    </row>
    <row r="52" spans="1:7" ht="15">
      <c r="A52" s="60"/>
      <c r="B52" s="60"/>
      <c r="C52" s="157" t="s">
        <v>576</v>
      </c>
      <c r="D52" s="157" t="s">
        <v>603</v>
      </c>
      <c r="E52" s="60"/>
      <c r="F52" s="60"/>
      <c r="G52" s="60"/>
    </row>
    <row r="53" spans="1:7" ht="15">
      <c r="A53" s="60"/>
      <c r="B53" s="157" t="s">
        <v>604</v>
      </c>
      <c r="C53" s="60"/>
      <c r="D53" s="58" t="s">
        <v>581</v>
      </c>
      <c r="E53" s="60">
        <v>0.089</v>
      </c>
      <c r="F53" s="60">
        <v>0.044</v>
      </c>
      <c r="G53" s="60">
        <v>0.044</v>
      </c>
    </row>
    <row r="54" spans="1:7" ht="15">
      <c r="A54" s="60"/>
      <c r="B54" s="60"/>
      <c r="C54" s="60"/>
      <c r="D54" s="60"/>
      <c r="E54" s="60"/>
      <c r="F54" s="60"/>
      <c r="G54" s="60"/>
    </row>
    <row r="55" spans="1:7" ht="15">
      <c r="A55" s="60"/>
      <c r="B55" s="157" t="s">
        <v>605</v>
      </c>
      <c r="C55" s="60"/>
      <c r="D55" s="58" t="s">
        <v>580</v>
      </c>
      <c r="E55" s="60">
        <v>0.142</v>
      </c>
      <c r="F55" s="61" t="s">
        <v>606</v>
      </c>
      <c r="G55" s="60">
        <v>0.06</v>
      </c>
    </row>
    <row r="56" spans="1:7" ht="15">
      <c r="A56" s="261" t="s">
        <v>607</v>
      </c>
      <c r="B56" s="262"/>
      <c r="C56" s="262"/>
      <c r="D56" s="262"/>
      <c r="E56" s="262"/>
      <c r="F56" s="262"/>
      <c r="G56" s="263"/>
    </row>
    <row r="57" spans="1:7" ht="15">
      <c r="A57" s="157" t="s">
        <v>568</v>
      </c>
      <c r="B57" s="157" t="s">
        <v>608</v>
      </c>
      <c r="C57" s="60"/>
      <c r="D57" s="58" t="s">
        <v>580</v>
      </c>
      <c r="E57" s="60">
        <v>0.142</v>
      </c>
      <c r="F57" s="60">
        <v>0.031</v>
      </c>
      <c r="G57" s="60">
        <v>0.031</v>
      </c>
    </row>
    <row r="58" spans="1:7" ht="15">
      <c r="A58" s="157" t="s">
        <v>141</v>
      </c>
      <c r="B58" s="60"/>
      <c r="C58" s="60"/>
      <c r="D58" s="58" t="s">
        <v>581</v>
      </c>
      <c r="E58" s="60">
        <v>0.089</v>
      </c>
      <c r="F58" s="60">
        <v>0.029</v>
      </c>
      <c r="G58" s="60">
        <v>0.029</v>
      </c>
    </row>
    <row r="59" spans="1:7" ht="15">
      <c r="A59" s="60"/>
      <c r="B59" s="60"/>
      <c r="C59" s="157" t="s">
        <v>576</v>
      </c>
      <c r="D59" s="157" t="s">
        <v>609</v>
      </c>
      <c r="E59" s="60"/>
      <c r="F59" s="60"/>
      <c r="G59" s="60"/>
    </row>
    <row r="60" spans="1:7" ht="15">
      <c r="A60" s="60"/>
      <c r="B60" s="60"/>
      <c r="C60" s="157"/>
      <c r="D60" s="157"/>
      <c r="E60" s="60"/>
      <c r="F60" s="60"/>
      <c r="G60" s="60"/>
    </row>
    <row r="61" spans="1:7" ht="15">
      <c r="A61" s="60"/>
      <c r="B61" s="157" t="s">
        <v>610</v>
      </c>
      <c r="C61" s="60"/>
      <c r="D61" s="58" t="s">
        <v>611</v>
      </c>
      <c r="E61" s="60">
        <v>1.355</v>
      </c>
      <c r="F61" s="60">
        <v>0.534</v>
      </c>
      <c r="G61" s="68">
        <v>0.053</v>
      </c>
    </row>
    <row r="62" spans="1:7" ht="15">
      <c r="A62" s="60"/>
      <c r="B62" s="60"/>
      <c r="C62" s="60"/>
      <c r="D62" s="58" t="s">
        <v>580</v>
      </c>
      <c r="E62" s="60">
        <v>0.142</v>
      </c>
      <c r="F62" s="60">
        <v>0.031</v>
      </c>
      <c r="G62" s="68">
        <v>0.031</v>
      </c>
    </row>
    <row r="63" spans="1:7" ht="15">
      <c r="A63" s="60"/>
      <c r="B63" s="60"/>
      <c r="C63" s="60"/>
      <c r="D63" s="58" t="s">
        <v>581</v>
      </c>
      <c r="E63" s="60">
        <v>0.089</v>
      </c>
      <c r="F63" s="60">
        <v>0.03</v>
      </c>
      <c r="G63" s="68">
        <v>0.03</v>
      </c>
    </row>
    <row r="64" spans="1:7" ht="15">
      <c r="A64" s="60"/>
      <c r="B64" s="60"/>
      <c r="C64" s="157" t="s">
        <v>576</v>
      </c>
      <c r="D64" s="157" t="s">
        <v>612</v>
      </c>
      <c r="E64" s="60"/>
      <c r="F64" s="60"/>
      <c r="G64" s="69"/>
    </row>
    <row r="65" spans="1:7" ht="15">
      <c r="A65" s="60"/>
      <c r="B65" s="60" t="s">
        <v>613</v>
      </c>
      <c r="C65" s="60"/>
      <c r="D65" s="58" t="s">
        <v>579</v>
      </c>
      <c r="E65" s="60">
        <v>0.356</v>
      </c>
      <c r="F65" s="60">
        <v>0.2</v>
      </c>
      <c r="G65" s="60">
        <v>0.2</v>
      </c>
    </row>
    <row r="66" spans="1:7" ht="15">
      <c r="A66" s="60"/>
      <c r="B66" s="60"/>
      <c r="C66" s="60"/>
      <c r="D66" s="58" t="s">
        <v>584</v>
      </c>
      <c r="E66" s="60">
        <v>0.22</v>
      </c>
      <c r="F66" s="60">
        <v>0.066</v>
      </c>
      <c r="G66" s="60">
        <v>0.066</v>
      </c>
    </row>
    <row r="67" spans="1:7" ht="15">
      <c r="A67" s="60"/>
      <c r="B67" s="60"/>
      <c r="C67" s="60"/>
      <c r="D67" s="58" t="s">
        <v>614</v>
      </c>
      <c r="E67" s="60">
        <v>0.427</v>
      </c>
      <c r="F67" s="60">
        <v>0.136</v>
      </c>
      <c r="G67" s="60">
        <v>0.134</v>
      </c>
    </row>
    <row r="68" spans="1:7" ht="15">
      <c r="A68" s="60"/>
      <c r="B68" s="60"/>
      <c r="C68" s="60"/>
      <c r="D68" s="58" t="s">
        <v>590</v>
      </c>
      <c r="E68" s="60">
        <v>0.178</v>
      </c>
      <c r="F68" s="60">
        <v>0.053</v>
      </c>
      <c r="G68" s="60">
        <v>0.053</v>
      </c>
    </row>
    <row r="69" spans="1:7" ht="15">
      <c r="A69" s="60"/>
      <c r="B69" s="60"/>
      <c r="C69" s="157" t="s">
        <v>576</v>
      </c>
      <c r="D69" s="157" t="s">
        <v>615</v>
      </c>
      <c r="E69" s="60"/>
      <c r="F69" s="60"/>
      <c r="G69" s="60"/>
    </row>
    <row r="70" spans="1:7" ht="15">
      <c r="A70" s="60"/>
      <c r="B70" s="157" t="s">
        <v>616</v>
      </c>
      <c r="C70" s="60"/>
      <c r="D70" s="58" t="s">
        <v>579</v>
      </c>
      <c r="E70" s="60">
        <v>0.356</v>
      </c>
      <c r="F70" s="60">
        <v>0.178</v>
      </c>
      <c r="G70" s="60">
        <v>0.176</v>
      </c>
    </row>
    <row r="71" spans="1:7" ht="15">
      <c r="A71" s="60"/>
      <c r="B71" s="60"/>
      <c r="C71" s="60"/>
      <c r="D71" s="58" t="s">
        <v>617</v>
      </c>
      <c r="E71" s="60">
        <v>1.557</v>
      </c>
      <c r="F71" s="60">
        <v>0.467</v>
      </c>
      <c r="G71" s="60">
        <v>0.465</v>
      </c>
    </row>
    <row r="72" spans="1:7" ht="15">
      <c r="A72" s="60"/>
      <c r="B72" s="60"/>
      <c r="C72" s="60"/>
      <c r="D72" s="58" t="s">
        <v>614</v>
      </c>
      <c r="E72" s="60">
        <v>0.427</v>
      </c>
      <c r="F72" s="60">
        <v>0.136</v>
      </c>
      <c r="G72" s="60">
        <v>0.135</v>
      </c>
    </row>
    <row r="73" spans="1:7" ht="15">
      <c r="A73" s="60"/>
      <c r="B73" s="60"/>
      <c r="C73" s="60"/>
      <c r="D73" s="58" t="s">
        <v>581</v>
      </c>
      <c r="E73" s="60">
        <v>0.089</v>
      </c>
      <c r="F73" s="60">
        <v>0.03</v>
      </c>
      <c r="G73" s="60">
        <v>0.03</v>
      </c>
    </row>
    <row r="74" spans="1:7" ht="15">
      <c r="A74" s="60"/>
      <c r="B74" s="60"/>
      <c r="C74" s="157" t="s">
        <v>576</v>
      </c>
      <c r="D74" s="157" t="s">
        <v>618</v>
      </c>
      <c r="E74" s="60"/>
      <c r="F74" s="60"/>
      <c r="G74" s="60"/>
    </row>
    <row r="75" spans="1:7" ht="15">
      <c r="A75" s="60"/>
      <c r="B75" s="157" t="s">
        <v>619</v>
      </c>
      <c r="C75" s="60"/>
      <c r="D75" s="58" t="s">
        <v>580</v>
      </c>
      <c r="E75" s="60">
        <v>0.285</v>
      </c>
      <c r="F75" s="60">
        <v>0.08</v>
      </c>
      <c r="G75" s="60">
        <v>0.08</v>
      </c>
    </row>
    <row r="76" spans="1:7" ht="15">
      <c r="A76" s="60"/>
      <c r="B76" s="60"/>
      <c r="C76" s="60"/>
      <c r="D76" s="58" t="s">
        <v>581</v>
      </c>
      <c r="E76" s="60">
        <v>0.089</v>
      </c>
      <c r="F76" s="60">
        <v>0.03</v>
      </c>
      <c r="G76" s="60">
        <v>0.03</v>
      </c>
    </row>
    <row r="77" spans="1:7" ht="15">
      <c r="A77" s="60"/>
      <c r="B77" s="60"/>
      <c r="C77" s="60"/>
      <c r="D77" s="58" t="s">
        <v>575</v>
      </c>
      <c r="E77" s="60">
        <v>0.056</v>
      </c>
      <c r="F77" s="60">
        <v>0.01</v>
      </c>
      <c r="G77" s="60">
        <v>0.01</v>
      </c>
    </row>
    <row r="78" spans="1:7" ht="15">
      <c r="A78" s="60"/>
      <c r="B78" s="60"/>
      <c r="C78" s="157" t="s">
        <v>576</v>
      </c>
      <c r="D78" s="157" t="s">
        <v>620</v>
      </c>
      <c r="E78" s="60"/>
      <c r="F78" s="60"/>
      <c r="G78" s="60"/>
    </row>
    <row r="79" spans="1:7" ht="15">
      <c r="A79" s="58">
        <v>1</v>
      </c>
      <c r="B79" s="58">
        <v>2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</row>
    <row r="80" spans="1:7" ht="15">
      <c r="A80" s="60"/>
      <c r="B80" s="157" t="s">
        <v>621</v>
      </c>
      <c r="C80" s="60"/>
      <c r="D80" s="58" t="s">
        <v>590</v>
      </c>
      <c r="E80" s="60">
        <v>0.178</v>
      </c>
      <c r="F80" s="60">
        <v>0.045</v>
      </c>
      <c r="G80" s="60">
        <v>0.045</v>
      </c>
    </row>
    <row r="81" spans="1:7" ht="15">
      <c r="A81" s="60"/>
      <c r="B81" s="60"/>
      <c r="C81" s="60"/>
      <c r="D81" s="60"/>
      <c r="E81" s="60"/>
      <c r="F81" s="60"/>
      <c r="G81" s="60"/>
    </row>
    <row r="82" spans="1:7" ht="15">
      <c r="A82" s="60"/>
      <c r="B82" s="157" t="s">
        <v>622</v>
      </c>
      <c r="C82" s="60"/>
      <c r="D82" s="58" t="s">
        <v>581</v>
      </c>
      <c r="E82" s="60">
        <v>0.089</v>
      </c>
      <c r="F82" s="60">
        <v>0.016</v>
      </c>
      <c r="G82" s="60">
        <v>0.016</v>
      </c>
    </row>
    <row r="83" spans="1:7" ht="15">
      <c r="A83" s="261" t="s">
        <v>623</v>
      </c>
      <c r="B83" s="262"/>
      <c r="C83" s="262"/>
      <c r="D83" s="262"/>
      <c r="E83" s="262"/>
      <c r="F83" s="262"/>
      <c r="G83" s="263"/>
    </row>
    <row r="84" spans="1:7" ht="15">
      <c r="A84" s="157" t="s">
        <v>568</v>
      </c>
      <c r="B84" s="157" t="s">
        <v>624</v>
      </c>
      <c r="C84" s="60"/>
      <c r="D84" s="58" t="s">
        <v>572</v>
      </c>
      <c r="E84" s="60">
        <v>0.712</v>
      </c>
      <c r="F84" s="60">
        <v>0.142</v>
      </c>
      <c r="G84" s="60">
        <v>0.0142</v>
      </c>
    </row>
    <row r="85" spans="1:7" ht="15">
      <c r="A85" s="157" t="s">
        <v>141</v>
      </c>
      <c r="B85" s="60"/>
      <c r="C85" s="60"/>
      <c r="D85" s="58" t="s">
        <v>581</v>
      </c>
      <c r="E85" s="60">
        <v>0.089</v>
      </c>
      <c r="F85" s="60">
        <v>0.017</v>
      </c>
      <c r="G85" s="60">
        <v>0.017</v>
      </c>
    </row>
    <row r="86" spans="1:7" ht="15">
      <c r="A86" s="60"/>
      <c r="B86" s="60"/>
      <c r="C86" s="60"/>
      <c r="D86" s="58" t="s">
        <v>575</v>
      </c>
      <c r="E86" s="60">
        <v>0.056</v>
      </c>
      <c r="F86" s="60">
        <v>0.005</v>
      </c>
      <c r="G86" s="60">
        <v>0.005</v>
      </c>
    </row>
    <row r="87" spans="1:7" ht="15">
      <c r="A87" s="60"/>
      <c r="B87" s="60"/>
      <c r="C87" s="157" t="s">
        <v>576</v>
      </c>
      <c r="D87" s="157" t="s">
        <v>625</v>
      </c>
      <c r="E87" s="60"/>
      <c r="F87" s="60"/>
      <c r="G87" s="60"/>
    </row>
    <row r="88" spans="1:7" ht="15">
      <c r="A88" s="60"/>
      <c r="B88" s="60"/>
      <c r="C88" s="157"/>
      <c r="D88" s="157"/>
      <c r="E88" s="60"/>
      <c r="F88" s="60"/>
      <c r="G88" s="60"/>
    </row>
    <row r="89" spans="1:7" ht="15">
      <c r="A89" s="60"/>
      <c r="B89" s="157" t="s">
        <v>626</v>
      </c>
      <c r="C89" s="60"/>
      <c r="D89" s="58" t="s">
        <v>602</v>
      </c>
      <c r="E89" s="60">
        <v>0.184</v>
      </c>
      <c r="F89" s="60">
        <v>0.11</v>
      </c>
      <c r="G89" s="69">
        <v>0.11</v>
      </c>
    </row>
    <row r="90" spans="1:7" ht="15">
      <c r="A90" s="60"/>
      <c r="B90" s="60"/>
      <c r="C90" s="60"/>
      <c r="D90" s="58" t="s">
        <v>581</v>
      </c>
      <c r="E90" s="60">
        <v>0.089</v>
      </c>
      <c r="F90" s="60">
        <v>0.53</v>
      </c>
      <c r="G90" s="68">
        <v>0.53</v>
      </c>
    </row>
    <row r="91" spans="1:7" ht="15">
      <c r="A91" s="60"/>
      <c r="B91" s="60"/>
      <c r="C91" s="157" t="s">
        <v>576</v>
      </c>
      <c r="D91" s="157" t="s">
        <v>627</v>
      </c>
      <c r="E91" s="60"/>
      <c r="F91" s="60"/>
      <c r="G91" s="68"/>
    </row>
    <row r="92" spans="1:7" ht="15">
      <c r="A92" s="60"/>
      <c r="B92" s="157" t="s">
        <v>628</v>
      </c>
      <c r="C92" s="60"/>
      <c r="D92" s="58" t="s">
        <v>629</v>
      </c>
      <c r="E92" s="60">
        <v>0.168</v>
      </c>
      <c r="F92" s="60">
        <v>0.117</v>
      </c>
      <c r="G92" s="68">
        <v>0.116</v>
      </c>
    </row>
    <row r="93" spans="1:7" ht="15">
      <c r="A93" s="60"/>
      <c r="B93" s="157"/>
      <c r="C93" s="60"/>
      <c r="D93" s="58" t="s">
        <v>630</v>
      </c>
      <c r="E93" s="60">
        <v>0.022</v>
      </c>
      <c r="F93" s="60">
        <v>0.015</v>
      </c>
      <c r="G93" s="69">
        <v>0.015</v>
      </c>
    </row>
    <row r="94" spans="1:7" ht="15">
      <c r="A94" s="60"/>
      <c r="B94" s="157"/>
      <c r="C94" s="157" t="s">
        <v>576</v>
      </c>
      <c r="D94" s="157" t="s">
        <v>631</v>
      </c>
      <c r="E94" s="60"/>
      <c r="F94" s="60"/>
      <c r="G94" s="69"/>
    </row>
    <row r="95" spans="1:7" ht="15">
      <c r="A95" s="60"/>
      <c r="B95" s="157" t="s">
        <v>632</v>
      </c>
      <c r="C95" s="60"/>
      <c r="D95" s="58" t="s">
        <v>580</v>
      </c>
      <c r="E95" s="60">
        <v>0.142</v>
      </c>
      <c r="F95" s="60">
        <v>0.085</v>
      </c>
      <c r="G95" s="60">
        <v>0.085</v>
      </c>
    </row>
    <row r="96" spans="1:7" ht="15">
      <c r="A96" s="60"/>
      <c r="B96" s="60"/>
      <c r="C96" s="60"/>
      <c r="D96" s="60"/>
      <c r="E96" s="60"/>
      <c r="F96" s="60"/>
      <c r="G96" s="60"/>
    </row>
    <row r="97" spans="1:7" ht="15">
      <c r="A97" s="60"/>
      <c r="B97" s="157" t="s">
        <v>633</v>
      </c>
      <c r="C97" s="60"/>
      <c r="D97" s="58" t="s">
        <v>575</v>
      </c>
      <c r="E97" s="60">
        <v>0.056</v>
      </c>
      <c r="F97" s="60">
        <v>0.028</v>
      </c>
      <c r="G97" s="60">
        <v>0.028</v>
      </c>
    </row>
    <row r="98" spans="1:7" ht="15">
      <c r="A98" s="60"/>
      <c r="B98" s="60"/>
      <c r="C98" s="60"/>
      <c r="D98" s="60"/>
      <c r="E98" s="60"/>
      <c r="F98" s="60"/>
      <c r="G98" s="60"/>
    </row>
    <row r="99" spans="1:7" ht="15">
      <c r="A99" s="60"/>
      <c r="B99" s="157" t="s">
        <v>634</v>
      </c>
      <c r="C99" s="60"/>
      <c r="D99" s="58" t="s">
        <v>575</v>
      </c>
      <c r="E99" s="60">
        <v>0.056</v>
      </c>
      <c r="F99" s="60">
        <v>0.028</v>
      </c>
      <c r="G99" s="60">
        <v>0.028</v>
      </c>
    </row>
    <row r="100" spans="1:7" ht="15">
      <c r="A100" s="60"/>
      <c r="B100" s="60"/>
      <c r="C100" s="60"/>
      <c r="D100" s="60"/>
      <c r="E100" s="60"/>
      <c r="F100" s="60"/>
      <c r="G100" s="60"/>
    </row>
    <row r="101" spans="1:7" ht="15">
      <c r="A101" s="60"/>
      <c r="B101" s="157" t="s">
        <v>635</v>
      </c>
      <c r="C101" s="60"/>
      <c r="D101" s="58" t="s">
        <v>575</v>
      </c>
      <c r="E101" s="60">
        <v>0.056</v>
      </c>
      <c r="F101" s="60">
        <v>0.028</v>
      </c>
      <c r="G101" s="60">
        <v>0.028</v>
      </c>
    </row>
    <row r="102" spans="1:7" ht="15">
      <c r="A102" s="60"/>
      <c r="B102" s="60"/>
      <c r="C102" s="60"/>
      <c r="D102" s="60"/>
      <c r="E102" s="60"/>
      <c r="F102" s="60"/>
      <c r="G102" s="60"/>
    </row>
    <row r="103" spans="1:7" ht="15">
      <c r="A103" s="60"/>
      <c r="B103" s="157" t="s">
        <v>636</v>
      </c>
      <c r="C103" s="60"/>
      <c r="D103" s="58" t="s">
        <v>580</v>
      </c>
      <c r="E103" s="60">
        <v>0.142</v>
      </c>
      <c r="F103" s="60">
        <v>0.12</v>
      </c>
      <c r="G103" s="60">
        <v>0.12</v>
      </c>
    </row>
    <row r="104" spans="1:7" ht="15">
      <c r="A104" s="60"/>
      <c r="B104" s="60"/>
      <c r="C104" s="60"/>
      <c r="D104" s="60"/>
      <c r="E104" s="60"/>
      <c r="F104" s="60"/>
      <c r="G104" s="60"/>
    </row>
    <row r="105" spans="1:7" ht="15">
      <c r="A105" s="60"/>
      <c r="B105" s="60"/>
      <c r="C105" s="60"/>
      <c r="D105" s="60"/>
      <c r="E105" s="60"/>
      <c r="F105" s="60"/>
      <c r="G105" s="60"/>
    </row>
    <row r="106" ht="15">
      <c r="B106" s="144" t="s">
        <v>784</v>
      </c>
    </row>
    <row r="108" ht="15">
      <c r="B108" t="s">
        <v>637</v>
      </c>
    </row>
    <row r="111" ht="15">
      <c r="B111" t="s">
        <v>638</v>
      </c>
    </row>
  </sheetData>
  <sheetProtection/>
  <mergeCells count="6">
    <mergeCell ref="A1:G1"/>
    <mergeCell ref="A2:G2"/>
    <mergeCell ref="A83:G83"/>
    <mergeCell ref="A3:G3"/>
    <mergeCell ref="A11:G11"/>
    <mergeCell ref="A56:G5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14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5.8515625" style="0" customWidth="1"/>
    <col min="2" max="2" width="15.57421875" style="0" customWidth="1"/>
    <col min="3" max="3" width="28.421875" style="0" customWidth="1"/>
    <col min="4" max="4" width="13.8515625" style="0" customWidth="1"/>
    <col min="5" max="5" width="18.421875" style="0" customWidth="1"/>
    <col min="6" max="6" width="25.421875" style="0" customWidth="1"/>
    <col min="7" max="7" width="13.00390625" style="0" customWidth="1"/>
  </cols>
  <sheetData>
    <row r="1" spans="1:8" ht="15.75">
      <c r="A1" s="236" t="s">
        <v>708</v>
      </c>
      <c r="B1" s="236"/>
      <c r="C1" s="236"/>
      <c r="D1" s="236"/>
      <c r="E1" s="236"/>
      <c r="F1" s="236"/>
      <c r="G1" s="93"/>
      <c r="H1" s="93"/>
    </row>
    <row r="2" spans="1:6" ht="15.75">
      <c r="A2" s="235" t="s">
        <v>108</v>
      </c>
      <c r="B2" s="267"/>
      <c r="C2" s="267"/>
      <c r="D2" s="267"/>
      <c r="E2" s="267"/>
      <c r="F2" s="267"/>
    </row>
    <row r="3" spans="1:6" ht="15.75">
      <c r="A3" s="235" t="s">
        <v>109</v>
      </c>
      <c r="B3" s="235"/>
      <c r="C3" s="235"/>
      <c r="D3" s="235"/>
      <c r="E3" s="235"/>
      <c r="F3" s="235"/>
    </row>
    <row r="4" spans="1:6" ht="15.75">
      <c r="A4" s="235" t="s">
        <v>855</v>
      </c>
      <c r="B4" s="235"/>
      <c r="C4" s="235"/>
      <c r="D4" s="235"/>
      <c r="E4" s="235"/>
      <c r="F4" s="235"/>
    </row>
    <row r="5" spans="1:6" ht="15.75">
      <c r="A5" s="94"/>
      <c r="B5" s="95"/>
      <c r="C5" s="95"/>
      <c r="D5" s="95"/>
      <c r="E5" s="95"/>
      <c r="F5" s="95"/>
    </row>
    <row r="6" spans="1:6" ht="15.75">
      <c r="A6" s="94"/>
      <c r="B6" s="95"/>
      <c r="C6" s="95"/>
      <c r="D6" s="95"/>
      <c r="E6" s="95"/>
      <c r="F6" s="95"/>
    </row>
    <row r="7" spans="1:6" ht="12.75" customHeight="1">
      <c r="A7" s="96"/>
      <c r="B7" s="96"/>
      <c r="C7" s="97" t="s">
        <v>110</v>
      </c>
      <c r="D7" s="97" t="s">
        <v>111</v>
      </c>
      <c r="E7" s="97" t="s">
        <v>112</v>
      </c>
      <c r="F7" s="98" t="s">
        <v>112</v>
      </c>
    </row>
    <row r="8" spans="1:6" ht="15">
      <c r="A8" s="99"/>
      <c r="B8" s="99"/>
      <c r="C8" s="100" t="s">
        <v>113</v>
      </c>
      <c r="D8" s="100" t="s">
        <v>114</v>
      </c>
      <c r="E8" s="100" t="s">
        <v>115</v>
      </c>
      <c r="F8" s="101" t="s">
        <v>115</v>
      </c>
    </row>
    <row r="9" spans="1:6" ht="15">
      <c r="A9" s="102"/>
      <c r="B9" s="99"/>
      <c r="C9" s="100" t="s">
        <v>116</v>
      </c>
      <c r="D9" s="100" t="s">
        <v>117</v>
      </c>
      <c r="E9" s="100" t="s">
        <v>118</v>
      </c>
      <c r="F9" s="101" t="s">
        <v>118</v>
      </c>
    </row>
    <row r="10" spans="1:6" ht="15">
      <c r="A10" s="103" t="s">
        <v>119</v>
      </c>
      <c r="B10" s="100" t="s">
        <v>120</v>
      </c>
      <c r="C10" s="100" t="s">
        <v>122</v>
      </c>
      <c r="D10" s="100" t="s">
        <v>123</v>
      </c>
      <c r="E10" s="100" t="s">
        <v>124</v>
      </c>
      <c r="F10" s="101" t="s">
        <v>125</v>
      </c>
    </row>
    <row r="11" spans="1:6" ht="15">
      <c r="A11" s="103" t="s">
        <v>126</v>
      </c>
      <c r="B11" s="99" t="s">
        <v>127</v>
      </c>
      <c r="C11" s="100" t="s">
        <v>129</v>
      </c>
      <c r="D11" s="103" t="s">
        <v>130</v>
      </c>
      <c r="E11" s="100"/>
      <c r="F11" s="101" t="s">
        <v>131</v>
      </c>
    </row>
    <row r="12" spans="1:6" ht="15">
      <c r="A12" s="103"/>
      <c r="B12" s="100"/>
      <c r="C12" s="100" t="s">
        <v>133</v>
      </c>
      <c r="D12" s="100"/>
      <c r="E12" s="100"/>
      <c r="F12" s="101" t="s">
        <v>134</v>
      </c>
    </row>
    <row r="13" spans="1:6" ht="15">
      <c r="A13" s="105"/>
      <c r="B13" s="106"/>
      <c r="C13" s="106"/>
      <c r="D13" s="106"/>
      <c r="E13" s="106"/>
      <c r="F13" s="108" t="s">
        <v>135</v>
      </c>
    </row>
    <row r="14" spans="1:6" ht="15">
      <c r="A14" s="215" t="s">
        <v>709</v>
      </c>
      <c r="B14" s="215" t="s">
        <v>709</v>
      </c>
      <c r="C14" s="215" t="s">
        <v>710</v>
      </c>
      <c r="D14" s="109"/>
      <c r="E14" s="109"/>
      <c r="F14" s="109"/>
    </row>
    <row r="15" spans="1:6" ht="15">
      <c r="A15" s="215"/>
      <c r="B15" s="215"/>
      <c r="C15" s="215"/>
      <c r="D15" s="109"/>
      <c r="E15" s="109"/>
      <c r="F15" s="109"/>
    </row>
    <row r="16" spans="1:6" ht="15">
      <c r="A16" s="215"/>
      <c r="B16" s="215"/>
      <c r="C16" s="216" t="s">
        <v>711</v>
      </c>
      <c r="D16" s="109"/>
      <c r="E16" s="109"/>
      <c r="F16" s="109"/>
    </row>
    <row r="17" spans="1:6" ht="15">
      <c r="A17" s="215"/>
      <c r="B17" s="215"/>
      <c r="C17" s="135" t="s">
        <v>791</v>
      </c>
      <c r="D17" s="109">
        <v>0.35</v>
      </c>
      <c r="E17" s="109">
        <v>0.04</v>
      </c>
      <c r="F17" s="109">
        <v>0.04</v>
      </c>
    </row>
    <row r="18" spans="1:6" ht="15">
      <c r="A18" s="215"/>
      <c r="B18" s="215"/>
      <c r="C18" s="135" t="s">
        <v>792</v>
      </c>
      <c r="D18" s="109">
        <v>0.44</v>
      </c>
      <c r="E18" s="109">
        <v>0.05</v>
      </c>
      <c r="F18" s="109">
        <v>0.05</v>
      </c>
    </row>
    <row r="19" spans="1:6" ht="15">
      <c r="A19" s="215"/>
      <c r="B19" s="215"/>
      <c r="C19" s="135" t="s">
        <v>793</v>
      </c>
      <c r="D19" s="109">
        <v>0.29</v>
      </c>
      <c r="E19" s="109">
        <v>0.7</v>
      </c>
      <c r="F19" s="109">
        <v>0.7</v>
      </c>
    </row>
    <row r="20" spans="1:6" ht="15">
      <c r="A20" s="215"/>
      <c r="B20" s="215"/>
      <c r="C20" s="135" t="s">
        <v>794</v>
      </c>
      <c r="D20" s="109">
        <v>0.08</v>
      </c>
      <c r="E20" s="109">
        <v>0.01</v>
      </c>
      <c r="F20" s="109">
        <v>0.01</v>
      </c>
    </row>
    <row r="21" spans="1:6" ht="15">
      <c r="A21" s="215"/>
      <c r="B21" s="215"/>
      <c r="C21" s="135" t="s">
        <v>795</v>
      </c>
      <c r="D21" s="109">
        <v>0.27</v>
      </c>
      <c r="E21" s="109">
        <v>0.1</v>
      </c>
      <c r="F21" s="109">
        <v>0.1</v>
      </c>
    </row>
    <row r="22" spans="1:6" ht="15">
      <c r="A22" s="215"/>
      <c r="B22" s="215"/>
      <c r="C22" s="135" t="s">
        <v>796</v>
      </c>
      <c r="D22" s="109">
        <v>0.01</v>
      </c>
      <c r="E22" s="109">
        <v>0.01</v>
      </c>
      <c r="F22" s="109">
        <v>0.01</v>
      </c>
    </row>
    <row r="23" spans="1:6" ht="15">
      <c r="A23" s="215"/>
      <c r="B23" s="215"/>
      <c r="C23" s="216"/>
      <c r="D23" s="109"/>
      <c r="E23" s="109"/>
      <c r="F23" s="109"/>
    </row>
    <row r="24" spans="1:6" ht="15">
      <c r="A24" s="215"/>
      <c r="B24" s="215"/>
      <c r="C24" s="216" t="s">
        <v>713</v>
      </c>
      <c r="D24" s="109"/>
      <c r="E24" s="109"/>
      <c r="F24" s="109"/>
    </row>
    <row r="25" spans="1:6" ht="15">
      <c r="A25" s="215"/>
      <c r="B25" s="215"/>
      <c r="C25" s="135" t="s">
        <v>712</v>
      </c>
      <c r="D25" s="109">
        <v>1.12</v>
      </c>
      <c r="E25" s="109">
        <v>0.25</v>
      </c>
      <c r="F25" s="109">
        <v>0.25</v>
      </c>
    </row>
    <row r="26" spans="1:6" ht="15">
      <c r="A26" s="215"/>
      <c r="B26" s="215"/>
      <c r="C26" s="135" t="s">
        <v>715</v>
      </c>
      <c r="D26" s="109">
        <v>0.35</v>
      </c>
      <c r="E26" s="109">
        <v>0.12</v>
      </c>
      <c r="F26" s="109">
        <v>0.12</v>
      </c>
    </row>
    <row r="27" spans="1:6" ht="15">
      <c r="A27" s="215"/>
      <c r="B27" s="215"/>
      <c r="C27" s="135" t="s">
        <v>797</v>
      </c>
      <c r="D27" s="109">
        <v>0.44</v>
      </c>
      <c r="E27" s="109">
        <v>0.06</v>
      </c>
      <c r="F27" s="109">
        <v>0.06</v>
      </c>
    </row>
    <row r="28" spans="1:6" ht="15">
      <c r="A28" s="215"/>
      <c r="B28" s="215"/>
      <c r="C28" s="135" t="s">
        <v>798</v>
      </c>
      <c r="D28" s="109">
        <v>0.42</v>
      </c>
      <c r="E28" s="109">
        <v>0.13</v>
      </c>
      <c r="F28" s="109">
        <v>0.13</v>
      </c>
    </row>
    <row r="29" spans="1:6" ht="15">
      <c r="A29" s="215"/>
      <c r="B29" s="215"/>
      <c r="C29" s="135" t="s">
        <v>799</v>
      </c>
      <c r="D29" s="109">
        <v>0.26</v>
      </c>
      <c r="E29" s="109">
        <v>0.02</v>
      </c>
      <c r="F29" s="109">
        <v>0.02</v>
      </c>
    </row>
    <row r="30" spans="1:6" ht="15">
      <c r="A30" s="215"/>
      <c r="B30" s="215"/>
      <c r="C30" s="216"/>
      <c r="D30" s="109"/>
      <c r="E30" s="109"/>
      <c r="F30" s="109"/>
    </row>
    <row r="31" spans="1:6" ht="15">
      <c r="A31" s="217"/>
      <c r="B31" s="109"/>
      <c r="C31" s="216" t="s">
        <v>716</v>
      </c>
      <c r="D31" s="109"/>
      <c r="E31" s="109"/>
      <c r="F31" s="109"/>
    </row>
    <row r="32" spans="1:6" ht="15">
      <c r="A32" s="217"/>
      <c r="B32" s="109"/>
      <c r="C32" s="135" t="s">
        <v>800</v>
      </c>
      <c r="D32" s="109">
        <v>0.89</v>
      </c>
      <c r="E32" s="109">
        <v>0.25</v>
      </c>
      <c r="F32" s="109">
        <v>0.25</v>
      </c>
    </row>
    <row r="33" spans="1:6" ht="15">
      <c r="A33" s="217"/>
      <c r="B33" s="109"/>
      <c r="C33" s="135" t="s">
        <v>801</v>
      </c>
      <c r="D33" s="109">
        <v>3.92</v>
      </c>
      <c r="E33" s="109">
        <v>0.78</v>
      </c>
      <c r="F33" s="109">
        <v>0.78</v>
      </c>
    </row>
    <row r="34" spans="1:6" ht="15">
      <c r="A34" s="109"/>
      <c r="B34" s="109"/>
      <c r="C34" s="135" t="s">
        <v>802</v>
      </c>
      <c r="D34" s="109">
        <v>1.42</v>
      </c>
      <c r="E34" s="109">
        <v>0.12</v>
      </c>
      <c r="F34" s="109">
        <v>0.12</v>
      </c>
    </row>
    <row r="35" spans="1:6" ht="15">
      <c r="A35" s="109"/>
      <c r="B35" s="109"/>
      <c r="C35" s="135" t="s">
        <v>793</v>
      </c>
      <c r="D35" s="109">
        <v>0.28</v>
      </c>
      <c r="E35" s="109">
        <v>0.01</v>
      </c>
      <c r="F35" s="109">
        <v>0.01</v>
      </c>
    </row>
    <row r="36" spans="1:6" ht="15">
      <c r="A36" s="109"/>
      <c r="B36" s="109"/>
      <c r="C36" s="135" t="s">
        <v>717</v>
      </c>
      <c r="D36" s="109">
        <v>0.08</v>
      </c>
      <c r="E36" s="109">
        <v>0.06</v>
      </c>
      <c r="F36" s="109">
        <v>0.06</v>
      </c>
    </row>
    <row r="37" spans="1:6" ht="15">
      <c r="A37" s="109"/>
      <c r="B37" s="109"/>
      <c r="C37" s="135" t="s">
        <v>803</v>
      </c>
      <c r="D37" s="109">
        <v>0.1</v>
      </c>
      <c r="E37" s="109">
        <v>0.02</v>
      </c>
      <c r="F37" s="109">
        <v>0.02</v>
      </c>
    </row>
    <row r="38" spans="1:6" ht="15">
      <c r="A38" s="109"/>
      <c r="B38" s="109"/>
      <c r="C38" s="135" t="s">
        <v>804</v>
      </c>
      <c r="D38" s="109">
        <v>0.08</v>
      </c>
      <c r="E38" s="109">
        <v>0.05</v>
      </c>
      <c r="F38" s="109">
        <v>0.05</v>
      </c>
    </row>
    <row r="39" spans="1:6" ht="15">
      <c r="A39" s="109"/>
      <c r="B39" s="109"/>
      <c r="C39" s="135"/>
      <c r="D39" s="109"/>
      <c r="E39" s="109"/>
      <c r="F39" s="109"/>
    </row>
    <row r="40" spans="1:6" ht="15">
      <c r="A40" s="109"/>
      <c r="B40" s="109"/>
      <c r="C40" s="135"/>
      <c r="D40" s="109"/>
      <c r="E40" s="109"/>
      <c r="F40" s="109"/>
    </row>
    <row r="41" spans="1:6" ht="15">
      <c r="A41" s="109"/>
      <c r="B41" s="109"/>
      <c r="C41" s="135"/>
      <c r="D41" s="109"/>
      <c r="E41" s="109"/>
      <c r="F41" s="109"/>
    </row>
    <row r="42" spans="1:6" ht="15">
      <c r="A42" s="109" t="s">
        <v>718</v>
      </c>
      <c r="B42" s="109"/>
      <c r="C42" s="135"/>
      <c r="D42" s="109"/>
      <c r="E42" s="109"/>
      <c r="F42" s="109"/>
    </row>
    <row r="43" spans="1:6" ht="15">
      <c r="A43" s="109"/>
      <c r="B43" s="109"/>
      <c r="C43" s="216" t="s">
        <v>719</v>
      </c>
      <c r="D43" s="109"/>
      <c r="E43" s="109"/>
      <c r="F43" s="109"/>
    </row>
    <row r="44" spans="1:6" ht="15">
      <c r="A44" s="109"/>
      <c r="B44" s="109"/>
      <c r="C44" s="135" t="s">
        <v>805</v>
      </c>
      <c r="D44" s="109">
        <v>2.8</v>
      </c>
      <c r="E44" s="109">
        <v>0.58</v>
      </c>
      <c r="F44" s="109">
        <v>0.58</v>
      </c>
    </row>
    <row r="45" spans="1:6" ht="15">
      <c r="A45" s="109"/>
      <c r="B45" s="109"/>
      <c r="C45" s="135" t="s">
        <v>806</v>
      </c>
      <c r="D45" s="109">
        <v>2.49</v>
      </c>
      <c r="E45" s="109">
        <v>0.47</v>
      </c>
      <c r="F45" s="109">
        <v>0.47</v>
      </c>
    </row>
    <row r="46" spans="1:6" ht="15">
      <c r="A46" s="109"/>
      <c r="B46" s="109"/>
      <c r="C46" s="135" t="s">
        <v>807</v>
      </c>
      <c r="D46" s="109">
        <v>0.89</v>
      </c>
      <c r="E46" s="109">
        <v>0.13</v>
      </c>
      <c r="F46" s="109">
        <v>0.13</v>
      </c>
    </row>
    <row r="47" spans="1:6" ht="15">
      <c r="A47" s="109"/>
      <c r="B47" s="109"/>
      <c r="C47" s="135" t="s">
        <v>808</v>
      </c>
      <c r="D47" s="109">
        <v>1.7</v>
      </c>
      <c r="E47" s="109">
        <v>0.47</v>
      </c>
      <c r="F47" s="109">
        <v>0.47</v>
      </c>
    </row>
    <row r="48" spans="1:6" ht="15">
      <c r="A48" s="109"/>
      <c r="B48" s="109"/>
      <c r="C48" s="135" t="s">
        <v>809</v>
      </c>
      <c r="D48" s="109">
        <v>0.8</v>
      </c>
      <c r="E48" s="109">
        <v>0.12</v>
      </c>
      <c r="F48" s="109">
        <v>0.12</v>
      </c>
    </row>
    <row r="49" spans="1:6" ht="15">
      <c r="A49" s="109"/>
      <c r="B49" s="109"/>
      <c r="C49" s="135" t="s">
        <v>810</v>
      </c>
      <c r="D49" s="109">
        <v>0.39</v>
      </c>
      <c r="E49" s="109">
        <v>0.04</v>
      </c>
      <c r="F49" s="109">
        <v>0.04</v>
      </c>
    </row>
    <row r="50" spans="1:6" ht="15">
      <c r="A50" s="109"/>
      <c r="B50" s="109"/>
      <c r="C50" s="135" t="s">
        <v>811</v>
      </c>
      <c r="D50" s="109">
        <v>0.19</v>
      </c>
      <c r="E50" s="109">
        <v>0.07</v>
      </c>
      <c r="F50" s="109">
        <v>0.07</v>
      </c>
    </row>
    <row r="51" spans="1:6" ht="15">
      <c r="A51" s="109"/>
      <c r="B51" s="109"/>
      <c r="C51" s="135"/>
      <c r="D51" s="109"/>
      <c r="E51" s="109"/>
      <c r="F51" s="109"/>
    </row>
    <row r="52" spans="1:6" ht="15">
      <c r="A52" s="109"/>
      <c r="B52" s="109"/>
      <c r="C52" s="216" t="s">
        <v>721</v>
      </c>
      <c r="D52" s="109"/>
      <c r="E52" s="109"/>
      <c r="F52" s="109"/>
    </row>
    <row r="53" spans="1:6" ht="15">
      <c r="A53" s="109"/>
      <c r="B53" s="109"/>
      <c r="C53" s="135" t="s">
        <v>812</v>
      </c>
      <c r="D53" s="109">
        <v>1.68</v>
      </c>
      <c r="E53" s="109">
        <v>0.47</v>
      </c>
      <c r="F53" s="109">
        <v>0.47</v>
      </c>
    </row>
    <row r="54" spans="1:6" ht="15">
      <c r="A54" s="109"/>
      <c r="B54" s="109"/>
      <c r="C54" s="135" t="s">
        <v>806</v>
      </c>
      <c r="D54" s="109">
        <v>2.49</v>
      </c>
      <c r="E54" s="109">
        <v>0.5</v>
      </c>
      <c r="F54" s="109">
        <v>0.5</v>
      </c>
    </row>
    <row r="55" spans="1:6" ht="15">
      <c r="A55" s="109"/>
      <c r="B55" s="109"/>
      <c r="C55" s="135" t="s">
        <v>813</v>
      </c>
      <c r="D55" s="109">
        <v>1.78</v>
      </c>
      <c r="E55" s="109">
        <v>0.21</v>
      </c>
      <c r="F55" s="109">
        <v>0.21</v>
      </c>
    </row>
    <row r="56" spans="1:6" ht="15">
      <c r="A56" s="109"/>
      <c r="B56" s="109"/>
      <c r="C56" s="135" t="s">
        <v>814</v>
      </c>
      <c r="D56" s="109">
        <v>2.7</v>
      </c>
      <c r="E56" s="109">
        <v>0.24</v>
      </c>
      <c r="F56" s="109">
        <v>0.24</v>
      </c>
    </row>
    <row r="57" spans="1:6" s="136" customFormat="1" ht="15">
      <c r="A57" s="218"/>
      <c r="B57" s="218"/>
      <c r="C57" s="219" t="s">
        <v>815</v>
      </c>
      <c r="D57" s="218">
        <v>2.04</v>
      </c>
      <c r="E57" s="218">
        <v>0.08</v>
      </c>
      <c r="F57" s="218">
        <v>0.08</v>
      </c>
    </row>
    <row r="58" spans="1:6" ht="15">
      <c r="A58" s="109"/>
      <c r="B58" s="109"/>
      <c r="C58" s="135" t="s">
        <v>816</v>
      </c>
      <c r="D58" s="109">
        <v>0.1</v>
      </c>
      <c r="E58" s="109">
        <v>0</v>
      </c>
      <c r="F58" s="109">
        <v>0</v>
      </c>
    </row>
    <row r="59" spans="1:6" ht="15">
      <c r="A59" s="109"/>
      <c r="B59" s="109"/>
      <c r="C59" s="135" t="s">
        <v>817</v>
      </c>
      <c r="D59" s="109">
        <v>0.1</v>
      </c>
      <c r="E59" s="109">
        <v>0.02</v>
      </c>
      <c r="F59" s="109">
        <v>0.02</v>
      </c>
    </row>
    <row r="60" spans="1:6" ht="15">
      <c r="A60" s="109"/>
      <c r="B60" s="109"/>
      <c r="C60" s="135" t="s">
        <v>723</v>
      </c>
      <c r="D60" s="109">
        <v>0.28</v>
      </c>
      <c r="E60" s="109">
        <v>0.12</v>
      </c>
      <c r="F60" s="109">
        <v>0.12</v>
      </c>
    </row>
    <row r="61" spans="1:6" ht="15">
      <c r="A61" s="109"/>
      <c r="B61" s="109"/>
      <c r="C61" s="135"/>
      <c r="D61" s="109"/>
      <c r="E61" s="109"/>
      <c r="F61" s="109"/>
    </row>
    <row r="62" spans="1:6" ht="15">
      <c r="A62" s="109"/>
      <c r="B62" s="109"/>
      <c r="C62" s="216" t="s">
        <v>818</v>
      </c>
      <c r="D62" s="109"/>
      <c r="E62" s="109"/>
      <c r="F62" s="109"/>
    </row>
    <row r="63" spans="1:6" ht="15">
      <c r="A63" s="109"/>
      <c r="B63" s="109"/>
      <c r="C63" s="135" t="s">
        <v>819</v>
      </c>
      <c r="D63" s="109">
        <v>0.22</v>
      </c>
      <c r="E63" s="109">
        <v>0.05</v>
      </c>
      <c r="F63" s="109">
        <v>0.05</v>
      </c>
    </row>
    <row r="64" spans="1:6" ht="15">
      <c r="A64" s="109"/>
      <c r="B64" s="109"/>
      <c r="C64" s="135" t="s">
        <v>820</v>
      </c>
      <c r="D64" s="109">
        <v>0.71</v>
      </c>
      <c r="E64" s="109">
        <v>0.09</v>
      </c>
      <c r="F64" s="109">
        <v>0.09</v>
      </c>
    </row>
    <row r="65" spans="1:6" ht="15">
      <c r="A65" s="109"/>
      <c r="B65" s="109"/>
      <c r="C65" s="135"/>
      <c r="D65" s="109"/>
      <c r="E65" s="109"/>
      <c r="F65" s="109"/>
    </row>
    <row r="66" spans="1:6" ht="15">
      <c r="A66" s="109"/>
      <c r="B66" s="109"/>
      <c r="C66" s="216" t="s">
        <v>724</v>
      </c>
      <c r="D66" s="109"/>
      <c r="E66" s="109"/>
      <c r="F66" s="109"/>
    </row>
    <row r="67" spans="1:6" ht="15">
      <c r="A67" s="109"/>
      <c r="B67" s="109"/>
      <c r="C67" s="135" t="s">
        <v>725</v>
      </c>
      <c r="D67" s="109">
        <v>0.56</v>
      </c>
      <c r="E67" s="109">
        <v>0.04</v>
      </c>
      <c r="F67" s="109">
        <v>0.04</v>
      </c>
    </row>
    <row r="68" spans="1:6" ht="15">
      <c r="A68" s="109"/>
      <c r="B68" s="109"/>
      <c r="C68" s="135" t="s">
        <v>726</v>
      </c>
      <c r="D68" s="109">
        <v>1.42</v>
      </c>
      <c r="E68" s="109">
        <v>0.19</v>
      </c>
      <c r="F68" s="109">
        <v>0.19</v>
      </c>
    </row>
    <row r="69" spans="1:6" ht="15">
      <c r="A69" s="109"/>
      <c r="B69" s="109"/>
      <c r="C69" s="135" t="s">
        <v>821</v>
      </c>
      <c r="D69" s="109">
        <v>0.56</v>
      </c>
      <c r="E69" s="109">
        <v>0.1</v>
      </c>
      <c r="F69" s="109">
        <v>0.1</v>
      </c>
    </row>
    <row r="70" spans="1:6" ht="15">
      <c r="A70" s="109"/>
      <c r="B70" s="109"/>
      <c r="C70" s="135" t="s">
        <v>727</v>
      </c>
      <c r="D70" s="109">
        <v>0.53</v>
      </c>
      <c r="E70" s="109">
        <v>0.07</v>
      </c>
      <c r="F70" s="109">
        <v>0.07</v>
      </c>
    </row>
    <row r="71" spans="1:89" ht="15.75">
      <c r="A71" s="109"/>
      <c r="B71" s="109"/>
      <c r="C71" s="135" t="s">
        <v>729</v>
      </c>
      <c r="D71" s="109">
        <v>0.12</v>
      </c>
      <c r="E71" s="109">
        <v>0.01</v>
      </c>
      <c r="F71" s="109">
        <v>0.01</v>
      </c>
      <c r="G71" s="120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</row>
    <row r="72" spans="1:89" ht="15.75">
      <c r="A72" s="109"/>
      <c r="B72" s="109"/>
      <c r="C72" s="135" t="s">
        <v>728</v>
      </c>
      <c r="D72" s="109">
        <v>0.03</v>
      </c>
      <c r="E72" s="109">
        <v>0.01</v>
      </c>
      <c r="F72" s="109">
        <v>0.01</v>
      </c>
      <c r="G72" s="120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</row>
    <row r="73" spans="1:89" ht="15.75">
      <c r="A73" s="109"/>
      <c r="B73" s="109"/>
      <c r="C73" s="220"/>
      <c r="D73" s="109"/>
      <c r="E73" s="109"/>
      <c r="F73" s="109"/>
      <c r="G73" s="120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</row>
    <row r="74" spans="1:89" ht="15.75">
      <c r="A74" s="109"/>
      <c r="B74" s="109"/>
      <c r="C74" s="216" t="s">
        <v>730</v>
      </c>
      <c r="D74" s="109"/>
      <c r="E74" s="109"/>
      <c r="F74" s="109"/>
      <c r="G74" s="120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</row>
    <row r="75" spans="1:89" ht="15.75">
      <c r="A75" s="109"/>
      <c r="B75" s="109"/>
      <c r="C75" s="135" t="s">
        <v>822</v>
      </c>
      <c r="D75" s="109">
        <v>0.56</v>
      </c>
      <c r="E75" s="109">
        <v>0.04</v>
      </c>
      <c r="F75" s="109">
        <v>0.04</v>
      </c>
      <c r="G75" s="120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</row>
    <row r="76" spans="1:89" ht="15.75">
      <c r="A76" s="109"/>
      <c r="B76" s="109"/>
      <c r="C76" s="135" t="s">
        <v>823</v>
      </c>
      <c r="D76" s="109">
        <v>3.2</v>
      </c>
      <c r="E76" s="109">
        <v>0.38</v>
      </c>
      <c r="F76" s="109">
        <v>0.38</v>
      </c>
      <c r="G76" s="120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</row>
    <row r="77" spans="1:89" ht="15.75">
      <c r="A77" s="109"/>
      <c r="B77" s="109"/>
      <c r="C77" s="135" t="s">
        <v>731</v>
      </c>
      <c r="D77" s="109">
        <v>1.33</v>
      </c>
      <c r="E77" s="109">
        <v>0.22</v>
      </c>
      <c r="F77" s="109">
        <v>0.22</v>
      </c>
      <c r="G77" s="120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</row>
    <row r="78" spans="1:89" ht="15.75">
      <c r="A78" s="109"/>
      <c r="B78" s="109"/>
      <c r="C78" s="135" t="s">
        <v>732</v>
      </c>
      <c r="D78" s="109">
        <v>1.14</v>
      </c>
      <c r="E78" s="109">
        <v>0.26</v>
      </c>
      <c r="F78" s="109">
        <v>0.26</v>
      </c>
      <c r="G78" s="120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</row>
    <row r="79" spans="1:89" ht="15.75">
      <c r="A79" s="109"/>
      <c r="B79" s="109"/>
      <c r="C79" s="135" t="s">
        <v>824</v>
      </c>
      <c r="D79" s="109">
        <v>1.33</v>
      </c>
      <c r="E79" s="109">
        <v>0.08</v>
      </c>
      <c r="F79" s="109">
        <v>0.08</v>
      </c>
      <c r="G79" s="120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</row>
    <row r="80" spans="1:89" ht="15.75">
      <c r="A80" s="109"/>
      <c r="B80" s="109"/>
      <c r="C80" s="135" t="s">
        <v>825</v>
      </c>
      <c r="D80" s="109">
        <v>0.49</v>
      </c>
      <c r="E80" s="109">
        <v>0.15</v>
      </c>
      <c r="F80" s="109">
        <v>0.15</v>
      </c>
      <c r="G80" s="120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</row>
    <row r="81" spans="1:89" ht="15.75">
      <c r="A81" s="109"/>
      <c r="B81" s="109"/>
      <c r="C81" s="135" t="s">
        <v>826</v>
      </c>
      <c r="D81" s="109">
        <v>0.24</v>
      </c>
      <c r="E81" s="109">
        <v>0.04</v>
      </c>
      <c r="F81" s="109">
        <v>0.04</v>
      </c>
      <c r="G81" s="120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</row>
    <row r="82" spans="1:89" ht="15.75">
      <c r="A82" s="109"/>
      <c r="B82" s="109"/>
      <c r="C82" s="135" t="s">
        <v>827</v>
      </c>
      <c r="D82" s="109">
        <v>0.15</v>
      </c>
      <c r="E82" s="109">
        <v>0.05</v>
      </c>
      <c r="F82" s="109">
        <v>0.05</v>
      </c>
      <c r="G82" s="120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</row>
    <row r="83" spans="1:89" ht="15.75">
      <c r="A83" s="109"/>
      <c r="B83" s="109"/>
      <c r="C83" s="135"/>
      <c r="D83" s="109"/>
      <c r="E83" s="109"/>
      <c r="F83" s="109"/>
      <c r="G83" s="120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</row>
    <row r="84" spans="1:89" ht="15.75">
      <c r="A84" s="109"/>
      <c r="B84" s="109"/>
      <c r="C84" s="216" t="s">
        <v>733</v>
      </c>
      <c r="D84" s="109"/>
      <c r="E84" s="109"/>
      <c r="F84" s="109"/>
      <c r="G84" s="120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</row>
    <row r="85" spans="1:89" ht="15.75">
      <c r="A85" s="109"/>
      <c r="B85" s="109"/>
      <c r="C85" s="135" t="s">
        <v>714</v>
      </c>
      <c r="D85" s="109">
        <v>0.56</v>
      </c>
      <c r="E85" s="109">
        <v>0.08</v>
      </c>
      <c r="F85" s="109">
        <v>0.08</v>
      </c>
      <c r="G85" s="120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</row>
    <row r="86" spans="1:89" ht="15.75">
      <c r="A86" s="109"/>
      <c r="B86" s="60"/>
      <c r="C86" s="135" t="s">
        <v>828</v>
      </c>
      <c r="D86" s="109">
        <v>1.42</v>
      </c>
      <c r="E86" s="109">
        <v>0.27</v>
      </c>
      <c r="F86" s="109">
        <v>0.27</v>
      </c>
      <c r="G86" s="120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</row>
    <row r="87" spans="1:89" ht="15.75">
      <c r="A87" s="109"/>
      <c r="B87" s="109"/>
      <c r="C87" s="135" t="s">
        <v>829</v>
      </c>
      <c r="D87" s="109">
        <v>3.33</v>
      </c>
      <c r="E87" s="109">
        <v>0.16</v>
      </c>
      <c r="F87" s="109">
        <v>0.16</v>
      </c>
      <c r="G87" s="120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</row>
    <row r="88" spans="1:6" ht="15">
      <c r="A88" s="109"/>
      <c r="B88" s="109"/>
      <c r="C88" s="135" t="s">
        <v>830</v>
      </c>
      <c r="D88" s="109">
        <v>1.85</v>
      </c>
      <c r="E88" s="109">
        <v>0.25</v>
      </c>
      <c r="F88" s="109">
        <v>0.25</v>
      </c>
    </row>
    <row r="89" spans="1:6" ht="15">
      <c r="A89" s="109"/>
      <c r="B89" s="109"/>
      <c r="C89" s="135" t="s">
        <v>831</v>
      </c>
      <c r="D89" s="109">
        <v>1.51</v>
      </c>
      <c r="E89" s="109">
        <v>0.1</v>
      </c>
      <c r="F89" s="109">
        <v>0.1</v>
      </c>
    </row>
    <row r="90" spans="1:6" ht="15">
      <c r="A90" s="109"/>
      <c r="B90" s="109"/>
      <c r="C90" s="135" t="s">
        <v>832</v>
      </c>
      <c r="D90" s="109">
        <v>0.66</v>
      </c>
      <c r="E90" s="109">
        <v>0.08</v>
      </c>
      <c r="F90" s="109">
        <v>0.08</v>
      </c>
    </row>
    <row r="91" spans="1:6" ht="15">
      <c r="A91" s="109"/>
      <c r="B91" s="109"/>
      <c r="C91" s="135" t="s">
        <v>722</v>
      </c>
      <c r="D91" s="109">
        <v>0.07</v>
      </c>
      <c r="E91" s="109">
        <v>0.02</v>
      </c>
      <c r="F91" s="109">
        <v>0.02</v>
      </c>
    </row>
    <row r="92" spans="1:6" ht="15">
      <c r="A92" s="109"/>
      <c r="B92" s="109"/>
      <c r="C92" s="135" t="s">
        <v>833</v>
      </c>
      <c r="D92" s="109">
        <v>0.08</v>
      </c>
      <c r="E92" s="109">
        <v>0.03</v>
      </c>
      <c r="F92" s="109">
        <v>0.03</v>
      </c>
    </row>
    <row r="93" spans="1:6" ht="15">
      <c r="A93" s="109"/>
      <c r="B93" s="109"/>
      <c r="C93" s="135" t="s">
        <v>834</v>
      </c>
      <c r="D93" s="109">
        <v>0.08</v>
      </c>
      <c r="E93" s="109">
        <v>0.01</v>
      </c>
      <c r="F93" s="109">
        <v>0.01</v>
      </c>
    </row>
    <row r="94" spans="1:6" ht="15">
      <c r="A94" s="109"/>
      <c r="B94" s="109"/>
      <c r="C94" s="135"/>
      <c r="D94" s="109"/>
      <c r="E94" s="109"/>
      <c r="F94" s="109"/>
    </row>
    <row r="95" spans="1:6" ht="15">
      <c r="A95" s="109"/>
      <c r="B95" s="109"/>
      <c r="C95" s="216" t="s">
        <v>734</v>
      </c>
      <c r="D95" s="109"/>
      <c r="E95" s="109"/>
      <c r="F95" s="109"/>
    </row>
    <row r="96" spans="1:6" ht="15">
      <c r="A96" s="109"/>
      <c r="B96" s="109"/>
      <c r="C96" s="135" t="s">
        <v>823</v>
      </c>
      <c r="D96" s="109">
        <v>3.2</v>
      </c>
      <c r="E96" s="109">
        <v>0.7</v>
      </c>
      <c r="F96" s="109">
        <v>0.7</v>
      </c>
    </row>
    <row r="97" spans="1:6" ht="15">
      <c r="A97" s="109"/>
      <c r="B97" s="109"/>
      <c r="C97" s="135" t="s">
        <v>835</v>
      </c>
      <c r="D97" s="109">
        <v>0.44</v>
      </c>
      <c r="E97" s="109">
        <v>0.06</v>
      </c>
      <c r="F97" s="109">
        <v>0.06</v>
      </c>
    </row>
    <row r="98" spans="1:6" ht="15">
      <c r="A98" s="109"/>
      <c r="B98" s="109"/>
      <c r="C98" s="135" t="s">
        <v>836</v>
      </c>
      <c r="D98" s="109">
        <v>2.99</v>
      </c>
      <c r="E98" s="109">
        <v>0.09</v>
      </c>
      <c r="F98" s="109">
        <v>0.09</v>
      </c>
    </row>
    <row r="99" spans="1:6" ht="15">
      <c r="A99" s="109"/>
      <c r="B99" s="109"/>
      <c r="C99" s="135" t="s">
        <v>837</v>
      </c>
      <c r="D99" s="109">
        <v>2.4</v>
      </c>
      <c r="E99" s="109">
        <v>0.21</v>
      </c>
      <c r="F99" s="109">
        <v>0.21</v>
      </c>
    </row>
    <row r="100" spans="1:6" ht="15">
      <c r="A100" s="109"/>
      <c r="B100" s="109"/>
      <c r="C100" s="135" t="s">
        <v>838</v>
      </c>
      <c r="D100" s="109">
        <v>0.39</v>
      </c>
      <c r="E100" s="109">
        <v>0.07</v>
      </c>
      <c r="F100" s="109">
        <v>0.07</v>
      </c>
    </row>
    <row r="101" spans="1:6" ht="15">
      <c r="A101" s="109"/>
      <c r="B101" s="109"/>
      <c r="C101" s="135" t="s">
        <v>720</v>
      </c>
      <c r="D101" s="109">
        <v>0.03</v>
      </c>
      <c r="E101" s="109">
        <v>0.01</v>
      </c>
      <c r="F101" s="109">
        <v>0.01</v>
      </c>
    </row>
    <row r="102" spans="1:6" ht="15">
      <c r="A102" s="109"/>
      <c r="B102" s="109"/>
      <c r="C102" s="135" t="s">
        <v>839</v>
      </c>
      <c r="D102" s="109">
        <v>0.26</v>
      </c>
      <c r="E102" s="109">
        <v>0.09</v>
      </c>
      <c r="F102" s="109">
        <v>0.09</v>
      </c>
    </row>
    <row r="103" spans="1:6" ht="15">
      <c r="A103" s="109"/>
      <c r="B103" s="109"/>
      <c r="C103" s="135" t="s">
        <v>834</v>
      </c>
      <c r="D103" s="109">
        <v>0</v>
      </c>
      <c r="E103" s="109">
        <v>0</v>
      </c>
      <c r="F103" s="109">
        <v>0</v>
      </c>
    </row>
    <row r="104" spans="1:6" ht="15">
      <c r="A104" s="109"/>
      <c r="B104" s="109"/>
      <c r="C104" s="135"/>
      <c r="D104" s="109"/>
      <c r="E104" s="109"/>
      <c r="F104" s="109"/>
    </row>
    <row r="105" spans="1:6" ht="15">
      <c r="A105" s="109"/>
      <c r="B105" s="109"/>
      <c r="C105" s="135"/>
      <c r="D105" s="109"/>
      <c r="E105" s="109"/>
      <c r="F105" s="109"/>
    </row>
    <row r="106" spans="1:6" ht="15">
      <c r="A106" s="109"/>
      <c r="B106" s="109"/>
      <c r="C106" s="135"/>
      <c r="D106" s="109"/>
      <c r="E106" s="109"/>
      <c r="F106" s="109"/>
    </row>
    <row r="107" spans="1:6" ht="15">
      <c r="A107" s="109"/>
      <c r="B107" s="109"/>
      <c r="C107" s="135"/>
      <c r="D107" s="109"/>
      <c r="E107" s="109"/>
      <c r="F107" s="109"/>
    </row>
    <row r="108" spans="1:6" s="221" customFormat="1" ht="15">
      <c r="A108" s="109"/>
      <c r="B108" s="109"/>
      <c r="C108" s="216" t="s">
        <v>735</v>
      </c>
      <c r="D108" s="109"/>
      <c r="E108" s="109"/>
      <c r="F108" s="109"/>
    </row>
    <row r="109" spans="1:6" ht="15">
      <c r="A109" s="109"/>
      <c r="B109" s="109"/>
      <c r="C109" s="135"/>
      <c r="D109" s="109"/>
      <c r="E109" s="109"/>
      <c r="F109" s="109"/>
    </row>
    <row r="110" spans="1:6" ht="15">
      <c r="A110" s="109"/>
      <c r="B110" s="109"/>
      <c r="C110" s="216" t="s">
        <v>736</v>
      </c>
      <c r="D110" s="109"/>
      <c r="E110" s="109"/>
      <c r="F110" s="109"/>
    </row>
    <row r="111" spans="1:6" ht="15">
      <c r="A111" s="109"/>
      <c r="B111" s="109"/>
      <c r="C111" s="135" t="s">
        <v>840</v>
      </c>
      <c r="D111" s="109">
        <v>1.78</v>
      </c>
      <c r="E111" s="109">
        <v>0.6</v>
      </c>
      <c r="F111" s="109">
        <v>0.6</v>
      </c>
    </row>
    <row r="112" spans="1:6" ht="15">
      <c r="A112" s="109"/>
      <c r="B112" s="109"/>
      <c r="C112" s="135" t="s">
        <v>737</v>
      </c>
      <c r="D112" s="109">
        <v>0.14</v>
      </c>
      <c r="E112" s="109">
        <v>0.02</v>
      </c>
      <c r="F112" s="109">
        <v>0.02</v>
      </c>
    </row>
    <row r="113" spans="1:6" ht="15">
      <c r="A113" s="109"/>
      <c r="B113" s="109"/>
      <c r="C113" s="135" t="s">
        <v>738</v>
      </c>
      <c r="D113" s="109">
        <v>0.01</v>
      </c>
      <c r="E113" s="109">
        <v>0.01</v>
      </c>
      <c r="F113" s="109">
        <v>0.01</v>
      </c>
    </row>
    <row r="114" spans="1:6" ht="15">
      <c r="A114" s="109"/>
      <c r="B114" s="109"/>
      <c r="C114" s="135"/>
      <c r="D114" s="109"/>
      <c r="E114" s="109"/>
      <c r="F114" s="109"/>
    </row>
    <row r="115" spans="1:6" ht="15">
      <c r="A115" s="109"/>
      <c r="B115" s="109"/>
      <c r="C115" s="216" t="s">
        <v>711</v>
      </c>
      <c r="D115" s="109"/>
      <c r="E115" s="109"/>
      <c r="F115" s="109"/>
    </row>
    <row r="116" spans="1:6" ht="15">
      <c r="A116" s="109"/>
      <c r="B116" s="109"/>
      <c r="C116" s="135" t="s">
        <v>841</v>
      </c>
      <c r="D116" s="109">
        <v>1.68</v>
      </c>
      <c r="E116" s="109">
        <v>0.26</v>
      </c>
      <c r="F116" s="109">
        <v>0.26</v>
      </c>
    </row>
    <row r="117" spans="1:6" ht="15">
      <c r="A117" s="109"/>
      <c r="B117" s="109"/>
      <c r="C117" s="135" t="s">
        <v>842</v>
      </c>
      <c r="D117" s="109">
        <v>0.42</v>
      </c>
      <c r="E117" s="109">
        <v>0.14</v>
      </c>
      <c r="F117" s="109">
        <v>0.14</v>
      </c>
    </row>
    <row r="118" spans="1:6" ht="15">
      <c r="A118" s="109"/>
      <c r="B118" s="109"/>
      <c r="C118" s="135" t="s">
        <v>843</v>
      </c>
      <c r="D118" s="109">
        <v>0.17</v>
      </c>
      <c r="E118" s="109">
        <v>0.04</v>
      </c>
      <c r="F118" s="109">
        <v>0.04</v>
      </c>
    </row>
    <row r="119" spans="1:6" ht="15">
      <c r="A119" s="109"/>
      <c r="B119" s="109"/>
      <c r="C119" s="135" t="s">
        <v>844</v>
      </c>
      <c r="D119" s="109">
        <v>0.05</v>
      </c>
      <c r="E119" s="109">
        <v>0</v>
      </c>
      <c r="F119" s="109">
        <v>0</v>
      </c>
    </row>
    <row r="120" spans="1:6" ht="15">
      <c r="A120" s="109"/>
      <c r="B120" s="109"/>
      <c r="C120" s="135" t="s">
        <v>845</v>
      </c>
      <c r="D120" s="109">
        <v>0.03</v>
      </c>
      <c r="E120" s="109">
        <v>0</v>
      </c>
      <c r="F120" s="109">
        <v>0</v>
      </c>
    </row>
    <row r="121" spans="1:6" ht="15">
      <c r="A121" s="109"/>
      <c r="B121" s="109"/>
      <c r="C121" s="216" t="s">
        <v>739</v>
      </c>
      <c r="D121" s="109"/>
      <c r="E121" s="109"/>
      <c r="F121" s="109"/>
    </row>
    <row r="122" spans="1:6" ht="15">
      <c r="A122" s="109"/>
      <c r="B122" s="109"/>
      <c r="C122" s="135" t="s">
        <v>740</v>
      </c>
      <c r="D122" s="109">
        <v>0.14</v>
      </c>
      <c r="E122" s="109">
        <v>0.01</v>
      </c>
      <c r="F122" s="109">
        <v>0.01</v>
      </c>
    </row>
    <row r="123" spans="1:6" ht="15">
      <c r="A123" s="109"/>
      <c r="B123" s="109"/>
      <c r="C123" s="135" t="s">
        <v>741</v>
      </c>
      <c r="D123" s="109">
        <v>0.17</v>
      </c>
      <c r="E123" s="109">
        <v>0.03</v>
      </c>
      <c r="F123" s="109">
        <v>0.03</v>
      </c>
    </row>
    <row r="124" spans="1:6" ht="15">
      <c r="A124" s="109"/>
      <c r="B124" s="109"/>
      <c r="C124" s="135" t="s">
        <v>742</v>
      </c>
      <c r="D124" s="109">
        <v>0.01</v>
      </c>
      <c r="E124" s="109">
        <v>0</v>
      </c>
      <c r="F124" s="109">
        <v>0</v>
      </c>
    </row>
    <row r="125" spans="1:6" ht="15">
      <c r="A125" s="109"/>
      <c r="B125" s="109"/>
      <c r="C125" s="135"/>
      <c r="D125" s="109"/>
      <c r="E125" s="109"/>
      <c r="F125" s="109"/>
    </row>
    <row r="126" spans="1:6" ht="15">
      <c r="A126" s="109"/>
      <c r="B126" s="109"/>
      <c r="C126" s="135"/>
      <c r="D126" s="109"/>
      <c r="E126" s="109"/>
      <c r="F126" s="109"/>
    </row>
    <row r="127" spans="1:6" ht="15">
      <c r="A127" s="109"/>
      <c r="B127" s="109"/>
      <c r="C127" s="135"/>
      <c r="D127" s="109"/>
      <c r="E127" s="109"/>
      <c r="F127" s="109"/>
    </row>
    <row r="128" spans="1:6" ht="15">
      <c r="A128" s="109"/>
      <c r="B128" s="109"/>
      <c r="C128" s="135"/>
      <c r="D128" s="109"/>
      <c r="E128" s="109"/>
      <c r="F128" s="109"/>
    </row>
    <row r="129" spans="1:6" ht="15">
      <c r="A129" s="109"/>
      <c r="B129" s="109"/>
      <c r="C129" s="135"/>
      <c r="D129" s="109"/>
      <c r="E129" s="109"/>
      <c r="F129" s="109"/>
    </row>
    <row r="130" spans="1:6" ht="15">
      <c r="A130" s="109"/>
      <c r="B130" s="109"/>
      <c r="C130" s="109"/>
      <c r="D130" s="109"/>
      <c r="E130" s="109"/>
      <c r="F130" s="109"/>
    </row>
    <row r="131" spans="1:6" ht="15">
      <c r="A131" s="109"/>
      <c r="B131" s="109"/>
      <c r="C131" s="109"/>
      <c r="D131" s="109"/>
      <c r="E131" s="109"/>
      <c r="F131" s="109"/>
    </row>
    <row r="132" spans="1:6" ht="15">
      <c r="A132" s="109"/>
      <c r="B132" s="109"/>
      <c r="C132" s="109"/>
      <c r="D132" s="109"/>
      <c r="E132" s="109"/>
      <c r="F132" s="109"/>
    </row>
    <row r="133" spans="1:6" ht="15">
      <c r="A133" s="109"/>
      <c r="B133" s="109"/>
      <c r="C133" s="109"/>
      <c r="D133" s="109"/>
      <c r="E133" s="109"/>
      <c r="F133" s="109"/>
    </row>
    <row r="134" spans="1:6" ht="15">
      <c r="A134" s="109"/>
      <c r="B134" s="109"/>
      <c r="C134" s="109"/>
      <c r="D134" s="109"/>
      <c r="E134" s="109"/>
      <c r="F134" s="109"/>
    </row>
    <row r="135" spans="1:6" ht="15">
      <c r="A135" s="109"/>
      <c r="B135" s="109"/>
      <c r="C135" s="109"/>
      <c r="D135" s="109"/>
      <c r="E135" s="109"/>
      <c r="F135" s="109"/>
    </row>
    <row r="136" spans="1:6" ht="15">
      <c r="A136" s="60"/>
      <c r="B136" s="222"/>
      <c r="C136" s="223"/>
      <c r="D136" s="60"/>
      <c r="E136" s="224"/>
      <c r="F136" s="225"/>
    </row>
    <row r="137" s="117" customFormat="1" ht="15"/>
    <row r="138" s="117" customFormat="1" ht="15"/>
    <row r="139" s="117" customFormat="1" ht="15"/>
    <row r="140" spans="1:6" s="117" customFormat="1" ht="15">
      <c r="A140" s="234" t="s">
        <v>846</v>
      </c>
      <c r="B140" s="234"/>
      <c r="C140" s="234"/>
      <c r="D140" s="234"/>
      <c r="E140" s="234"/>
      <c r="F140" s="234"/>
    </row>
    <row r="141" s="117" customFormat="1" ht="15"/>
    <row r="142" s="117" customFormat="1" ht="15">
      <c r="E142" s="117" t="s">
        <v>847</v>
      </c>
    </row>
    <row r="143" spans="2:4" s="117" customFormat="1" ht="15">
      <c r="B143" s="124"/>
      <c r="C143" s="125"/>
      <c r="D143" s="126"/>
    </row>
    <row r="144" spans="1:6" ht="15">
      <c r="A144" s="117"/>
      <c r="B144" s="117"/>
      <c r="C144" s="117"/>
      <c r="D144" s="117"/>
      <c r="E144" s="117"/>
      <c r="F144" s="117"/>
    </row>
  </sheetData>
  <sheetProtection/>
  <mergeCells count="5">
    <mergeCell ref="A140:F140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L77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8515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236" t="s">
        <v>743</v>
      </c>
      <c r="B1" s="236"/>
      <c r="C1" s="236"/>
      <c r="D1" s="236"/>
      <c r="E1" s="236"/>
      <c r="F1" s="236"/>
      <c r="G1" s="236"/>
      <c r="H1" s="93"/>
      <c r="I1" s="93"/>
    </row>
    <row r="2" spans="1:7" ht="15.75">
      <c r="A2" s="235" t="s">
        <v>108</v>
      </c>
      <c r="B2" s="234"/>
      <c r="C2" s="234"/>
      <c r="D2" s="234"/>
      <c r="E2" s="234"/>
      <c r="F2" s="234"/>
      <c r="G2" s="234"/>
    </row>
    <row r="3" spans="1:7" ht="15.75">
      <c r="A3" s="235" t="s">
        <v>109</v>
      </c>
      <c r="B3" s="235"/>
      <c r="C3" s="235"/>
      <c r="D3" s="235"/>
      <c r="E3" s="235"/>
      <c r="F3" s="235"/>
      <c r="G3" s="235"/>
    </row>
    <row r="4" spans="1:7" ht="15.75">
      <c r="A4" s="235" t="s">
        <v>782</v>
      </c>
      <c r="B4" s="235"/>
      <c r="C4" s="235"/>
      <c r="D4" s="235"/>
      <c r="E4" s="235"/>
      <c r="F4" s="235"/>
      <c r="G4" s="235"/>
    </row>
    <row r="5" spans="1:7" ht="15.75">
      <c r="A5" s="94"/>
      <c r="B5" s="95"/>
      <c r="C5" s="95"/>
      <c r="D5" s="95"/>
      <c r="E5" s="95"/>
      <c r="F5" s="95"/>
      <c r="G5" s="95"/>
    </row>
    <row r="6" spans="1:7" ht="12.75" customHeight="1">
      <c r="A6" s="96"/>
      <c r="B6" s="96"/>
      <c r="C6" s="96"/>
      <c r="D6" s="97" t="s">
        <v>110</v>
      </c>
      <c r="E6" s="97" t="s">
        <v>111</v>
      </c>
      <c r="F6" s="97" t="s">
        <v>112</v>
      </c>
      <c r="G6" s="98" t="s">
        <v>112</v>
      </c>
    </row>
    <row r="7" spans="1:7" ht="15">
      <c r="A7" s="99"/>
      <c r="B7" s="99"/>
      <c r="C7" s="99"/>
      <c r="D7" s="100" t="s">
        <v>113</v>
      </c>
      <c r="E7" s="100" t="s">
        <v>114</v>
      </c>
      <c r="F7" s="100" t="s">
        <v>115</v>
      </c>
      <c r="G7" s="101" t="s">
        <v>115</v>
      </c>
    </row>
    <row r="8" spans="1:7" ht="15">
      <c r="A8" s="102"/>
      <c r="B8" s="99"/>
      <c r="C8" s="99"/>
      <c r="D8" s="100" t="s">
        <v>116</v>
      </c>
      <c r="E8" s="100" t="s">
        <v>117</v>
      </c>
      <c r="F8" s="100" t="s">
        <v>118</v>
      </c>
      <c r="G8" s="101" t="s">
        <v>118</v>
      </c>
    </row>
    <row r="9" spans="1:7" ht="15">
      <c r="A9" s="103" t="s">
        <v>119</v>
      </c>
      <c r="B9" s="100" t="s">
        <v>120</v>
      </c>
      <c r="C9" s="104" t="s">
        <v>121</v>
      </c>
      <c r="D9" s="100" t="s">
        <v>122</v>
      </c>
      <c r="E9" s="100" t="s">
        <v>123</v>
      </c>
      <c r="F9" s="100" t="s">
        <v>124</v>
      </c>
      <c r="G9" s="101" t="s">
        <v>125</v>
      </c>
    </row>
    <row r="10" spans="1:7" ht="15">
      <c r="A10" s="103" t="s">
        <v>126</v>
      </c>
      <c r="B10" s="99" t="s">
        <v>127</v>
      </c>
      <c r="C10" s="104" t="s">
        <v>128</v>
      </c>
      <c r="D10" s="100" t="s">
        <v>129</v>
      </c>
      <c r="E10" s="103" t="s">
        <v>130</v>
      </c>
      <c r="F10" s="100"/>
      <c r="G10" s="101" t="s">
        <v>131</v>
      </c>
    </row>
    <row r="11" spans="1:7" ht="15">
      <c r="A11" s="103"/>
      <c r="B11" s="100"/>
      <c r="C11" s="104" t="s">
        <v>132</v>
      </c>
      <c r="D11" s="100" t="s">
        <v>133</v>
      </c>
      <c r="E11" s="100"/>
      <c r="F11" s="100"/>
      <c r="G11" s="101" t="s">
        <v>134</v>
      </c>
    </row>
    <row r="12" spans="1:7" ht="15">
      <c r="A12" s="105"/>
      <c r="B12" s="106"/>
      <c r="C12" s="107"/>
      <c r="D12" s="106"/>
      <c r="E12" s="106"/>
      <c r="F12" s="106"/>
      <c r="G12" s="108" t="s">
        <v>135</v>
      </c>
    </row>
    <row r="13" spans="1:7" ht="15">
      <c r="A13" s="109" t="s">
        <v>745</v>
      </c>
      <c r="B13" s="109" t="s">
        <v>746</v>
      </c>
      <c r="C13" s="110"/>
      <c r="D13" s="109"/>
      <c r="E13" s="109"/>
      <c r="F13" s="109"/>
      <c r="G13" s="109"/>
    </row>
    <row r="14" spans="1:7" ht="15">
      <c r="A14" s="111" t="s">
        <v>139</v>
      </c>
      <c r="B14" s="109"/>
      <c r="C14" s="110"/>
      <c r="D14" s="109" t="s">
        <v>747</v>
      </c>
      <c r="E14" s="109">
        <v>1.68</v>
      </c>
      <c r="F14" s="112">
        <v>0.67</v>
      </c>
      <c r="G14" s="112">
        <v>0.55</v>
      </c>
    </row>
    <row r="15" spans="1:7" ht="15">
      <c r="A15" s="109" t="s">
        <v>141</v>
      </c>
      <c r="B15" s="109"/>
      <c r="C15" s="110"/>
      <c r="D15" s="109" t="s">
        <v>315</v>
      </c>
      <c r="E15" s="109">
        <v>2.84</v>
      </c>
      <c r="F15" s="112">
        <v>0.85</v>
      </c>
      <c r="G15" s="112">
        <v>0.71</v>
      </c>
    </row>
    <row r="16" spans="1:7" ht="15">
      <c r="A16" s="109"/>
      <c r="B16" s="109"/>
      <c r="C16" s="110"/>
      <c r="D16" s="109" t="s">
        <v>748</v>
      </c>
      <c r="E16" s="112">
        <v>6</v>
      </c>
      <c r="F16" s="112">
        <v>1.5</v>
      </c>
      <c r="G16" s="112">
        <v>1.2</v>
      </c>
    </row>
    <row r="17" spans="1:7" ht="15">
      <c r="A17" s="109"/>
      <c r="B17" s="109"/>
      <c r="C17" s="110"/>
      <c r="D17" s="109" t="s">
        <v>749</v>
      </c>
      <c r="E17" s="109">
        <v>8.11</v>
      </c>
      <c r="F17" s="112">
        <v>2.43</v>
      </c>
      <c r="G17" s="112">
        <v>1.94</v>
      </c>
    </row>
    <row r="18" spans="1:7" ht="15">
      <c r="A18" s="109"/>
      <c r="B18" s="109"/>
      <c r="C18" s="110"/>
      <c r="D18" s="109" t="s">
        <v>750</v>
      </c>
      <c r="E18" s="109">
        <v>3.11</v>
      </c>
      <c r="F18" s="112">
        <v>1.02</v>
      </c>
      <c r="G18" s="112">
        <v>0.83</v>
      </c>
    </row>
    <row r="19" spans="1:7" ht="15">
      <c r="A19" s="109"/>
      <c r="B19" s="109" t="s">
        <v>751</v>
      </c>
      <c r="C19" s="110"/>
      <c r="D19" s="109"/>
      <c r="E19" s="109"/>
      <c r="F19" s="112"/>
      <c r="G19" s="112"/>
    </row>
    <row r="20" spans="1:7" ht="15">
      <c r="A20" s="109"/>
      <c r="B20" s="109"/>
      <c r="C20" s="110"/>
      <c r="D20" s="109" t="s">
        <v>752</v>
      </c>
      <c r="E20" s="109">
        <v>2.49</v>
      </c>
      <c r="F20" s="112">
        <v>0.74</v>
      </c>
      <c r="G20" s="112">
        <v>0.57</v>
      </c>
    </row>
    <row r="21" spans="1:7" ht="15">
      <c r="A21" s="109"/>
      <c r="B21" s="109"/>
      <c r="C21" s="110"/>
      <c r="D21" s="109" t="s">
        <v>753</v>
      </c>
      <c r="E21" s="109">
        <v>3.33</v>
      </c>
      <c r="F21" s="112">
        <v>1.16</v>
      </c>
      <c r="G21" s="112">
        <v>1.09</v>
      </c>
    </row>
    <row r="22" spans="1:7" ht="15">
      <c r="A22" s="109"/>
      <c r="B22" s="109"/>
      <c r="C22" s="110"/>
      <c r="D22" s="109" t="s">
        <v>754</v>
      </c>
      <c r="E22" s="109">
        <v>0.12</v>
      </c>
      <c r="F22" s="112">
        <v>0.03</v>
      </c>
      <c r="G22" s="112">
        <v>0.02</v>
      </c>
    </row>
    <row r="23" spans="1:7" ht="15">
      <c r="A23" s="109"/>
      <c r="B23" s="109"/>
      <c r="C23" s="110"/>
      <c r="D23" s="109" t="s">
        <v>755</v>
      </c>
      <c r="E23" s="109">
        <v>1.42</v>
      </c>
      <c r="F23" s="112">
        <v>0.56</v>
      </c>
      <c r="G23" s="112">
        <v>0.45</v>
      </c>
    </row>
    <row r="24" spans="1:7" ht="15">
      <c r="A24" s="109"/>
      <c r="B24" s="109" t="s">
        <v>756</v>
      </c>
      <c r="C24" s="110"/>
      <c r="D24" s="109"/>
      <c r="E24" s="109"/>
      <c r="F24" s="112"/>
      <c r="G24" s="112"/>
    </row>
    <row r="25" spans="1:7" ht="15">
      <c r="A25" s="109"/>
      <c r="B25" s="109"/>
      <c r="C25" s="110"/>
      <c r="D25" s="109" t="s">
        <v>752</v>
      </c>
      <c r="E25" s="109">
        <v>2.49</v>
      </c>
      <c r="F25" s="112">
        <v>0.75</v>
      </c>
      <c r="G25" s="112">
        <v>0.59</v>
      </c>
    </row>
    <row r="26" spans="1:7" ht="15">
      <c r="A26" s="109"/>
      <c r="B26" s="109"/>
      <c r="C26" s="110"/>
      <c r="D26" s="109" t="s">
        <v>140</v>
      </c>
      <c r="E26" s="109">
        <v>1.11</v>
      </c>
      <c r="F26" s="112">
        <v>0.35</v>
      </c>
      <c r="G26" s="112">
        <v>0.31</v>
      </c>
    </row>
    <row r="27" spans="1:7" ht="15">
      <c r="A27" s="109"/>
      <c r="B27" s="109"/>
      <c r="C27" s="110"/>
      <c r="D27" s="109" t="s">
        <v>142</v>
      </c>
      <c r="E27" s="109">
        <v>1.28</v>
      </c>
      <c r="F27" s="112">
        <v>0.38</v>
      </c>
      <c r="G27" s="112">
        <v>0.29</v>
      </c>
    </row>
    <row r="28" spans="1:7" ht="15">
      <c r="A28" s="109"/>
      <c r="B28" s="109"/>
      <c r="C28" s="110"/>
      <c r="D28" s="109" t="s">
        <v>757</v>
      </c>
      <c r="E28" s="109">
        <v>0.97</v>
      </c>
      <c r="F28" s="112">
        <v>0.3</v>
      </c>
      <c r="G28" s="112">
        <v>0.26</v>
      </c>
    </row>
    <row r="29" spans="1:7" ht="15">
      <c r="A29" s="109"/>
      <c r="B29" s="109" t="s">
        <v>758</v>
      </c>
      <c r="C29" s="110"/>
      <c r="D29" s="109"/>
      <c r="E29" s="109"/>
      <c r="F29" s="112"/>
      <c r="G29" s="112"/>
    </row>
    <row r="30" spans="1:7" ht="15">
      <c r="A30" s="109"/>
      <c r="B30" s="109"/>
      <c r="C30" s="110"/>
      <c r="D30" s="109" t="s">
        <v>759</v>
      </c>
      <c r="E30" s="109">
        <v>0.71</v>
      </c>
      <c r="F30" s="112">
        <v>0.21</v>
      </c>
      <c r="G30" s="112">
        <v>0.17</v>
      </c>
    </row>
    <row r="31" spans="1:7" ht="15">
      <c r="A31" s="109"/>
      <c r="B31" s="109"/>
      <c r="C31" s="110"/>
      <c r="D31" s="109" t="s">
        <v>760</v>
      </c>
      <c r="E31" s="109">
        <v>2.44</v>
      </c>
      <c r="F31" s="112">
        <v>0.7</v>
      </c>
      <c r="G31" s="112">
        <v>0.56</v>
      </c>
    </row>
    <row r="32" spans="1:7" ht="15">
      <c r="A32" s="109"/>
      <c r="B32" s="109"/>
      <c r="C32" s="110"/>
      <c r="D32" s="109" t="s">
        <v>761</v>
      </c>
      <c r="E32" s="109">
        <v>1.56</v>
      </c>
      <c r="F32" s="112">
        <v>0.54</v>
      </c>
      <c r="G32" s="112">
        <v>0.46</v>
      </c>
    </row>
    <row r="33" spans="1:7" ht="15">
      <c r="A33" s="109"/>
      <c r="B33" s="109"/>
      <c r="C33" s="110"/>
      <c r="D33" s="109" t="s">
        <v>762</v>
      </c>
      <c r="E33" s="109">
        <v>0.97</v>
      </c>
      <c r="F33" s="112">
        <v>0.29</v>
      </c>
      <c r="G33" s="112">
        <v>0.23</v>
      </c>
    </row>
    <row r="34" spans="1:7" ht="15">
      <c r="A34" s="109"/>
      <c r="B34" s="109" t="s">
        <v>763</v>
      </c>
      <c r="C34" s="110"/>
      <c r="D34" s="109"/>
      <c r="E34" s="109"/>
      <c r="F34" s="112"/>
      <c r="G34" s="112"/>
    </row>
    <row r="35" spans="1:7" ht="15">
      <c r="A35" s="109"/>
      <c r="B35" s="109"/>
      <c r="C35" s="110"/>
      <c r="D35" s="109" t="s">
        <v>314</v>
      </c>
      <c r="E35" s="109">
        <v>0.56</v>
      </c>
      <c r="F35" s="112">
        <v>0.18</v>
      </c>
      <c r="G35" s="112">
        <v>0.15</v>
      </c>
    </row>
    <row r="36" spans="1:7" ht="15">
      <c r="A36" s="109"/>
      <c r="B36" s="109"/>
      <c r="C36" s="110"/>
      <c r="D36" s="109" t="s">
        <v>149</v>
      </c>
      <c r="E36" s="109">
        <v>0.35</v>
      </c>
      <c r="F36" s="112">
        <v>0.14</v>
      </c>
      <c r="G36" s="112">
        <v>0.1</v>
      </c>
    </row>
    <row r="37" spans="1:7" ht="15">
      <c r="A37" s="109"/>
      <c r="B37" s="109"/>
      <c r="C37" s="110"/>
      <c r="D37" s="109" t="s">
        <v>168</v>
      </c>
      <c r="E37" s="109">
        <v>0.89</v>
      </c>
      <c r="F37" s="112">
        <v>0.26</v>
      </c>
      <c r="G37" s="112">
        <v>0.23</v>
      </c>
    </row>
    <row r="38" spans="1:7" ht="15">
      <c r="A38" s="109"/>
      <c r="B38" s="109"/>
      <c r="C38" s="110"/>
      <c r="D38" s="109" t="s">
        <v>142</v>
      </c>
      <c r="E38" s="109">
        <v>1.28</v>
      </c>
      <c r="F38" s="112">
        <v>0.51</v>
      </c>
      <c r="G38" s="112">
        <v>0.42</v>
      </c>
    </row>
    <row r="39" spans="1:7" ht="15">
      <c r="A39" s="109"/>
      <c r="B39" s="109"/>
      <c r="C39" s="110"/>
      <c r="D39" s="109" t="s">
        <v>764</v>
      </c>
      <c r="E39" s="109">
        <v>0.53</v>
      </c>
      <c r="F39" s="112">
        <v>0.19</v>
      </c>
      <c r="G39" s="112">
        <v>0.16</v>
      </c>
    </row>
    <row r="40" spans="1:7" ht="15">
      <c r="A40" s="109"/>
      <c r="B40" s="109"/>
      <c r="C40" s="110"/>
      <c r="D40" s="109"/>
      <c r="E40" s="109"/>
      <c r="F40" s="112"/>
      <c r="G40" s="112"/>
    </row>
    <row r="41" spans="1:7" ht="15">
      <c r="A41" s="109"/>
      <c r="B41" s="109" t="s">
        <v>765</v>
      </c>
      <c r="C41" s="110"/>
      <c r="D41" s="109"/>
      <c r="E41" s="109"/>
      <c r="F41" s="112"/>
      <c r="G41" s="112"/>
    </row>
    <row r="42" spans="1:7" ht="15">
      <c r="A42" s="109"/>
      <c r="B42" s="109"/>
      <c r="C42" s="110"/>
      <c r="D42" s="109" t="s">
        <v>196</v>
      </c>
      <c r="E42" s="109">
        <v>1.06</v>
      </c>
      <c r="F42" s="112">
        <v>0.4</v>
      </c>
      <c r="G42" s="112">
        <v>0.33</v>
      </c>
    </row>
    <row r="43" spans="1:7" ht="15">
      <c r="A43" s="109"/>
      <c r="B43" s="109"/>
      <c r="C43" s="110"/>
      <c r="D43" s="109" t="s">
        <v>222</v>
      </c>
      <c r="E43" s="109">
        <v>0.66</v>
      </c>
      <c r="F43" s="112">
        <v>0.26</v>
      </c>
      <c r="G43" s="112">
        <v>0.21</v>
      </c>
    </row>
    <row r="44" spans="1:7" ht="15">
      <c r="A44" s="109"/>
      <c r="B44" s="109"/>
      <c r="C44" s="110"/>
      <c r="D44" s="109" t="s">
        <v>219</v>
      </c>
      <c r="E44" s="109">
        <v>0.42</v>
      </c>
      <c r="F44" s="112">
        <v>0.12</v>
      </c>
      <c r="G44" s="112">
        <v>0.1</v>
      </c>
    </row>
    <row r="45" spans="1:7" ht="15">
      <c r="A45" s="109"/>
      <c r="B45" s="109"/>
      <c r="C45" s="110"/>
      <c r="D45" s="109" t="s">
        <v>766</v>
      </c>
      <c r="E45" s="109">
        <v>0.44</v>
      </c>
      <c r="F45" s="112">
        <v>0.15</v>
      </c>
      <c r="G45" s="112">
        <v>0.13</v>
      </c>
    </row>
    <row r="46" spans="1:7" ht="15">
      <c r="A46" s="109"/>
      <c r="B46" s="109" t="s">
        <v>767</v>
      </c>
      <c r="C46" s="110"/>
      <c r="D46" s="109"/>
      <c r="E46" s="109"/>
      <c r="F46" s="112"/>
      <c r="G46" s="112"/>
    </row>
    <row r="47" spans="1:7" ht="15">
      <c r="A47" s="109"/>
      <c r="B47" s="109"/>
      <c r="C47" s="110"/>
      <c r="D47" s="109" t="s">
        <v>155</v>
      </c>
      <c r="E47" s="109">
        <v>0.66</v>
      </c>
      <c r="F47" s="112">
        <v>0.25</v>
      </c>
      <c r="G47" s="112">
        <v>0.2</v>
      </c>
    </row>
    <row r="48" spans="1:7" ht="15">
      <c r="A48" s="109"/>
      <c r="B48" s="109"/>
      <c r="C48" s="110"/>
      <c r="D48" s="109" t="s">
        <v>328</v>
      </c>
      <c r="E48" s="109">
        <v>1.56</v>
      </c>
      <c r="F48" s="112">
        <v>0.6</v>
      </c>
      <c r="G48" s="112">
        <v>0.46</v>
      </c>
    </row>
    <row r="49" spans="1:7" ht="15">
      <c r="A49" s="109"/>
      <c r="B49" s="60"/>
      <c r="C49" s="110"/>
      <c r="D49" s="109" t="s">
        <v>143</v>
      </c>
      <c r="E49" s="109">
        <v>0.17</v>
      </c>
      <c r="F49" s="112">
        <v>0.08</v>
      </c>
      <c r="G49" s="112">
        <v>0.07</v>
      </c>
    </row>
    <row r="50" spans="1:7" ht="15">
      <c r="A50" s="109"/>
      <c r="B50" s="109" t="s">
        <v>768</v>
      </c>
      <c r="C50" s="110"/>
      <c r="D50" s="109"/>
      <c r="E50" s="109"/>
      <c r="F50" s="112"/>
      <c r="G50" s="112"/>
    </row>
    <row r="51" spans="1:7" ht="15">
      <c r="A51" s="109"/>
      <c r="B51" s="109"/>
      <c r="C51" s="110"/>
      <c r="D51" s="109" t="s">
        <v>149</v>
      </c>
      <c r="E51" s="109">
        <v>0.35</v>
      </c>
      <c r="F51" s="112">
        <v>0.14</v>
      </c>
      <c r="G51" s="112">
        <v>0.11</v>
      </c>
    </row>
    <row r="52" spans="1:7" ht="15">
      <c r="A52" s="109"/>
      <c r="B52" s="109"/>
      <c r="C52" s="110"/>
      <c r="D52" s="109" t="s">
        <v>327</v>
      </c>
      <c r="E52" s="109">
        <v>2.44</v>
      </c>
      <c r="F52" s="112">
        <v>0.85</v>
      </c>
      <c r="G52" s="112">
        <v>0.73</v>
      </c>
    </row>
    <row r="53" spans="1:7" ht="15">
      <c r="A53" s="109"/>
      <c r="B53" s="109"/>
      <c r="C53" s="110"/>
      <c r="D53" s="109" t="s">
        <v>754</v>
      </c>
      <c r="E53" s="109">
        <v>2.56</v>
      </c>
      <c r="F53" s="112">
        <v>0.94</v>
      </c>
      <c r="G53" s="112">
        <v>0.76</v>
      </c>
    </row>
    <row r="54" spans="1:7" ht="15">
      <c r="A54" s="109"/>
      <c r="B54" s="109"/>
      <c r="C54" s="110"/>
      <c r="D54" s="109" t="s">
        <v>764</v>
      </c>
      <c r="E54" s="109">
        <v>0.53</v>
      </c>
      <c r="F54" s="112">
        <v>0.21</v>
      </c>
      <c r="G54" s="112">
        <v>0.18</v>
      </c>
    </row>
    <row r="55" spans="1:7" ht="15">
      <c r="A55" s="109"/>
      <c r="B55" s="109" t="s">
        <v>769</v>
      </c>
      <c r="C55" s="110"/>
      <c r="D55" s="109"/>
      <c r="E55" s="109"/>
      <c r="F55" s="112"/>
      <c r="G55" s="112"/>
    </row>
    <row r="56" spans="1:7" ht="15">
      <c r="A56" s="109"/>
      <c r="B56" s="109"/>
      <c r="C56" s="110"/>
      <c r="D56" s="109" t="s">
        <v>149</v>
      </c>
      <c r="E56" s="109">
        <v>0.35</v>
      </c>
      <c r="F56" s="112">
        <v>0.13</v>
      </c>
      <c r="G56" s="112">
        <v>0.1</v>
      </c>
    </row>
    <row r="57" spans="1:7" ht="15">
      <c r="A57" s="109"/>
      <c r="B57" s="109"/>
      <c r="C57" s="110"/>
      <c r="D57" s="109" t="s">
        <v>184</v>
      </c>
      <c r="E57" s="109">
        <v>0.22</v>
      </c>
      <c r="F57" s="112">
        <v>0.08</v>
      </c>
      <c r="G57" s="112">
        <v>0.07</v>
      </c>
    </row>
    <row r="58" spans="1:7" ht="15">
      <c r="A58" s="109"/>
      <c r="B58" s="109"/>
      <c r="C58" s="110"/>
      <c r="D58" s="109" t="s">
        <v>169</v>
      </c>
      <c r="E58" s="109">
        <v>0.42</v>
      </c>
      <c r="F58" s="112">
        <v>0.16</v>
      </c>
      <c r="G58" s="112">
        <v>0.13</v>
      </c>
    </row>
    <row r="59" spans="1:7" ht="15">
      <c r="A59" s="109"/>
      <c r="B59" s="109"/>
      <c r="C59" s="110"/>
      <c r="D59" s="109" t="s">
        <v>143</v>
      </c>
      <c r="E59" s="109">
        <v>0.17</v>
      </c>
      <c r="F59" s="112">
        <v>0.06</v>
      </c>
      <c r="G59" s="112">
        <v>0.05</v>
      </c>
    </row>
    <row r="60" spans="1:7" ht="15">
      <c r="A60" s="109"/>
      <c r="B60" s="109" t="s">
        <v>770</v>
      </c>
      <c r="C60" s="110"/>
      <c r="D60" s="109"/>
      <c r="E60" s="109"/>
      <c r="F60" s="112"/>
      <c r="G60" s="112"/>
    </row>
    <row r="61" spans="1:7" ht="15">
      <c r="A61" s="109"/>
      <c r="B61" s="109"/>
      <c r="C61" s="110"/>
      <c r="D61" s="109" t="s">
        <v>184</v>
      </c>
      <c r="E61" s="109">
        <v>0.22</v>
      </c>
      <c r="F61" s="112">
        <v>0.08</v>
      </c>
      <c r="G61" s="112">
        <v>0.06</v>
      </c>
    </row>
    <row r="62" spans="1:7" ht="15">
      <c r="A62" s="109"/>
      <c r="B62" s="109"/>
      <c r="C62" s="110"/>
      <c r="D62" s="109" t="s">
        <v>159</v>
      </c>
      <c r="E62" s="109">
        <v>0.14</v>
      </c>
      <c r="F62" s="112">
        <v>0.05</v>
      </c>
      <c r="G62" s="112">
        <v>0.04</v>
      </c>
    </row>
    <row r="63" spans="1:7" ht="15">
      <c r="A63" s="109"/>
      <c r="B63" s="109"/>
      <c r="C63" s="110"/>
      <c r="D63" s="109" t="s">
        <v>143</v>
      </c>
      <c r="E63" s="109">
        <v>0.17</v>
      </c>
      <c r="F63" s="112">
        <v>0.06</v>
      </c>
      <c r="G63" s="112">
        <v>0.05</v>
      </c>
    </row>
    <row r="64" spans="1:90" ht="15.75">
      <c r="A64" s="117"/>
      <c r="B64" s="114"/>
      <c r="C64" s="115"/>
      <c r="D64" s="116"/>
      <c r="E64" s="117"/>
      <c r="F64" s="118"/>
      <c r="G64" s="119"/>
      <c r="H64" s="120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</row>
    <row r="65" spans="1:90" ht="15.75">
      <c r="A65" s="113"/>
      <c r="B65" s="114"/>
      <c r="C65" s="115"/>
      <c r="D65" s="116"/>
      <c r="E65" s="117"/>
      <c r="F65" s="118"/>
      <c r="G65" s="119"/>
      <c r="H65" s="120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</row>
    <row r="66" spans="1:90" ht="15.75">
      <c r="A66" s="268" t="s">
        <v>783</v>
      </c>
      <c r="B66" s="268"/>
      <c r="C66" s="268"/>
      <c r="D66" s="268"/>
      <c r="E66" s="268"/>
      <c r="F66" s="268"/>
      <c r="G66" s="268"/>
      <c r="H66" s="120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</row>
    <row r="67" spans="1:90" ht="15.75">
      <c r="A67" s="117"/>
      <c r="C67" s="113"/>
      <c r="D67" s="113"/>
      <c r="E67" s="113"/>
      <c r="F67" s="113"/>
      <c r="G67" s="113"/>
      <c r="H67" s="120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</row>
    <row r="68" spans="8:90" ht="15.75">
      <c r="H68" s="120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</row>
    <row r="69" spans="1:90" ht="15.75">
      <c r="A69" s="117"/>
      <c r="H69" s="120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</row>
    <row r="70" spans="2:90" ht="15.75">
      <c r="B70" s="117"/>
      <c r="H70" s="120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</row>
    <row r="71" spans="2:90" ht="15.75">
      <c r="B71" s="124"/>
      <c r="C71" s="117"/>
      <c r="D71" s="113"/>
      <c r="E71" s="113"/>
      <c r="F71" s="113"/>
      <c r="G71" s="117"/>
      <c r="H71" s="120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</row>
    <row r="72" spans="3:90" ht="15.75">
      <c r="C72" s="125"/>
      <c r="D72" s="125"/>
      <c r="E72" s="126"/>
      <c r="F72" s="117"/>
      <c r="G72" s="117"/>
      <c r="H72" s="120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</row>
    <row r="73" spans="8:90" ht="15.75">
      <c r="H73" s="120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</row>
    <row r="74" spans="8:90" ht="15.75">
      <c r="H74" s="120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</row>
    <row r="75" spans="8:90" ht="15.75">
      <c r="H75" s="120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</row>
    <row r="76" spans="8:90" ht="15.75">
      <c r="H76" s="120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</row>
    <row r="77" spans="8:90" ht="15.75">
      <c r="H77" s="120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</row>
  </sheetData>
  <sheetProtection/>
  <mergeCells count="5">
    <mergeCell ref="A66:G66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1">
      <selection activeCell="A2" sqref="A2:G4"/>
    </sheetView>
  </sheetViews>
  <sheetFormatPr defaultColWidth="9.140625" defaultRowHeight="15"/>
  <cols>
    <col min="1" max="1" width="15.421875" style="62" customWidth="1"/>
    <col min="2" max="2" width="16.28125" style="62" customWidth="1"/>
    <col min="3" max="3" width="11.7109375" style="62" customWidth="1"/>
    <col min="4" max="4" width="21.00390625" style="62" customWidth="1"/>
    <col min="5" max="5" width="15.7109375" style="62" customWidth="1"/>
    <col min="6" max="6" width="15.8515625" style="62" customWidth="1"/>
    <col min="7" max="7" width="24.57421875" style="62" customWidth="1"/>
    <col min="8" max="16384" width="9.140625" style="62" customWidth="1"/>
  </cols>
  <sheetData>
    <row r="2" spans="1:7" ht="15">
      <c r="A2" s="269" t="s">
        <v>639</v>
      </c>
      <c r="B2" s="269"/>
      <c r="C2" s="269"/>
      <c r="D2" s="269"/>
      <c r="E2" s="269"/>
      <c r="F2" s="269"/>
      <c r="G2" s="269"/>
    </row>
    <row r="3" spans="1:7" ht="15">
      <c r="A3" s="269"/>
      <c r="B3" s="269"/>
      <c r="C3" s="269"/>
      <c r="D3" s="269"/>
      <c r="E3" s="269"/>
      <c r="F3" s="269"/>
      <c r="G3" s="269"/>
    </row>
    <row r="4" spans="1:7" ht="15">
      <c r="A4" s="269"/>
      <c r="B4" s="269"/>
      <c r="C4" s="269"/>
      <c r="D4" s="269"/>
      <c r="E4" s="269"/>
      <c r="F4" s="269"/>
      <c r="G4" s="269"/>
    </row>
    <row r="6" spans="1:7" ht="96" customHeight="1">
      <c r="A6" s="63" t="s">
        <v>0</v>
      </c>
      <c r="B6" s="64" t="s">
        <v>492</v>
      </c>
      <c r="C6" s="64" t="s">
        <v>640</v>
      </c>
      <c r="D6" s="64" t="s">
        <v>641</v>
      </c>
      <c r="E6" s="64" t="s">
        <v>393</v>
      </c>
      <c r="F6" s="65" t="s">
        <v>642</v>
      </c>
      <c r="G6" s="64" t="s">
        <v>643</v>
      </c>
    </row>
    <row r="7" spans="1:7" ht="15" customHeight="1">
      <c r="A7" s="270" t="s">
        <v>644</v>
      </c>
      <c r="B7" s="66" t="s">
        <v>645</v>
      </c>
      <c r="C7" s="66"/>
      <c r="D7" s="66" t="s">
        <v>646</v>
      </c>
      <c r="E7" s="66">
        <v>2.403</v>
      </c>
      <c r="F7" s="66">
        <v>0.686</v>
      </c>
      <c r="G7" s="66">
        <v>0.65</v>
      </c>
    </row>
    <row r="8" spans="1:7" ht="15">
      <c r="A8" s="270"/>
      <c r="B8" s="66"/>
      <c r="C8" s="66"/>
      <c r="D8" s="66" t="s">
        <v>647</v>
      </c>
      <c r="E8" s="66">
        <v>1.988</v>
      </c>
      <c r="F8" s="66">
        <v>0.568</v>
      </c>
      <c r="G8" s="66">
        <v>0.46</v>
      </c>
    </row>
    <row r="9" spans="1:7" ht="15">
      <c r="A9" s="270"/>
      <c r="B9" s="66"/>
      <c r="C9" s="66"/>
      <c r="D9" s="66" t="s">
        <v>648</v>
      </c>
      <c r="E9" s="66">
        <v>2.899</v>
      </c>
      <c r="F9" s="66">
        <v>0.828</v>
      </c>
      <c r="G9" s="66">
        <v>0.8</v>
      </c>
    </row>
    <row r="10" spans="1:7" ht="15">
      <c r="A10" s="270"/>
      <c r="B10" s="66"/>
      <c r="C10" s="66"/>
      <c r="D10" s="66" t="s">
        <v>649</v>
      </c>
      <c r="E10" s="66">
        <v>1.424</v>
      </c>
      <c r="F10" s="66">
        <v>0.406</v>
      </c>
      <c r="G10" s="66">
        <v>0.38</v>
      </c>
    </row>
    <row r="11" spans="1:7" ht="15">
      <c r="A11" s="66"/>
      <c r="B11" s="66"/>
      <c r="C11" s="66"/>
      <c r="D11" s="66" t="s">
        <v>650</v>
      </c>
      <c r="E11" s="66">
        <v>0.5607</v>
      </c>
      <c r="F11" s="66">
        <v>0.224</v>
      </c>
      <c r="G11" s="66">
        <v>0.22</v>
      </c>
    </row>
    <row r="12" spans="1:7" ht="15">
      <c r="A12" s="66"/>
      <c r="B12" s="66"/>
      <c r="C12" s="66"/>
      <c r="D12" s="66"/>
      <c r="E12" s="66"/>
      <c r="F12" s="66"/>
      <c r="G12" s="66"/>
    </row>
    <row r="13" spans="1:7" ht="15">
      <c r="A13" s="66"/>
      <c r="B13" s="66" t="s">
        <v>651</v>
      </c>
      <c r="C13" s="66"/>
      <c r="D13" s="66" t="s">
        <v>652</v>
      </c>
      <c r="E13" s="66">
        <v>0.056</v>
      </c>
      <c r="F13" s="66">
        <v>0.028</v>
      </c>
      <c r="G13" s="66">
        <v>0.028</v>
      </c>
    </row>
    <row r="14" spans="1:7" ht="15">
      <c r="A14" s="66"/>
      <c r="B14" s="66"/>
      <c r="C14" s="66"/>
      <c r="D14" s="66" t="s">
        <v>653</v>
      </c>
      <c r="E14" s="66">
        <v>0.267</v>
      </c>
      <c r="F14" s="66">
        <v>0.106</v>
      </c>
      <c r="G14" s="66">
        <v>0.1</v>
      </c>
    </row>
    <row r="15" spans="1:7" ht="15">
      <c r="A15" s="66"/>
      <c r="B15" s="66"/>
      <c r="C15" s="66"/>
      <c r="D15" s="66" t="s">
        <v>654</v>
      </c>
      <c r="E15" s="66">
        <v>0.1424</v>
      </c>
      <c r="F15" s="66">
        <v>0.057</v>
      </c>
      <c r="G15" s="66">
        <v>0.05</v>
      </c>
    </row>
    <row r="16" spans="1:7" ht="15">
      <c r="A16" s="66"/>
      <c r="B16" s="66"/>
      <c r="C16" s="66"/>
      <c r="D16" s="66"/>
      <c r="E16" s="66"/>
      <c r="F16" s="66"/>
      <c r="G16" s="66"/>
    </row>
    <row r="17" spans="1:7" ht="15">
      <c r="A17" s="66"/>
      <c r="B17" s="66" t="s">
        <v>655</v>
      </c>
      <c r="C17" s="66"/>
      <c r="D17" s="66" t="s">
        <v>656</v>
      </c>
      <c r="E17" s="66">
        <v>0.178</v>
      </c>
      <c r="F17" s="66">
        <v>0.071</v>
      </c>
      <c r="G17" s="66">
        <v>0.0168</v>
      </c>
    </row>
    <row r="18" spans="1:7" ht="15">
      <c r="A18" s="66"/>
      <c r="B18" s="66"/>
      <c r="C18" s="66"/>
      <c r="D18" s="66" t="s">
        <v>657</v>
      </c>
      <c r="E18" s="66">
        <v>0.445</v>
      </c>
      <c r="F18" s="66">
        <v>0.178</v>
      </c>
      <c r="G18" s="66">
        <v>0.17</v>
      </c>
    </row>
    <row r="19" spans="1:7" ht="15">
      <c r="A19" s="66"/>
      <c r="B19" s="66"/>
      <c r="C19" s="66"/>
      <c r="D19" s="66" t="s">
        <v>652</v>
      </c>
      <c r="E19" s="66">
        <v>0.056</v>
      </c>
      <c r="F19" s="66">
        <v>0.028</v>
      </c>
      <c r="G19" s="66">
        <v>0.028</v>
      </c>
    </row>
    <row r="20" spans="1:7" ht="15">
      <c r="A20" s="66"/>
      <c r="B20" s="66"/>
      <c r="C20" s="66"/>
      <c r="D20" s="66"/>
      <c r="E20" s="66"/>
      <c r="F20" s="66"/>
      <c r="G20" s="66"/>
    </row>
    <row r="21" spans="1:7" ht="15">
      <c r="A21" s="66"/>
      <c r="B21" s="66" t="s">
        <v>658</v>
      </c>
      <c r="C21" s="66"/>
      <c r="D21" s="66" t="s">
        <v>659</v>
      </c>
      <c r="E21" s="66">
        <v>0.035</v>
      </c>
      <c r="F21" s="66">
        <v>0.017</v>
      </c>
      <c r="G21" s="66">
        <v>0.017</v>
      </c>
    </row>
    <row r="22" spans="1:7" ht="15">
      <c r="A22" s="66"/>
      <c r="B22" s="66"/>
      <c r="C22" s="66"/>
      <c r="D22" s="66" t="s">
        <v>660</v>
      </c>
      <c r="E22" s="66">
        <v>0.089</v>
      </c>
      <c r="F22" s="66">
        <v>0.035</v>
      </c>
      <c r="G22" s="66">
        <v>0.035</v>
      </c>
    </row>
    <row r="23" spans="1:7" ht="15">
      <c r="A23" s="66"/>
      <c r="B23" s="66"/>
      <c r="C23" s="66"/>
      <c r="D23" s="66" t="s">
        <v>654</v>
      </c>
      <c r="E23" s="66">
        <v>0.1424</v>
      </c>
      <c r="F23" s="66">
        <v>0.047</v>
      </c>
      <c r="G23" s="66">
        <v>0.047</v>
      </c>
    </row>
    <row r="24" spans="1:7" ht="15">
      <c r="A24" s="66"/>
      <c r="B24" s="66"/>
      <c r="C24" s="66"/>
      <c r="D24" s="66" t="s">
        <v>661</v>
      </c>
      <c r="E24" s="66">
        <v>0.356</v>
      </c>
      <c r="F24" s="66">
        <v>0.142</v>
      </c>
      <c r="G24" s="66">
        <v>0.14</v>
      </c>
    </row>
    <row r="25" spans="1:7" ht="15">
      <c r="A25" s="66"/>
      <c r="B25" s="66"/>
      <c r="C25" s="66"/>
      <c r="D25" s="66"/>
      <c r="E25" s="66"/>
      <c r="F25" s="66"/>
      <c r="G25" s="66"/>
    </row>
    <row r="26" spans="1:7" ht="15">
      <c r="A26" s="66"/>
      <c r="B26" s="66" t="s">
        <v>662</v>
      </c>
      <c r="C26" s="66"/>
      <c r="D26" s="66" t="s">
        <v>663</v>
      </c>
      <c r="E26" s="66">
        <v>0.056</v>
      </c>
      <c r="F26" s="66">
        <v>0.028</v>
      </c>
      <c r="G26" s="66">
        <v>0.028</v>
      </c>
    </row>
    <row r="27" spans="1:7" ht="15">
      <c r="A27" s="66"/>
      <c r="B27" s="66"/>
      <c r="C27" s="66"/>
      <c r="D27" s="66" t="s">
        <v>664</v>
      </c>
      <c r="E27" s="66">
        <v>1.51</v>
      </c>
      <c r="F27" s="66">
        <v>0.604</v>
      </c>
      <c r="G27" s="66">
        <v>0.54</v>
      </c>
    </row>
    <row r="28" spans="1:7" ht="15">
      <c r="A28" s="66"/>
      <c r="B28" s="66"/>
      <c r="C28" s="66"/>
      <c r="D28" s="66" t="s">
        <v>665</v>
      </c>
      <c r="E28" s="66">
        <v>1.71</v>
      </c>
      <c r="F28" s="66">
        <v>0.684</v>
      </c>
      <c r="G28" s="66">
        <v>0.61</v>
      </c>
    </row>
    <row r="29" spans="1:7" ht="15">
      <c r="A29" s="66"/>
      <c r="B29" s="66"/>
      <c r="C29" s="66"/>
      <c r="D29" s="66" t="s">
        <v>666</v>
      </c>
      <c r="E29" s="66">
        <v>0.445</v>
      </c>
      <c r="F29" s="66">
        <v>0.178</v>
      </c>
      <c r="G29" s="66">
        <v>0.15</v>
      </c>
    </row>
    <row r="30" spans="1:7" ht="15">
      <c r="A30" s="66"/>
      <c r="B30" s="66"/>
      <c r="C30" s="66"/>
      <c r="D30" s="66" t="s">
        <v>667</v>
      </c>
      <c r="E30" s="66">
        <v>0.356</v>
      </c>
      <c r="F30" s="66">
        <v>0.142</v>
      </c>
      <c r="G30" s="66">
        <v>0.107</v>
      </c>
    </row>
    <row r="31" spans="1:7" ht="15">
      <c r="A31" s="66"/>
      <c r="B31" s="66"/>
      <c r="C31" s="66"/>
      <c r="D31" s="66"/>
      <c r="E31" s="66"/>
      <c r="F31" s="66"/>
      <c r="G31" s="66"/>
    </row>
    <row r="32" spans="1:7" ht="15">
      <c r="A32" s="66"/>
      <c r="B32" s="66"/>
      <c r="C32" s="66"/>
      <c r="D32" s="66"/>
      <c r="E32" s="66"/>
      <c r="F32" s="66"/>
      <c r="G32" s="66"/>
    </row>
    <row r="33" spans="1:7" ht="15">
      <c r="A33" s="66"/>
      <c r="B33" s="66" t="s">
        <v>668</v>
      </c>
      <c r="C33" s="66"/>
      <c r="D33" s="66" t="s">
        <v>669</v>
      </c>
      <c r="E33" s="66">
        <v>0.056</v>
      </c>
      <c r="F33" s="66">
        <v>0.022</v>
      </c>
      <c r="G33" s="66">
        <v>0.022</v>
      </c>
    </row>
    <row r="34" spans="1:7" ht="15">
      <c r="A34" s="66"/>
      <c r="B34" s="66"/>
      <c r="C34" s="66"/>
      <c r="D34" s="66" t="s">
        <v>670</v>
      </c>
      <c r="E34" s="66">
        <v>1.07</v>
      </c>
      <c r="F34" s="66">
        <v>0.267</v>
      </c>
      <c r="G34" s="66">
        <v>0.217</v>
      </c>
    </row>
    <row r="35" spans="1:7" ht="15">
      <c r="A35" s="66"/>
      <c r="B35" s="66"/>
      <c r="C35" s="66"/>
      <c r="D35" s="66" t="s">
        <v>671</v>
      </c>
      <c r="E35" s="66">
        <v>2.28</v>
      </c>
      <c r="F35" s="66">
        <v>0.912</v>
      </c>
      <c r="G35" s="66">
        <v>0.802</v>
      </c>
    </row>
    <row r="36" spans="1:7" ht="15">
      <c r="A36" s="66"/>
      <c r="B36" s="66"/>
      <c r="C36" s="66"/>
      <c r="D36" s="66" t="s">
        <v>672</v>
      </c>
      <c r="E36" s="66">
        <v>1.1</v>
      </c>
      <c r="F36" s="66">
        <v>0.44</v>
      </c>
      <c r="G36" s="66">
        <v>0.36</v>
      </c>
    </row>
    <row r="37" spans="1:7" ht="15">
      <c r="A37" s="66"/>
      <c r="B37" s="66"/>
      <c r="C37" s="66"/>
      <c r="D37" s="66" t="s">
        <v>673</v>
      </c>
      <c r="E37" s="66">
        <v>0.712</v>
      </c>
      <c r="F37" s="66">
        <v>0.284</v>
      </c>
      <c r="G37" s="66">
        <v>0.26</v>
      </c>
    </row>
    <row r="38" spans="1:7" ht="15">
      <c r="A38" s="66"/>
      <c r="B38" s="66"/>
      <c r="C38" s="66"/>
      <c r="D38" s="66" t="s">
        <v>674</v>
      </c>
      <c r="E38" s="66">
        <v>0.5607</v>
      </c>
      <c r="F38" s="66">
        <v>0.224</v>
      </c>
      <c r="G38" s="66">
        <v>0.22</v>
      </c>
    </row>
    <row r="39" spans="1:7" ht="15">
      <c r="A39" s="66"/>
      <c r="B39" s="66"/>
      <c r="C39" s="66"/>
      <c r="D39" s="66"/>
      <c r="E39" s="66"/>
      <c r="F39" s="66"/>
      <c r="G39" s="66"/>
    </row>
    <row r="40" spans="1:7" ht="15">
      <c r="A40" s="66"/>
      <c r="B40" s="66" t="s">
        <v>675</v>
      </c>
      <c r="C40" s="66"/>
      <c r="D40" s="66" t="s">
        <v>652</v>
      </c>
      <c r="E40" s="66">
        <v>0.056</v>
      </c>
      <c r="F40" s="66">
        <v>0.028</v>
      </c>
      <c r="G40" s="66">
        <v>0.028</v>
      </c>
    </row>
    <row r="41" spans="1:7" ht="15">
      <c r="A41" s="66"/>
      <c r="B41" s="66"/>
      <c r="C41" s="66"/>
      <c r="D41" s="66" t="s">
        <v>656</v>
      </c>
      <c r="E41" s="66">
        <v>0.178</v>
      </c>
      <c r="F41" s="66">
        <v>0.089</v>
      </c>
      <c r="G41" s="66">
        <v>0.08</v>
      </c>
    </row>
    <row r="42" spans="1:7" ht="15">
      <c r="A42" s="66"/>
      <c r="B42" s="66"/>
      <c r="C42" s="66"/>
      <c r="D42" s="66" t="s">
        <v>676</v>
      </c>
      <c r="E42" s="66">
        <v>0.71</v>
      </c>
      <c r="F42" s="66">
        <v>0.355</v>
      </c>
      <c r="G42" s="66">
        <v>0.32</v>
      </c>
    </row>
    <row r="43" spans="1:7" ht="15">
      <c r="A43" s="66"/>
      <c r="B43" s="66"/>
      <c r="C43" s="66"/>
      <c r="D43" s="66"/>
      <c r="E43" s="66"/>
      <c r="F43" s="66"/>
      <c r="G43" s="66"/>
    </row>
    <row r="44" spans="1:7" ht="15">
      <c r="A44" s="66"/>
      <c r="B44" s="66" t="s">
        <v>677</v>
      </c>
      <c r="C44" s="66"/>
      <c r="D44" s="66" t="s">
        <v>654</v>
      </c>
      <c r="E44" s="66">
        <v>0.1424</v>
      </c>
      <c r="F44" s="66">
        <v>0.057</v>
      </c>
      <c r="G44" s="66">
        <v>0.05</v>
      </c>
    </row>
    <row r="45" spans="1:7" ht="15">
      <c r="A45" s="66"/>
      <c r="B45" s="66"/>
      <c r="C45" s="66"/>
      <c r="D45" s="66" t="s">
        <v>678</v>
      </c>
      <c r="E45" s="66">
        <v>0.2225</v>
      </c>
      <c r="F45" s="66">
        <v>0.111</v>
      </c>
      <c r="G45" s="66">
        <v>0.1</v>
      </c>
    </row>
    <row r="46" spans="1:7" ht="15">
      <c r="A46" s="66"/>
      <c r="B46" s="66"/>
      <c r="C46" s="66"/>
      <c r="D46" s="66"/>
      <c r="E46" s="66"/>
      <c r="F46" s="66"/>
      <c r="G46" s="66"/>
    </row>
    <row r="47" spans="1:7" ht="15">
      <c r="A47" s="66"/>
      <c r="B47" s="66" t="s">
        <v>679</v>
      </c>
      <c r="C47" s="66"/>
      <c r="D47" s="66" t="s">
        <v>680</v>
      </c>
      <c r="E47" s="66">
        <v>0.17</v>
      </c>
      <c r="F47" s="66">
        <v>0.085</v>
      </c>
      <c r="G47" s="66">
        <v>0.085</v>
      </c>
    </row>
    <row r="48" spans="1:7" ht="15">
      <c r="A48" s="66"/>
      <c r="B48" s="66"/>
      <c r="C48" s="66"/>
      <c r="D48" s="66" t="s">
        <v>681</v>
      </c>
      <c r="E48" s="66">
        <v>0.8</v>
      </c>
      <c r="F48" s="66">
        <v>0.32</v>
      </c>
      <c r="G48" s="66">
        <v>0.27</v>
      </c>
    </row>
    <row r="49" spans="1:7" ht="15">
      <c r="A49" s="66"/>
      <c r="B49" s="66"/>
      <c r="C49" s="66"/>
      <c r="D49" s="66" t="s">
        <v>682</v>
      </c>
      <c r="E49" s="66">
        <v>0.43</v>
      </c>
      <c r="F49" s="66">
        <v>0.172</v>
      </c>
      <c r="G49" s="66">
        <v>0.168</v>
      </c>
    </row>
    <row r="50" spans="1:7" ht="15">
      <c r="A50" s="66"/>
      <c r="B50" s="66"/>
      <c r="C50" s="66"/>
      <c r="D50" s="66" t="s">
        <v>657</v>
      </c>
      <c r="E50" s="66">
        <v>0.445</v>
      </c>
      <c r="F50" s="66">
        <v>0.178</v>
      </c>
      <c r="G50" s="66">
        <v>0.17</v>
      </c>
    </row>
    <row r="51" spans="1:7" ht="15">
      <c r="A51" s="66"/>
      <c r="B51" s="66"/>
      <c r="C51" s="66"/>
      <c r="D51" s="66" t="s">
        <v>661</v>
      </c>
      <c r="E51" s="66">
        <v>0.356</v>
      </c>
      <c r="F51" s="66">
        <v>0.142</v>
      </c>
      <c r="G51" s="66">
        <v>0.137</v>
      </c>
    </row>
    <row r="52" spans="1:7" ht="15">
      <c r="A52" s="66"/>
      <c r="B52" s="66"/>
      <c r="C52" s="66"/>
      <c r="D52" s="66"/>
      <c r="E52" s="66"/>
      <c r="F52" s="66"/>
      <c r="G52" s="66"/>
    </row>
    <row r="53" spans="1:7" ht="15">
      <c r="A53" s="66"/>
      <c r="B53" s="66" t="s">
        <v>683</v>
      </c>
      <c r="C53" s="66"/>
      <c r="D53" s="66" t="s">
        <v>684</v>
      </c>
      <c r="E53" s="66">
        <v>1.07</v>
      </c>
      <c r="F53" s="66">
        <v>0.428</v>
      </c>
      <c r="G53" s="66">
        <v>0.385</v>
      </c>
    </row>
    <row r="54" spans="1:7" ht="15">
      <c r="A54" s="66"/>
      <c r="B54" s="66"/>
      <c r="C54" s="66"/>
      <c r="D54" s="66" t="s">
        <v>685</v>
      </c>
      <c r="E54" s="66">
        <v>1.28</v>
      </c>
      <c r="F54" s="66">
        <v>0.512</v>
      </c>
      <c r="G54" s="66">
        <v>0.475</v>
      </c>
    </row>
    <row r="55" spans="1:7" ht="15">
      <c r="A55" s="66"/>
      <c r="B55" s="66"/>
      <c r="C55" s="66"/>
      <c r="D55" s="66" t="s">
        <v>686</v>
      </c>
      <c r="E55" s="66">
        <v>0.67</v>
      </c>
      <c r="F55" s="66">
        <v>0.268</v>
      </c>
      <c r="G55" s="66">
        <v>0.26</v>
      </c>
    </row>
    <row r="56" spans="1:7" ht="15">
      <c r="A56" s="66"/>
      <c r="B56" s="66"/>
      <c r="C56" s="66"/>
      <c r="D56" s="66" t="s">
        <v>687</v>
      </c>
      <c r="E56" s="66">
        <v>1.07</v>
      </c>
      <c r="F56" s="66">
        <v>0.428</v>
      </c>
      <c r="G56" s="66">
        <v>0.39</v>
      </c>
    </row>
    <row r="57" spans="1:7" ht="15">
      <c r="A57" s="66"/>
      <c r="B57" s="66"/>
      <c r="C57" s="66"/>
      <c r="D57" s="66" t="s">
        <v>652</v>
      </c>
      <c r="E57" s="66">
        <v>0.056</v>
      </c>
      <c r="F57" s="66">
        <v>0.028</v>
      </c>
      <c r="G57" s="66">
        <v>0.028</v>
      </c>
    </row>
    <row r="58" spans="1:7" ht="15">
      <c r="A58" s="66"/>
      <c r="B58" s="66"/>
      <c r="C58" s="66"/>
      <c r="D58" s="66"/>
      <c r="E58" s="66"/>
      <c r="F58" s="66"/>
      <c r="G58" s="66"/>
    </row>
    <row r="59" spans="1:7" ht="15">
      <c r="A59" s="66"/>
      <c r="B59" s="66" t="s">
        <v>688</v>
      </c>
      <c r="C59" s="66"/>
      <c r="D59" s="66" t="s">
        <v>652</v>
      </c>
      <c r="E59" s="66">
        <v>0.056</v>
      </c>
      <c r="F59" s="66">
        <v>0.028</v>
      </c>
      <c r="G59" s="66">
        <v>0.028</v>
      </c>
    </row>
    <row r="60" spans="1:7" ht="15">
      <c r="A60" s="66"/>
      <c r="B60" s="66"/>
      <c r="C60" s="66"/>
      <c r="D60" s="66" t="s">
        <v>689</v>
      </c>
      <c r="E60" s="66">
        <v>0.53</v>
      </c>
      <c r="F60" s="66">
        <v>0.265</v>
      </c>
      <c r="G60" s="66">
        <v>0.26</v>
      </c>
    </row>
    <row r="61" spans="1:7" ht="15">
      <c r="A61" s="66"/>
      <c r="B61" s="66"/>
      <c r="C61" s="66"/>
      <c r="D61" s="66" t="s">
        <v>685</v>
      </c>
      <c r="E61" s="66">
        <v>1.28</v>
      </c>
      <c r="F61" s="66">
        <v>0.512</v>
      </c>
      <c r="G61" s="66">
        <v>0.48</v>
      </c>
    </row>
    <row r="62" spans="1:7" ht="15">
      <c r="A62" s="66"/>
      <c r="B62" s="66"/>
      <c r="C62" s="66"/>
      <c r="D62" s="66" t="s">
        <v>690</v>
      </c>
      <c r="E62" s="66">
        <v>1.1</v>
      </c>
      <c r="F62" s="66">
        <v>0.44</v>
      </c>
      <c r="G62" s="66">
        <v>0.4</v>
      </c>
    </row>
    <row r="63" spans="1:7" ht="15">
      <c r="A63" s="66"/>
      <c r="B63" s="66"/>
      <c r="C63" s="66"/>
      <c r="D63" s="66" t="s">
        <v>661</v>
      </c>
      <c r="E63" s="66">
        <v>0.356</v>
      </c>
      <c r="F63" s="66">
        <v>0.178</v>
      </c>
      <c r="G63" s="66">
        <v>0.17</v>
      </c>
    </row>
    <row r="64" spans="1:7" ht="15">
      <c r="A64" s="66"/>
      <c r="B64" s="66"/>
      <c r="C64" s="66"/>
      <c r="D64" s="66"/>
      <c r="E64" s="66"/>
      <c r="F64" s="66"/>
      <c r="G64" s="66"/>
    </row>
    <row r="65" spans="1:7" ht="15">
      <c r="A65" s="66"/>
      <c r="B65" s="66" t="s">
        <v>691</v>
      </c>
      <c r="C65" s="66"/>
      <c r="D65" s="66" t="s">
        <v>692</v>
      </c>
      <c r="E65" s="66">
        <v>0.89</v>
      </c>
      <c r="F65" s="66">
        <v>0.356</v>
      </c>
      <c r="G65" s="66">
        <v>0.35</v>
      </c>
    </row>
    <row r="66" spans="1:7" ht="15">
      <c r="A66" s="66"/>
      <c r="B66" s="66"/>
      <c r="C66" s="66"/>
      <c r="D66" s="66" t="s">
        <v>693</v>
      </c>
      <c r="E66" s="66">
        <v>0.85</v>
      </c>
      <c r="F66" s="66">
        <v>0.34</v>
      </c>
      <c r="G66" s="66">
        <v>0.3</v>
      </c>
    </row>
    <row r="67" spans="1:7" ht="15">
      <c r="A67" s="66"/>
      <c r="B67" s="66"/>
      <c r="C67" s="66"/>
      <c r="D67" s="66" t="s">
        <v>694</v>
      </c>
      <c r="E67" s="66">
        <v>0.222</v>
      </c>
      <c r="F67" s="66">
        <v>0.088</v>
      </c>
      <c r="G67" s="66">
        <v>0.08</v>
      </c>
    </row>
    <row r="68" spans="1:7" ht="15">
      <c r="A68" s="66"/>
      <c r="B68" s="66"/>
      <c r="C68" s="66"/>
      <c r="D68" s="66"/>
      <c r="E68" s="66"/>
      <c r="F68" s="66"/>
      <c r="G68" s="66"/>
    </row>
  </sheetData>
  <sheetProtection/>
  <mergeCells count="2">
    <mergeCell ref="A2:G4"/>
    <mergeCell ref="A7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133"/>
  <sheetViews>
    <sheetView view="pageBreakPreview" zoomScaleNormal="85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140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3" ht="15">
      <c r="E3" t="s">
        <v>789</v>
      </c>
    </row>
    <row r="4" spans="5:9" ht="15.75">
      <c r="E4" t="s">
        <v>787</v>
      </c>
      <c r="H4" s="93"/>
      <c r="I4" s="93"/>
    </row>
    <row r="7" spans="1:7" ht="15.75">
      <c r="A7" s="93"/>
      <c r="B7" s="93" t="s">
        <v>790</v>
      </c>
      <c r="C7" s="93"/>
      <c r="D7" s="93"/>
      <c r="E7" s="93"/>
      <c r="F7" s="93"/>
      <c r="G7" s="93"/>
    </row>
    <row r="8" spans="1:7" ht="15.75">
      <c r="A8" s="235" t="s">
        <v>108</v>
      </c>
      <c r="B8" s="234"/>
      <c r="C8" s="234"/>
      <c r="D8" s="234"/>
      <c r="E8" s="234"/>
      <c r="F8" s="234"/>
      <c r="G8" s="234"/>
    </row>
    <row r="9" spans="1:7" ht="15.75">
      <c r="A9" s="235" t="s">
        <v>109</v>
      </c>
      <c r="B9" s="235"/>
      <c r="C9" s="235"/>
      <c r="D9" s="235"/>
      <c r="E9" s="235"/>
      <c r="F9" s="235"/>
      <c r="G9" s="235"/>
    </row>
    <row r="10" spans="2:7" ht="15.75">
      <c r="B10" s="235" t="s">
        <v>849</v>
      </c>
      <c r="C10" s="235"/>
      <c r="D10" s="235"/>
      <c r="E10" s="235"/>
      <c r="F10" s="235"/>
      <c r="G10" s="94"/>
    </row>
    <row r="11" spans="1:7" ht="15.75">
      <c r="A11" s="94"/>
      <c r="B11" s="95"/>
      <c r="C11" s="95"/>
      <c r="D11" s="95"/>
      <c r="E11" s="95"/>
      <c r="F11" s="95"/>
      <c r="G11" s="95"/>
    </row>
    <row r="12" spans="1:7" ht="12.75" customHeight="1">
      <c r="A12" s="96"/>
      <c r="B12" s="96"/>
      <c r="C12" s="96"/>
      <c r="D12" s="97" t="s">
        <v>110</v>
      </c>
      <c r="E12" s="97" t="s">
        <v>111</v>
      </c>
      <c r="F12" s="97" t="s">
        <v>112</v>
      </c>
      <c r="G12" s="98" t="s">
        <v>112</v>
      </c>
    </row>
    <row r="13" spans="1:7" ht="15">
      <c r="A13" s="99"/>
      <c r="B13" s="99"/>
      <c r="C13" s="99"/>
      <c r="D13" s="100" t="s">
        <v>113</v>
      </c>
      <c r="E13" s="100" t="s">
        <v>114</v>
      </c>
      <c r="F13" s="100" t="s">
        <v>115</v>
      </c>
      <c r="G13" s="101" t="s">
        <v>115</v>
      </c>
    </row>
    <row r="14" spans="1:7" ht="15">
      <c r="A14" s="102"/>
      <c r="B14" s="99"/>
      <c r="C14" s="99"/>
      <c r="D14" s="100" t="s">
        <v>116</v>
      </c>
      <c r="E14" s="100" t="s">
        <v>117</v>
      </c>
      <c r="F14" s="100" t="s">
        <v>118</v>
      </c>
      <c r="G14" s="101" t="s">
        <v>118</v>
      </c>
    </row>
    <row r="15" spans="1:7" ht="15">
      <c r="A15" s="103" t="s">
        <v>119</v>
      </c>
      <c r="B15" s="100" t="s">
        <v>120</v>
      </c>
      <c r="C15" s="104" t="s">
        <v>121</v>
      </c>
      <c r="D15" s="100" t="s">
        <v>122</v>
      </c>
      <c r="E15" s="100" t="s">
        <v>123</v>
      </c>
      <c r="F15" s="100" t="s">
        <v>124</v>
      </c>
      <c r="G15" s="101" t="s">
        <v>125</v>
      </c>
    </row>
    <row r="16" spans="1:7" ht="15">
      <c r="A16" s="103" t="s">
        <v>126</v>
      </c>
      <c r="B16" s="99" t="s">
        <v>127</v>
      </c>
      <c r="C16" s="104" t="s">
        <v>128</v>
      </c>
      <c r="D16" s="100" t="s">
        <v>129</v>
      </c>
      <c r="E16" s="103" t="s">
        <v>130</v>
      </c>
      <c r="F16" s="100"/>
      <c r="G16" s="101" t="s">
        <v>131</v>
      </c>
    </row>
    <row r="17" spans="1:7" ht="15">
      <c r="A17" s="103"/>
      <c r="B17" s="100"/>
      <c r="C17" s="104" t="s">
        <v>132</v>
      </c>
      <c r="D17" s="100" t="s">
        <v>133</v>
      </c>
      <c r="E17" s="100"/>
      <c r="F17" s="100"/>
      <c r="G17" s="101" t="s">
        <v>134</v>
      </c>
    </row>
    <row r="18" spans="1:7" ht="15">
      <c r="A18" s="105"/>
      <c r="B18" s="106"/>
      <c r="C18" s="107"/>
      <c r="D18" s="106"/>
      <c r="E18" s="106"/>
      <c r="F18" s="106"/>
      <c r="G18" s="108" t="s">
        <v>135</v>
      </c>
    </row>
    <row r="19" spans="1:7" ht="15">
      <c r="A19" s="108" t="s">
        <v>136</v>
      </c>
      <c r="B19" s="106" t="s">
        <v>137</v>
      </c>
      <c r="C19" s="107"/>
      <c r="D19" s="108" t="s">
        <v>138</v>
      </c>
      <c r="E19" s="132">
        <v>0.712</v>
      </c>
      <c r="F19" s="127">
        <v>0.142</v>
      </c>
      <c r="G19" s="101">
        <v>0.107</v>
      </c>
    </row>
    <row r="20" spans="1:7" ht="15">
      <c r="A20" s="103" t="s">
        <v>139</v>
      </c>
      <c r="B20" s="106"/>
      <c r="C20" s="107"/>
      <c r="D20" s="108" t="s">
        <v>140</v>
      </c>
      <c r="E20" s="132">
        <v>1.115</v>
      </c>
      <c r="F20" s="128">
        <v>0.334</v>
      </c>
      <c r="G20" s="98">
        <v>0.223</v>
      </c>
    </row>
    <row r="21" spans="1:7" ht="15">
      <c r="A21" s="108" t="s">
        <v>141</v>
      </c>
      <c r="B21" s="106"/>
      <c r="C21" s="107"/>
      <c r="D21" s="108" t="s">
        <v>142</v>
      </c>
      <c r="E21" s="132">
        <v>1.282</v>
      </c>
      <c r="F21" s="128">
        <v>0.385</v>
      </c>
      <c r="G21" s="98">
        <v>0.32</v>
      </c>
    </row>
    <row r="22" spans="1:7" ht="15">
      <c r="A22" s="108"/>
      <c r="B22" s="106"/>
      <c r="C22" s="107"/>
      <c r="D22" s="108" t="s">
        <v>143</v>
      </c>
      <c r="E22" s="132">
        <v>0.178</v>
      </c>
      <c r="F22" s="128">
        <v>0.053</v>
      </c>
      <c r="G22" s="98">
        <v>0.048</v>
      </c>
    </row>
    <row r="23" spans="1:7" ht="15">
      <c r="A23" s="108"/>
      <c r="B23" s="106"/>
      <c r="C23" s="107"/>
      <c r="D23" s="108"/>
      <c r="E23" s="132"/>
      <c r="F23" s="128"/>
      <c r="G23" s="98"/>
    </row>
    <row r="24" spans="1:7" ht="15">
      <c r="A24" s="108"/>
      <c r="B24" s="106" t="s">
        <v>144</v>
      </c>
      <c r="C24" s="107"/>
      <c r="D24" s="108" t="s">
        <v>138</v>
      </c>
      <c r="E24" s="132">
        <v>0.712</v>
      </c>
      <c r="F24" s="128">
        <v>0.285</v>
      </c>
      <c r="G24" s="98">
        <v>0.26</v>
      </c>
    </row>
    <row r="25" spans="1:7" ht="15">
      <c r="A25" s="108"/>
      <c r="B25" s="106"/>
      <c r="C25" s="107"/>
      <c r="D25" s="108" t="s">
        <v>145</v>
      </c>
      <c r="E25" s="132">
        <v>0.445</v>
      </c>
      <c r="F25" s="128">
        <v>0.156</v>
      </c>
      <c r="G25" s="98">
        <v>0.148</v>
      </c>
    </row>
    <row r="26" spans="1:7" ht="15">
      <c r="A26" s="108"/>
      <c r="B26" s="106"/>
      <c r="C26" s="107"/>
      <c r="D26" s="108" t="s">
        <v>146</v>
      </c>
      <c r="E26" s="132">
        <v>0.2848</v>
      </c>
      <c r="F26" s="128">
        <v>0.1</v>
      </c>
      <c r="G26" s="98">
        <v>0.1</v>
      </c>
    </row>
    <row r="27" spans="1:7" ht="15">
      <c r="A27" s="108"/>
      <c r="B27" s="106"/>
      <c r="C27" s="107"/>
      <c r="D27" s="108" t="s">
        <v>147</v>
      </c>
      <c r="E27" s="132">
        <v>0.089</v>
      </c>
      <c r="F27" s="109">
        <v>0.031</v>
      </c>
      <c r="G27" s="109">
        <v>0.031</v>
      </c>
    </row>
    <row r="28" spans="1:7" ht="15">
      <c r="A28" s="108"/>
      <c r="B28" s="106"/>
      <c r="C28" s="107"/>
      <c r="D28" s="108"/>
      <c r="E28" s="132"/>
      <c r="F28" s="128"/>
      <c r="G28" s="98"/>
    </row>
    <row r="29" spans="1:7" ht="15">
      <c r="A29" s="108"/>
      <c r="B29" s="106" t="s">
        <v>148</v>
      </c>
      <c r="C29" s="107"/>
      <c r="D29" s="108" t="s">
        <v>149</v>
      </c>
      <c r="E29" s="132">
        <v>0.356</v>
      </c>
      <c r="F29" s="128">
        <v>0.178</v>
      </c>
      <c r="G29" s="98">
        <v>0.17</v>
      </c>
    </row>
    <row r="30" spans="1:7" ht="15">
      <c r="A30" s="108"/>
      <c r="B30" s="106"/>
      <c r="C30" s="107"/>
      <c r="D30" s="108" t="s">
        <v>145</v>
      </c>
      <c r="E30" s="132">
        <v>0.445</v>
      </c>
      <c r="F30" s="128">
        <v>0.178</v>
      </c>
      <c r="G30" s="98">
        <v>0.168</v>
      </c>
    </row>
    <row r="31" spans="1:7" ht="15">
      <c r="A31" s="108"/>
      <c r="B31" s="106"/>
      <c r="C31" s="107"/>
      <c r="D31" s="108" t="s">
        <v>146</v>
      </c>
      <c r="E31" s="132">
        <v>0.2848</v>
      </c>
      <c r="F31" s="128">
        <v>0.098</v>
      </c>
      <c r="G31" s="98">
        <v>0.09</v>
      </c>
    </row>
    <row r="32" spans="1:7" ht="15">
      <c r="A32" s="108"/>
      <c r="B32" s="106"/>
      <c r="C32" s="107"/>
      <c r="D32" s="108"/>
      <c r="E32" s="132"/>
      <c r="F32" s="128"/>
      <c r="G32" s="98"/>
    </row>
    <row r="33" spans="1:7" ht="15">
      <c r="A33" s="108"/>
      <c r="B33" s="106" t="s">
        <v>150</v>
      </c>
      <c r="C33" s="107"/>
      <c r="D33" s="108" t="s">
        <v>151</v>
      </c>
      <c r="E33" s="132">
        <v>1.424</v>
      </c>
      <c r="F33" s="128">
        <v>0.57</v>
      </c>
      <c r="G33" s="98">
        <v>0.55</v>
      </c>
    </row>
    <row r="34" spans="1:7" ht="15">
      <c r="A34" s="108"/>
      <c r="B34" s="106"/>
      <c r="C34" s="107"/>
      <c r="D34" s="108" t="s">
        <v>152</v>
      </c>
      <c r="E34" s="132">
        <v>0.57</v>
      </c>
      <c r="F34" s="128">
        <v>0.268</v>
      </c>
      <c r="G34" s="98">
        <v>0.26</v>
      </c>
    </row>
    <row r="35" spans="1:7" ht="15">
      <c r="A35" s="108"/>
      <c r="B35" s="106"/>
      <c r="C35" s="107"/>
      <c r="D35" s="108" t="s">
        <v>153</v>
      </c>
      <c r="E35" s="132">
        <v>0.623</v>
      </c>
      <c r="F35" s="128">
        <v>0.249</v>
      </c>
      <c r="G35" s="98">
        <v>0.24</v>
      </c>
    </row>
    <row r="36" spans="1:7" ht="15">
      <c r="A36" s="108"/>
      <c r="B36" s="106"/>
      <c r="C36" s="107"/>
      <c r="D36" s="108"/>
      <c r="E36" s="132"/>
      <c r="F36" s="128"/>
      <c r="G36" s="98"/>
    </row>
    <row r="37" spans="1:7" ht="15">
      <c r="A37" s="108"/>
      <c r="B37" s="106" t="s">
        <v>154</v>
      </c>
      <c r="C37" s="107"/>
      <c r="D37" s="108" t="s">
        <v>149</v>
      </c>
      <c r="E37" s="132">
        <v>0.356</v>
      </c>
      <c r="F37" s="128">
        <v>0.107</v>
      </c>
      <c r="G37" s="98">
        <v>0.1</v>
      </c>
    </row>
    <row r="38" spans="1:7" ht="15">
      <c r="A38" s="108"/>
      <c r="B38" s="106"/>
      <c r="C38" s="107"/>
      <c r="D38" s="108" t="s">
        <v>155</v>
      </c>
      <c r="E38" s="132">
        <v>0.675</v>
      </c>
      <c r="F38" s="128">
        <v>0.27</v>
      </c>
      <c r="G38" s="98">
        <v>0.22</v>
      </c>
    </row>
    <row r="39" spans="1:7" ht="15">
      <c r="A39" s="108"/>
      <c r="B39" s="106"/>
      <c r="C39" s="107"/>
      <c r="D39" s="108" t="s">
        <v>146</v>
      </c>
      <c r="E39" s="132">
        <v>0.2848</v>
      </c>
      <c r="F39" s="128">
        <v>0.1</v>
      </c>
      <c r="G39" s="98">
        <v>0.1</v>
      </c>
    </row>
    <row r="40" spans="1:7" ht="15">
      <c r="A40" s="108"/>
      <c r="B40" s="106"/>
      <c r="C40" s="107"/>
      <c r="D40" s="108" t="s">
        <v>156</v>
      </c>
      <c r="E40" s="132">
        <v>0.089</v>
      </c>
      <c r="F40" s="128">
        <v>0.044</v>
      </c>
      <c r="G40" s="98">
        <v>0.044</v>
      </c>
    </row>
    <row r="41" spans="1:7" ht="15">
      <c r="A41" s="108"/>
      <c r="B41" s="106"/>
      <c r="C41" s="107"/>
      <c r="D41" s="108"/>
      <c r="E41" s="132"/>
      <c r="F41" s="128"/>
      <c r="G41" s="98"/>
    </row>
    <row r="42" spans="1:7" ht="15">
      <c r="A42" s="108"/>
      <c r="B42" s="106" t="s">
        <v>157</v>
      </c>
      <c r="C42" s="107"/>
      <c r="D42" s="108" t="s">
        <v>158</v>
      </c>
      <c r="E42" s="132">
        <v>0.178</v>
      </c>
      <c r="F42" s="128">
        <v>0.07</v>
      </c>
      <c r="G42" s="98">
        <v>0.7</v>
      </c>
    </row>
    <row r="43" spans="1:7" ht="15">
      <c r="A43" s="108"/>
      <c r="B43" s="106"/>
      <c r="C43" s="107"/>
      <c r="D43" s="108" t="s">
        <v>159</v>
      </c>
      <c r="E43" s="132">
        <v>0.1424</v>
      </c>
      <c r="F43" s="128">
        <v>0.057</v>
      </c>
      <c r="G43" s="98">
        <v>0.057</v>
      </c>
    </row>
    <row r="44" spans="1:7" ht="15">
      <c r="A44" s="108"/>
      <c r="B44" s="106"/>
      <c r="C44" s="107"/>
      <c r="D44" s="108" t="s">
        <v>147</v>
      </c>
      <c r="E44" s="132">
        <v>0.089</v>
      </c>
      <c r="F44" s="128">
        <v>0.044</v>
      </c>
      <c r="G44" s="98">
        <v>0.044</v>
      </c>
    </row>
    <row r="45" spans="1:7" ht="15">
      <c r="A45" s="108"/>
      <c r="B45" s="106"/>
      <c r="C45" s="107"/>
      <c r="D45" s="108" t="s">
        <v>160</v>
      </c>
      <c r="E45" s="132">
        <v>0.112</v>
      </c>
      <c r="F45" s="128">
        <v>0.034</v>
      </c>
      <c r="G45" s="98">
        <v>0.03</v>
      </c>
    </row>
    <row r="46" spans="1:7" ht="15">
      <c r="A46" s="108"/>
      <c r="B46" s="106"/>
      <c r="C46" s="107"/>
      <c r="D46" s="108"/>
      <c r="E46" s="132"/>
      <c r="F46" s="128"/>
      <c r="G46" s="98"/>
    </row>
    <row r="47" spans="1:7" ht="15">
      <c r="A47" s="108"/>
      <c r="B47" s="106" t="s">
        <v>161</v>
      </c>
      <c r="C47" s="107"/>
      <c r="D47" s="108" t="s">
        <v>138</v>
      </c>
      <c r="E47" s="132">
        <v>0.712</v>
      </c>
      <c r="F47" s="128">
        <v>0.245</v>
      </c>
      <c r="G47" s="98">
        <v>0.22</v>
      </c>
    </row>
    <row r="48" spans="1:7" ht="15">
      <c r="A48" s="108"/>
      <c r="B48" s="106"/>
      <c r="C48" s="107"/>
      <c r="D48" s="108" t="s">
        <v>145</v>
      </c>
      <c r="E48" s="132">
        <v>0.445</v>
      </c>
      <c r="F48" s="128">
        <v>0.178</v>
      </c>
      <c r="G48" s="98">
        <v>0.15</v>
      </c>
    </row>
    <row r="49" spans="1:7" ht="15">
      <c r="A49" s="108"/>
      <c r="B49" s="106"/>
      <c r="C49" s="107"/>
      <c r="D49" s="108"/>
      <c r="E49" s="132"/>
      <c r="F49" s="128"/>
      <c r="G49" s="98"/>
    </row>
    <row r="50" spans="1:7" ht="15">
      <c r="A50" s="108"/>
      <c r="B50" s="106" t="s">
        <v>162</v>
      </c>
      <c r="C50" s="107"/>
      <c r="D50" s="108" t="s">
        <v>146</v>
      </c>
      <c r="E50" s="132">
        <v>0.2848</v>
      </c>
      <c r="F50" s="128">
        <v>0.1</v>
      </c>
      <c r="G50" s="98">
        <v>0.1</v>
      </c>
    </row>
    <row r="51" spans="1:7" ht="15">
      <c r="A51" s="108"/>
      <c r="B51" s="106"/>
      <c r="C51" s="107"/>
      <c r="D51" s="108" t="s">
        <v>163</v>
      </c>
      <c r="E51" s="132">
        <v>0.056</v>
      </c>
      <c r="F51" s="128">
        <v>0.017</v>
      </c>
      <c r="G51" s="98">
        <v>0.017</v>
      </c>
    </row>
    <row r="52" spans="1:7" ht="15">
      <c r="A52" s="108"/>
      <c r="B52" s="106"/>
      <c r="C52" s="107"/>
      <c r="D52" s="108"/>
      <c r="E52" s="132"/>
      <c r="F52" s="128"/>
      <c r="G52" s="98"/>
    </row>
    <row r="53" spans="1:7" ht="15">
      <c r="A53" s="108"/>
      <c r="B53" s="106" t="s">
        <v>164</v>
      </c>
      <c r="C53" s="107"/>
      <c r="D53" s="108" t="s">
        <v>165</v>
      </c>
      <c r="E53" s="132">
        <v>0.5607</v>
      </c>
      <c r="F53" s="128">
        <v>0.28</v>
      </c>
      <c r="G53" s="98">
        <v>0.26</v>
      </c>
    </row>
    <row r="54" spans="1:7" ht="15">
      <c r="A54" s="108"/>
      <c r="B54" s="60"/>
      <c r="C54" s="107"/>
      <c r="D54" s="108" t="s">
        <v>149</v>
      </c>
      <c r="E54" s="132">
        <v>0.356</v>
      </c>
      <c r="F54" s="128">
        <v>0.142</v>
      </c>
      <c r="G54" s="98">
        <v>0.136</v>
      </c>
    </row>
    <row r="55" spans="1:7" ht="15">
      <c r="A55" s="108"/>
      <c r="B55" s="109"/>
      <c r="C55" s="107"/>
      <c r="D55" s="108" t="s">
        <v>145</v>
      </c>
      <c r="E55" s="132">
        <v>0.445</v>
      </c>
      <c r="F55" s="128">
        <v>0.178</v>
      </c>
      <c r="G55" s="98">
        <v>0.164</v>
      </c>
    </row>
    <row r="56" spans="1:7" ht="15">
      <c r="A56" s="108"/>
      <c r="B56" s="106"/>
      <c r="C56" s="107"/>
      <c r="D56" s="108" t="s">
        <v>159</v>
      </c>
      <c r="E56" s="132">
        <v>0.1424</v>
      </c>
      <c r="F56" s="128">
        <v>0.057</v>
      </c>
      <c r="G56" s="98">
        <v>0.057</v>
      </c>
    </row>
    <row r="57" spans="1:7" ht="15">
      <c r="A57" s="108"/>
      <c r="B57" s="106"/>
      <c r="C57" s="107"/>
      <c r="D57" s="108" t="s">
        <v>147</v>
      </c>
      <c r="E57" s="132">
        <v>0.089</v>
      </c>
      <c r="F57" s="128">
        <v>0.044</v>
      </c>
      <c r="G57" s="98">
        <v>0.044</v>
      </c>
    </row>
    <row r="58" spans="1:7" ht="15">
      <c r="A58" s="108"/>
      <c r="B58" s="106"/>
      <c r="C58" s="107"/>
      <c r="D58" s="108" t="s">
        <v>163</v>
      </c>
      <c r="E58" s="132">
        <v>0.056</v>
      </c>
      <c r="F58" s="128">
        <v>0.017</v>
      </c>
      <c r="G58" s="98">
        <v>0.01</v>
      </c>
    </row>
    <row r="59" spans="1:7" ht="15">
      <c r="A59" s="108"/>
      <c r="B59" s="106"/>
      <c r="C59" s="107"/>
      <c r="D59" s="108"/>
      <c r="E59" s="132"/>
      <c r="F59" s="128"/>
      <c r="G59" s="98"/>
    </row>
    <row r="60" spans="1:7" ht="15">
      <c r="A60" s="108"/>
      <c r="B60" s="106" t="s">
        <v>166</v>
      </c>
      <c r="C60" s="107"/>
      <c r="D60" s="108" t="s">
        <v>149</v>
      </c>
      <c r="E60" s="132">
        <v>0.356</v>
      </c>
      <c r="F60" s="128">
        <v>0.16</v>
      </c>
      <c r="G60" s="98">
        <v>0.16</v>
      </c>
    </row>
    <row r="61" spans="1:7" ht="15">
      <c r="A61" s="108"/>
      <c r="B61" s="106"/>
      <c r="C61" s="107"/>
      <c r="D61" s="108" t="s">
        <v>159</v>
      </c>
      <c r="E61" s="132">
        <v>0.1424</v>
      </c>
      <c r="F61" s="128">
        <v>0.057</v>
      </c>
      <c r="G61" s="98">
        <v>0.05</v>
      </c>
    </row>
    <row r="62" spans="1:7" ht="15">
      <c r="A62" s="108"/>
      <c r="B62" s="106"/>
      <c r="C62" s="107"/>
      <c r="D62" s="108" t="s">
        <v>147</v>
      </c>
      <c r="E62" s="132">
        <v>0.089</v>
      </c>
      <c r="F62" s="128">
        <v>0.044</v>
      </c>
      <c r="G62" s="98">
        <v>0.044</v>
      </c>
    </row>
    <row r="63" spans="1:7" ht="15">
      <c r="A63" s="108"/>
      <c r="B63" s="106"/>
      <c r="C63" s="107"/>
      <c r="D63" s="108" t="s">
        <v>163</v>
      </c>
      <c r="E63" s="132">
        <v>0.056</v>
      </c>
      <c r="F63" s="128">
        <v>0.017</v>
      </c>
      <c r="G63" s="98">
        <v>0.017</v>
      </c>
    </row>
    <row r="64" spans="1:7" ht="15">
      <c r="A64" s="108"/>
      <c r="B64" s="106"/>
      <c r="C64" s="107"/>
      <c r="D64" s="108"/>
      <c r="E64" s="132"/>
      <c r="F64" s="128"/>
      <c r="G64" s="98"/>
    </row>
    <row r="65" spans="1:7" ht="15">
      <c r="A65" s="108"/>
      <c r="B65" s="106" t="s">
        <v>167</v>
      </c>
      <c r="C65" s="107"/>
      <c r="D65" s="108" t="s">
        <v>149</v>
      </c>
      <c r="E65" s="132">
        <v>0.356</v>
      </c>
      <c r="F65" s="128">
        <v>0.107</v>
      </c>
      <c r="G65" s="98">
        <v>0.08</v>
      </c>
    </row>
    <row r="66" spans="1:7" ht="15">
      <c r="A66" s="108"/>
      <c r="B66" s="106"/>
      <c r="C66" s="107"/>
      <c r="D66" s="108" t="s">
        <v>168</v>
      </c>
      <c r="E66" s="132">
        <v>0.89</v>
      </c>
      <c r="F66" s="128">
        <v>0.311</v>
      </c>
      <c r="G66" s="98">
        <v>0.25</v>
      </c>
    </row>
    <row r="67" spans="1:7" ht="15">
      <c r="A67" s="108"/>
      <c r="B67" s="106"/>
      <c r="C67" s="107"/>
      <c r="D67" s="108" t="s">
        <v>169</v>
      </c>
      <c r="E67" s="132">
        <v>0.427</v>
      </c>
      <c r="F67" s="128">
        <v>0.192</v>
      </c>
      <c r="G67" s="98">
        <v>0.192</v>
      </c>
    </row>
    <row r="68" spans="1:7" ht="15">
      <c r="A68" s="108"/>
      <c r="B68" s="106"/>
      <c r="C68" s="107"/>
      <c r="D68" s="108" t="s">
        <v>170</v>
      </c>
      <c r="E68" s="132">
        <v>0.267</v>
      </c>
      <c r="F68" s="128">
        <v>0.16</v>
      </c>
      <c r="G68" s="98">
        <v>0.16</v>
      </c>
    </row>
    <row r="69" spans="1:7" ht="15">
      <c r="A69" s="108"/>
      <c r="B69" s="106"/>
      <c r="C69" s="107"/>
      <c r="D69" s="108"/>
      <c r="E69" s="132"/>
      <c r="F69" s="128"/>
      <c r="G69" s="98"/>
    </row>
    <row r="70" spans="1:7" ht="15">
      <c r="A70" s="108"/>
      <c r="B70" s="106" t="s">
        <v>171</v>
      </c>
      <c r="C70" s="107"/>
      <c r="D70" s="108" t="s">
        <v>165</v>
      </c>
      <c r="E70" s="132">
        <v>0.5607</v>
      </c>
      <c r="F70" s="128">
        <v>0.281</v>
      </c>
      <c r="G70" s="98">
        <v>0.236</v>
      </c>
    </row>
    <row r="71" spans="1:7" ht="15">
      <c r="A71" s="108"/>
      <c r="B71" s="106"/>
      <c r="C71" s="107"/>
      <c r="D71" s="108" t="s">
        <v>155</v>
      </c>
      <c r="E71" s="132">
        <v>0.675</v>
      </c>
      <c r="F71" s="128">
        <v>0.371</v>
      </c>
      <c r="G71" s="98">
        <v>0.337</v>
      </c>
    </row>
    <row r="72" spans="1:7" ht="15">
      <c r="A72" s="108"/>
      <c r="B72" s="106"/>
      <c r="C72" s="107"/>
      <c r="D72" s="108" t="s">
        <v>147</v>
      </c>
      <c r="E72" s="132">
        <v>0.089</v>
      </c>
      <c r="F72" s="128">
        <v>0.044</v>
      </c>
      <c r="G72" s="98">
        <v>0.044</v>
      </c>
    </row>
    <row r="73" spans="1:7" ht="15">
      <c r="A73" s="108"/>
      <c r="B73" s="106"/>
      <c r="C73" s="107"/>
      <c r="D73" s="108" t="s">
        <v>172</v>
      </c>
      <c r="E73" s="132">
        <v>0.056</v>
      </c>
      <c r="F73" s="128">
        <v>0.017</v>
      </c>
      <c r="G73" s="98">
        <v>0.01</v>
      </c>
    </row>
    <row r="74" spans="1:7" ht="15">
      <c r="A74" s="108"/>
      <c r="B74" s="106"/>
      <c r="C74" s="107"/>
      <c r="D74" s="108"/>
      <c r="E74" s="132"/>
      <c r="F74" s="128"/>
      <c r="G74" s="98"/>
    </row>
    <row r="75" spans="1:7" ht="15">
      <c r="A75" s="108"/>
      <c r="B75" s="106" t="s">
        <v>173</v>
      </c>
      <c r="C75" s="107"/>
      <c r="D75" s="108" t="s">
        <v>149</v>
      </c>
      <c r="E75" s="132">
        <v>0.356</v>
      </c>
      <c r="F75" s="128">
        <v>0.142</v>
      </c>
      <c r="G75" s="98">
        <v>0.142</v>
      </c>
    </row>
    <row r="76" spans="1:7" ht="15">
      <c r="A76" s="108"/>
      <c r="B76" s="106"/>
      <c r="C76" s="107"/>
      <c r="D76" s="108" t="s">
        <v>145</v>
      </c>
      <c r="E76" s="132">
        <v>0.445</v>
      </c>
      <c r="F76" s="128">
        <v>0.151</v>
      </c>
      <c r="G76" s="98">
        <v>0.136</v>
      </c>
    </row>
    <row r="77" spans="1:7" ht="15">
      <c r="A77" s="108"/>
      <c r="B77" s="106"/>
      <c r="C77" s="107"/>
      <c r="D77" s="108" t="s">
        <v>174</v>
      </c>
      <c r="E77" s="132">
        <v>0.997</v>
      </c>
      <c r="F77" s="128">
        <v>0.349</v>
      </c>
      <c r="G77" s="98">
        <v>0.325</v>
      </c>
    </row>
    <row r="78" spans="1:7" ht="15">
      <c r="A78" s="108"/>
      <c r="B78" s="106"/>
      <c r="C78" s="107"/>
      <c r="D78" s="108" t="s">
        <v>175</v>
      </c>
      <c r="E78" s="132">
        <v>0.356</v>
      </c>
      <c r="F78" s="128">
        <v>0.142</v>
      </c>
      <c r="G78" s="98">
        <v>0.135</v>
      </c>
    </row>
    <row r="79" spans="1:7" ht="15">
      <c r="A79" s="108"/>
      <c r="B79" s="106"/>
      <c r="C79" s="107"/>
      <c r="D79" s="108" t="s">
        <v>172</v>
      </c>
      <c r="E79" s="132">
        <v>0.056</v>
      </c>
      <c r="F79" s="128">
        <v>0.022</v>
      </c>
      <c r="G79" s="98">
        <v>0.022</v>
      </c>
    </row>
    <row r="80" spans="1:7" ht="15">
      <c r="A80" s="108"/>
      <c r="B80" s="106"/>
      <c r="C80" s="107"/>
      <c r="D80" s="108"/>
      <c r="E80" s="132"/>
      <c r="F80" s="128"/>
      <c r="G80" s="98"/>
    </row>
    <row r="81" spans="1:7" ht="15">
      <c r="A81" s="108"/>
      <c r="B81" s="106" t="s">
        <v>176</v>
      </c>
      <c r="C81" s="107"/>
      <c r="D81" s="108" t="s">
        <v>149</v>
      </c>
      <c r="E81" s="132">
        <v>0.356</v>
      </c>
      <c r="F81" s="128">
        <v>0.178</v>
      </c>
      <c r="G81" s="98">
        <v>0.178</v>
      </c>
    </row>
    <row r="82" spans="1:7" ht="15">
      <c r="A82" s="108"/>
      <c r="B82" s="106"/>
      <c r="C82" s="107"/>
      <c r="D82" s="108" t="s">
        <v>145</v>
      </c>
      <c r="E82" s="132">
        <v>0.445</v>
      </c>
      <c r="F82" s="128">
        <v>0.156</v>
      </c>
      <c r="G82" s="98">
        <v>0.145</v>
      </c>
    </row>
    <row r="83" spans="1:7" ht="15">
      <c r="A83" s="108"/>
      <c r="B83" s="106"/>
      <c r="C83" s="107"/>
      <c r="D83" s="108" t="s">
        <v>152</v>
      </c>
      <c r="E83" s="132">
        <v>0.57</v>
      </c>
      <c r="F83" s="128">
        <v>0.199</v>
      </c>
      <c r="G83" s="98">
        <v>0.165</v>
      </c>
    </row>
    <row r="84" spans="1:7" ht="15">
      <c r="A84" s="108"/>
      <c r="B84" s="106"/>
      <c r="C84" s="107"/>
      <c r="D84" s="108" t="s">
        <v>143</v>
      </c>
      <c r="E84" s="132">
        <v>0.178</v>
      </c>
      <c r="F84" s="128">
        <v>0.071</v>
      </c>
      <c r="G84" s="98">
        <v>0.065</v>
      </c>
    </row>
    <row r="85" spans="1:7" ht="15">
      <c r="A85" s="108"/>
      <c r="B85" s="106"/>
      <c r="C85" s="107"/>
      <c r="D85" s="108" t="s">
        <v>172</v>
      </c>
      <c r="E85" s="132">
        <v>0.056</v>
      </c>
      <c r="F85" s="128">
        <v>0.017</v>
      </c>
      <c r="G85" s="98">
        <v>0.017</v>
      </c>
    </row>
    <row r="86" spans="1:7" ht="15">
      <c r="A86" s="108"/>
      <c r="B86" s="106"/>
      <c r="C86" s="107"/>
      <c r="D86" s="108"/>
      <c r="E86" s="132"/>
      <c r="F86" s="128"/>
      <c r="G86" s="98"/>
    </row>
    <row r="87" spans="1:7" ht="15">
      <c r="A87" s="108"/>
      <c r="B87" s="106" t="s">
        <v>177</v>
      </c>
      <c r="C87" s="107"/>
      <c r="D87" s="108" t="s">
        <v>149</v>
      </c>
      <c r="E87" s="132">
        <v>0.356</v>
      </c>
      <c r="F87" s="128">
        <v>0.107</v>
      </c>
      <c r="G87" s="98">
        <v>0.09</v>
      </c>
    </row>
    <row r="88" spans="1:7" ht="15">
      <c r="A88" s="108"/>
      <c r="B88" s="106"/>
      <c r="C88" s="107"/>
      <c r="D88" s="108" t="s">
        <v>178</v>
      </c>
      <c r="E88" s="132">
        <v>0.854</v>
      </c>
      <c r="F88" s="128">
        <v>0.299</v>
      </c>
      <c r="G88" s="98">
        <v>0.252</v>
      </c>
    </row>
    <row r="89" spans="1:7" ht="15">
      <c r="A89" s="108"/>
      <c r="B89" s="106"/>
      <c r="C89" s="107"/>
      <c r="D89" s="108" t="s">
        <v>172</v>
      </c>
      <c r="E89" s="132">
        <v>0.056</v>
      </c>
      <c r="F89" s="109">
        <v>0.031</v>
      </c>
      <c r="G89" s="109">
        <v>0.031</v>
      </c>
    </row>
    <row r="90" spans="1:7" ht="15">
      <c r="A90" s="108"/>
      <c r="B90" s="106"/>
      <c r="C90" s="107"/>
      <c r="D90" s="108"/>
      <c r="E90" s="132"/>
      <c r="F90" s="128"/>
      <c r="G90" s="98"/>
    </row>
    <row r="91" spans="1:7" ht="15">
      <c r="A91" s="108"/>
      <c r="B91" s="106" t="s">
        <v>179</v>
      </c>
      <c r="C91" s="107"/>
      <c r="D91" s="108" t="s">
        <v>159</v>
      </c>
      <c r="E91" s="132">
        <v>0.1424</v>
      </c>
      <c r="F91" s="128">
        <v>0.035</v>
      </c>
      <c r="G91" s="98">
        <v>0.035</v>
      </c>
    </row>
    <row r="92" spans="1:7" ht="15">
      <c r="A92" s="108"/>
      <c r="B92" s="106"/>
      <c r="C92" s="107"/>
      <c r="D92" s="108"/>
      <c r="E92" s="132"/>
      <c r="F92" s="128"/>
      <c r="G92" s="98"/>
    </row>
    <row r="93" spans="1:7" ht="15">
      <c r="A93" s="108"/>
      <c r="B93" s="106" t="s">
        <v>180</v>
      </c>
      <c r="C93" s="107"/>
      <c r="D93" s="108" t="s">
        <v>172</v>
      </c>
      <c r="E93" s="132">
        <v>0.056</v>
      </c>
      <c r="F93" s="128">
        <v>0.017</v>
      </c>
      <c r="G93" s="98">
        <v>0.017</v>
      </c>
    </row>
    <row r="94" spans="1:7" ht="15">
      <c r="A94" s="108"/>
      <c r="B94" s="106"/>
      <c r="C94" s="107"/>
      <c r="D94" s="108"/>
      <c r="E94" s="132"/>
      <c r="F94" s="128"/>
      <c r="G94" s="98"/>
    </row>
    <row r="95" spans="1:7" ht="15">
      <c r="A95" s="108"/>
      <c r="B95" s="106" t="s">
        <v>181</v>
      </c>
      <c r="C95" s="107"/>
      <c r="D95" s="108" t="s">
        <v>172</v>
      </c>
      <c r="E95" s="132">
        <v>0.056</v>
      </c>
      <c r="F95" s="128">
        <v>0.022</v>
      </c>
      <c r="G95" s="98">
        <v>0.022</v>
      </c>
    </row>
    <row r="96" spans="1:7" ht="15">
      <c r="A96" s="108"/>
      <c r="B96" s="106"/>
      <c r="C96" s="107"/>
      <c r="D96" s="108"/>
      <c r="E96" s="132"/>
      <c r="F96" s="128"/>
      <c r="G96" s="98"/>
    </row>
    <row r="97" spans="1:7" ht="15">
      <c r="A97" s="108"/>
      <c r="B97" s="106" t="s">
        <v>182</v>
      </c>
      <c r="C97" s="107"/>
      <c r="D97" s="108" t="s">
        <v>149</v>
      </c>
      <c r="E97" s="132">
        <v>0.356</v>
      </c>
      <c r="F97" s="128">
        <v>0.107</v>
      </c>
      <c r="G97" s="98">
        <v>0.09</v>
      </c>
    </row>
    <row r="98" spans="1:7" ht="15">
      <c r="A98" s="108"/>
      <c r="B98" s="106"/>
      <c r="C98" s="107"/>
      <c r="D98" s="108"/>
      <c r="E98" s="132"/>
      <c r="F98" s="128"/>
      <c r="G98" s="98"/>
    </row>
    <row r="99" spans="1:7" ht="15">
      <c r="A99" s="108"/>
      <c r="B99" s="106" t="s">
        <v>183</v>
      </c>
      <c r="C99" s="107"/>
      <c r="D99" s="108" t="s">
        <v>184</v>
      </c>
      <c r="E99" s="132">
        <v>0.2225</v>
      </c>
      <c r="F99" s="128">
        <v>0.065</v>
      </c>
      <c r="G99" s="98">
        <v>0.065</v>
      </c>
    </row>
    <row r="100" spans="1:7" ht="15">
      <c r="A100" s="108"/>
      <c r="B100" s="106"/>
      <c r="C100" s="107"/>
      <c r="D100" s="108"/>
      <c r="E100" s="132"/>
      <c r="F100" s="128"/>
      <c r="G100" s="98"/>
    </row>
    <row r="101" spans="1:7" ht="15">
      <c r="A101" s="108"/>
      <c r="B101" s="106" t="s">
        <v>185</v>
      </c>
      <c r="C101" s="107"/>
      <c r="D101" s="108" t="s">
        <v>147</v>
      </c>
      <c r="E101" s="132">
        <v>0.089</v>
      </c>
      <c r="F101" s="109">
        <v>0.031</v>
      </c>
      <c r="G101" s="109">
        <v>0.031</v>
      </c>
    </row>
    <row r="102" spans="1:7" ht="15">
      <c r="A102" s="108"/>
      <c r="B102" s="106"/>
      <c r="C102" s="107"/>
      <c r="D102" s="108"/>
      <c r="E102" s="132"/>
      <c r="F102" s="128"/>
      <c r="G102" s="98"/>
    </row>
    <row r="103" spans="1:7" ht="15">
      <c r="A103" s="108"/>
      <c r="B103" s="106" t="s">
        <v>186</v>
      </c>
      <c r="C103" s="107"/>
      <c r="D103" s="108" t="s">
        <v>147</v>
      </c>
      <c r="E103" s="132">
        <v>0.089</v>
      </c>
      <c r="F103" s="128">
        <v>0.044</v>
      </c>
      <c r="G103" s="98">
        <v>0.044</v>
      </c>
    </row>
    <row r="104" spans="1:7" ht="15">
      <c r="A104" s="108"/>
      <c r="B104" s="106"/>
      <c r="C104" s="107"/>
      <c r="D104" s="108"/>
      <c r="E104" s="132"/>
      <c r="F104" s="128"/>
      <c r="G104" s="98"/>
    </row>
    <row r="105" spans="1:7" ht="15">
      <c r="A105" s="108"/>
      <c r="B105" s="106" t="s">
        <v>187</v>
      </c>
      <c r="C105" s="107"/>
      <c r="D105" s="108" t="s">
        <v>149</v>
      </c>
      <c r="E105" s="132">
        <v>0.356</v>
      </c>
      <c r="F105" s="128">
        <v>0.107</v>
      </c>
      <c r="G105" s="98">
        <v>0.09</v>
      </c>
    </row>
    <row r="106" spans="1:7" ht="15">
      <c r="A106" s="108"/>
      <c r="B106" s="106"/>
      <c r="C106" s="107"/>
      <c r="D106" s="108"/>
      <c r="E106" s="132"/>
      <c r="F106" s="128"/>
      <c r="G106" s="98"/>
    </row>
    <row r="107" spans="1:7" ht="15">
      <c r="A107" s="108"/>
      <c r="B107" s="106" t="s">
        <v>188</v>
      </c>
      <c r="C107" s="107"/>
      <c r="D107" s="108" t="s">
        <v>159</v>
      </c>
      <c r="E107" s="132">
        <v>0.1424</v>
      </c>
      <c r="F107" s="128">
        <v>0.042</v>
      </c>
      <c r="G107" s="98">
        <v>0.035</v>
      </c>
    </row>
    <row r="108" spans="1:7" ht="15">
      <c r="A108" s="108"/>
      <c r="B108" s="106"/>
      <c r="C108" s="107"/>
      <c r="D108" s="108"/>
      <c r="E108" s="132"/>
      <c r="F108" s="128"/>
      <c r="G108" s="98"/>
    </row>
    <row r="109" spans="1:7" ht="15">
      <c r="A109" s="108"/>
      <c r="B109" s="106" t="s">
        <v>189</v>
      </c>
      <c r="C109" s="107"/>
      <c r="D109" s="108" t="s">
        <v>147</v>
      </c>
      <c r="E109" s="132">
        <v>0.089</v>
      </c>
      <c r="F109" s="128">
        <v>0.044</v>
      </c>
      <c r="G109" s="98">
        <v>0.044</v>
      </c>
    </row>
    <row r="110" spans="1:7" ht="15">
      <c r="A110" s="108"/>
      <c r="B110" s="106"/>
      <c r="C110" s="107"/>
      <c r="D110" s="108"/>
      <c r="E110" s="132"/>
      <c r="F110" s="128"/>
      <c r="G110" s="98"/>
    </row>
    <row r="111" spans="1:7" ht="15">
      <c r="A111" s="108"/>
      <c r="B111" s="106" t="s">
        <v>190</v>
      </c>
      <c r="C111" s="107"/>
      <c r="D111" s="108" t="s">
        <v>147</v>
      </c>
      <c r="E111" s="132">
        <v>0.089</v>
      </c>
      <c r="F111" s="128">
        <v>0.044</v>
      </c>
      <c r="G111" s="98">
        <v>0.044</v>
      </c>
    </row>
    <row r="112" spans="1:7" ht="15">
      <c r="A112" s="108"/>
      <c r="B112" s="106"/>
      <c r="C112" s="107"/>
      <c r="D112" s="108"/>
      <c r="E112" s="132"/>
      <c r="F112" s="128"/>
      <c r="G112" s="98"/>
    </row>
    <row r="113" spans="1:7" ht="15">
      <c r="A113" s="108"/>
      <c r="B113" s="106" t="s">
        <v>191</v>
      </c>
      <c r="C113" s="107"/>
      <c r="D113" s="108" t="s">
        <v>147</v>
      </c>
      <c r="E113" s="132">
        <v>0.089</v>
      </c>
      <c r="F113" s="128">
        <v>0.031</v>
      </c>
      <c r="G113" s="98">
        <v>0.025</v>
      </c>
    </row>
    <row r="114" spans="1:7" ht="15">
      <c r="A114" s="108"/>
      <c r="B114" s="106"/>
      <c r="C114" s="107"/>
      <c r="D114" s="108"/>
      <c r="E114" s="132"/>
      <c r="F114" s="109"/>
      <c r="G114" s="109"/>
    </row>
    <row r="115" spans="1:90" ht="15.75">
      <c r="A115" s="117"/>
      <c r="B115" s="114"/>
      <c r="C115" s="115"/>
      <c r="D115" s="116"/>
      <c r="E115" s="117"/>
      <c r="F115" s="118"/>
      <c r="G115" s="119"/>
      <c r="H115" s="120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</row>
    <row r="116" spans="1:90" ht="15.75">
      <c r="A116" s="117"/>
      <c r="B116" s="114"/>
      <c r="C116" s="115"/>
      <c r="D116" s="116"/>
      <c r="E116" s="117"/>
      <c r="F116" s="118"/>
      <c r="G116" s="119"/>
      <c r="H116" s="120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</row>
    <row r="117" spans="1:90" ht="15.75">
      <c r="A117" s="117"/>
      <c r="B117" s="114"/>
      <c r="C117" s="115"/>
      <c r="D117" s="116"/>
      <c r="E117" s="117"/>
      <c r="F117" s="118"/>
      <c r="G117" s="119"/>
      <c r="H117" s="120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</row>
    <row r="118" spans="1:90" ht="15.75">
      <c r="A118" s="117"/>
      <c r="B118" s="114"/>
      <c r="C118" s="115"/>
      <c r="D118" s="116"/>
      <c r="E118" s="117"/>
      <c r="F118" s="118"/>
      <c r="G118" s="119"/>
      <c r="H118" s="120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</row>
    <row r="119" spans="1:90" ht="15.75">
      <c r="A119" s="117"/>
      <c r="B119" s="114"/>
      <c r="C119" s="115"/>
      <c r="D119" s="116"/>
      <c r="E119" s="117"/>
      <c r="F119" s="118"/>
      <c r="G119" s="119"/>
      <c r="H119" s="120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</row>
    <row r="120" spans="1:90" ht="15.75">
      <c r="A120" s="117"/>
      <c r="B120" s="114"/>
      <c r="C120" s="115"/>
      <c r="D120" s="116"/>
      <c r="E120" s="117"/>
      <c r="F120" s="118"/>
      <c r="G120" s="119"/>
      <c r="H120" s="120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</row>
    <row r="121" spans="1:90" ht="15.75">
      <c r="A121" s="117"/>
      <c r="B121" s="114"/>
      <c r="C121" s="115"/>
      <c r="D121" s="116"/>
      <c r="E121" s="117"/>
      <c r="F121" s="118"/>
      <c r="G121" s="119"/>
      <c r="H121" s="120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</row>
    <row r="122" spans="1:90" ht="15.75">
      <c r="A122" s="117" t="s">
        <v>192</v>
      </c>
      <c r="B122" s="130"/>
      <c r="C122" s="118"/>
      <c r="D122" s="124"/>
      <c r="H122" s="120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</row>
    <row r="123" spans="1:90" ht="15.75">
      <c r="A123" s="117"/>
      <c r="H123" s="120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</row>
    <row r="124" spans="1:90" ht="15.75">
      <c r="A124" s="117"/>
      <c r="H124" s="120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</row>
    <row r="125" spans="8:90" ht="15.75">
      <c r="H125" s="120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</row>
    <row r="126" spans="1:90" ht="15.75">
      <c r="A126" s="117"/>
      <c r="B126" s="117"/>
      <c r="C126" s="117"/>
      <c r="D126" s="234"/>
      <c r="E126" s="234"/>
      <c r="F126" s="234"/>
      <c r="G126" s="117"/>
      <c r="H126" s="120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</row>
    <row r="127" spans="2:90" ht="15.75">
      <c r="B127" s="124"/>
      <c r="C127" s="125"/>
      <c r="D127" s="125"/>
      <c r="E127" s="126"/>
      <c r="F127" s="117"/>
      <c r="G127" s="117"/>
      <c r="H127" s="120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</row>
    <row r="128" spans="8:90" ht="15.75">
      <c r="H128" s="120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</row>
    <row r="129" spans="8:90" ht="15.75">
      <c r="H129" s="120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</row>
    <row r="130" spans="8:90" ht="15.75">
      <c r="H130" s="120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</row>
    <row r="131" spans="8:90" ht="15.75">
      <c r="H131" s="120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</row>
    <row r="132" spans="8:90" ht="15.75">
      <c r="H132" s="120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</row>
    <row r="133" spans="8:90" ht="15.75">
      <c r="H133" s="120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</row>
  </sheetData>
  <sheetProtection/>
  <mergeCells count="4">
    <mergeCell ref="D126:F126"/>
    <mergeCell ref="A8:G8"/>
    <mergeCell ref="A9:G9"/>
    <mergeCell ref="B10:F10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6"/>
  <sheetViews>
    <sheetView view="pageBreakPreview" zoomScaleNormal="85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140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93"/>
      <c r="B1" s="93" t="s">
        <v>193</v>
      </c>
      <c r="C1" s="93"/>
      <c r="D1" s="93"/>
      <c r="E1" s="93"/>
      <c r="F1" s="93"/>
      <c r="G1" s="93"/>
      <c r="H1" s="93"/>
      <c r="I1" s="93"/>
    </row>
    <row r="2" spans="1:7" ht="15.75">
      <c r="A2" s="235" t="s">
        <v>108</v>
      </c>
      <c r="B2" s="234"/>
      <c r="C2" s="234"/>
      <c r="D2" s="234"/>
      <c r="E2" s="234"/>
      <c r="F2" s="234"/>
      <c r="G2" s="234"/>
    </row>
    <row r="3" spans="1:7" ht="15.75">
      <c r="A3" s="235" t="s">
        <v>109</v>
      </c>
      <c r="B3" s="235"/>
      <c r="C3" s="235"/>
      <c r="D3" s="235"/>
      <c r="E3" s="235"/>
      <c r="F3" s="235"/>
      <c r="G3" s="235"/>
    </row>
    <row r="4" spans="1:7" ht="15.75">
      <c r="A4" s="235" t="s">
        <v>850</v>
      </c>
      <c r="B4" s="235"/>
      <c r="C4" s="235"/>
      <c r="D4" s="235"/>
      <c r="E4" s="235"/>
      <c r="F4" s="235"/>
      <c r="G4" s="235"/>
    </row>
    <row r="5" spans="1:7" ht="15.75">
      <c r="A5" s="94"/>
      <c r="B5" s="95"/>
      <c r="C5" s="95"/>
      <c r="D5" s="95"/>
      <c r="E5" s="95"/>
      <c r="F5" s="95"/>
      <c r="G5" s="95"/>
    </row>
    <row r="6" spans="1:7" ht="15.75">
      <c r="A6" s="94"/>
      <c r="B6" s="95"/>
      <c r="C6" s="95"/>
      <c r="D6" s="95"/>
      <c r="E6" s="95"/>
      <c r="F6" s="95"/>
      <c r="G6" s="95"/>
    </row>
    <row r="7" spans="1:7" ht="12.75" customHeight="1">
      <c r="A7" s="96"/>
      <c r="B7" s="96"/>
      <c r="C7" s="96"/>
      <c r="D7" s="97" t="s">
        <v>110</v>
      </c>
      <c r="E7" s="97" t="s">
        <v>111</v>
      </c>
      <c r="F7" s="97" t="s">
        <v>112</v>
      </c>
      <c r="G7" s="98" t="s">
        <v>112</v>
      </c>
    </row>
    <row r="8" spans="1:7" ht="15">
      <c r="A8" s="99"/>
      <c r="B8" s="99"/>
      <c r="C8" s="99"/>
      <c r="D8" s="100" t="s">
        <v>113</v>
      </c>
      <c r="E8" s="100" t="s">
        <v>114</v>
      </c>
      <c r="F8" s="100" t="s">
        <v>115</v>
      </c>
      <c r="G8" s="101" t="s">
        <v>115</v>
      </c>
    </row>
    <row r="9" spans="1:7" ht="15">
      <c r="A9" s="102"/>
      <c r="B9" s="99"/>
      <c r="C9" s="99"/>
      <c r="D9" s="100" t="s">
        <v>116</v>
      </c>
      <c r="E9" s="100" t="s">
        <v>117</v>
      </c>
      <c r="F9" s="100" t="s">
        <v>118</v>
      </c>
      <c r="G9" s="101" t="s">
        <v>118</v>
      </c>
    </row>
    <row r="10" spans="1:7" ht="15">
      <c r="A10" s="103" t="s">
        <v>119</v>
      </c>
      <c r="B10" s="100" t="s">
        <v>120</v>
      </c>
      <c r="C10" s="104" t="s">
        <v>121</v>
      </c>
      <c r="D10" s="100" t="s">
        <v>122</v>
      </c>
      <c r="E10" s="100" t="s">
        <v>123</v>
      </c>
      <c r="F10" s="100" t="s">
        <v>124</v>
      </c>
      <c r="G10" s="101" t="s">
        <v>125</v>
      </c>
    </row>
    <row r="11" spans="1:7" ht="15">
      <c r="A11" s="103" t="s">
        <v>126</v>
      </c>
      <c r="B11" s="99" t="s">
        <v>127</v>
      </c>
      <c r="C11" s="104" t="s">
        <v>128</v>
      </c>
      <c r="D11" s="100" t="s">
        <v>129</v>
      </c>
      <c r="E11" s="103" t="s">
        <v>130</v>
      </c>
      <c r="F11" s="100"/>
      <c r="G11" s="101" t="s">
        <v>131</v>
      </c>
    </row>
    <row r="12" spans="1:7" ht="15">
      <c r="A12" s="103"/>
      <c r="B12" s="100"/>
      <c r="C12" s="104" t="s">
        <v>132</v>
      </c>
      <c r="D12" s="100" t="s">
        <v>133</v>
      </c>
      <c r="E12" s="100"/>
      <c r="F12" s="100"/>
      <c r="G12" s="101" t="s">
        <v>134</v>
      </c>
    </row>
    <row r="13" spans="1:7" ht="15">
      <c r="A13" s="105"/>
      <c r="B13" s="106"/>
      <c r="C13" s="107"/>
      <c r="D13" s="106"/>
      <c r="E13" s="106"/>
      <c r="F13" s="106"/>
      <c r="G13" s="108" t="s">
        <v>135</v>
      </c>
    </row>
    <row r="14" spans="1:7" ht="15">
      <c r="A14" s="108" t="s">
        <v>194</v>
      </c>
      <c r="B14" s="106" t="s">
        <v>195</v>
      </c>
      <c r="C14" s="107"/>
      <c r="D14" s="137" t="s">
        <v>196</v>
      </c>
      <c r="E14" s="132">
        <v>1.068</v>
      </c>
      <c r="F14" s="127">
        <v>0.164</v>
      </c>
      <c r="G14" s="101">
        <v>0.086</v>
      </c>
    </row>
    <row r="15" spans="1:7" ht="15">
      <c r="A15" s="103" t="s">
        <v>139</v>
      </c>
      <c r="B15" s="106"/>
      <c r="C15" s="107"/>
      <c r="D15" s="137" t="s">
        <v>197</v>
      </c>
      <c r="E15" s="132">
        <v>2.003</v>
      </c>
      <c r="F15" s="138" t="s">
        <v>771</v>
      </c>
      <c r="G15" s="98">
        <v>0.154</v>
      </c>
    </row>
    <row r="16" spans="1:7" ht="15">
      <c r="A16" s="108" t="s">
        <v>141</v>
      </c>
      <c r="B16" s="106"/>
      <c r="C16" s="107"/>
      <c r="D16" s="137" t="s">
        <v>198</v>
      </c>
      <c r="E16" s="132">
        <v>0.712</v>
      </c>
      <c r="F16" s="128">
        <v>0.23</v>
      </c>
      <c r="G16" s="98">
        <v>0.101</v>
      </c>
    </row>
    <row r="17" spans="1:7" ht="15">
      <c r="A17" s="108"/>
      <c r="B17" s="106"/>
      <c r="C17" s="107"/>
      <c r="D17" s="137" t="s">
        <v>199</v>
      </c>
      <c r="E17" s="132">
        <v>0.267</v>
      </c>
      <c r="F17" s="128">
        <v>0.058</v>
      </c>
      <c r="G17" s="98">
        <v>0.057</v>
      </c>
    </row>
    <row r="18" spans="1:7" ht="15">
      <c r="A18" s="108"/>
      <c r="B18" s="106"/>
      <c r="C18" s="107"/>
      <c r="D18" s="137"/>
      <c r="E18" s="132"/>
      <c r="F18" s="128"/>
      <c r="G18" s="98"/>
    </row>
    <row r="19" spans="1:7" ht="15">
      <c r="A19" s="108"/>
      <c r="B19" s="106" t="s">
        <v>200</v>
      </c>
      <c r="C19" s="107"/>
      <c r="D19" s="137" t="s">
        <v>201</v>
      </c>
      <c r="E19" s="132">
        <v>0.222</v>
      </c>
      <c r="F19" s="128">
        <v>0.08</v>
      </c>
      <c r="G19" s="98">
        <v>0.012</v>
      </c>
    </row>
    <row r="20" spans="1:7" ht="15">
      <c r="A20" s="108"/>
      <c r="B20" s="106"/>
      <c r="C20" s="107"/>
      <c r="D20" s="137" t="s">
        <v>202</v>
      </c>
      <c r="E20" s="132">
        <v>0.285</v>
      </c>
      <c r="F20" s="128">
        <v>0.09</v>
      </c>
      <c r="G20" s="98">
        <v>0.027</v>
      </c>
    </row>
    <row r="21" spans="1:7" ht="15">
      <c r="A21" s="108"/>
      <c r="B21" s="106"/>
      <c r="C21" s="107"/>
      <c r="D21" s="137" t="s">
        <v>203</v>
      </c>
      <c r="E21" s="132">
        <v>0.356</v>
      </c>
      <c r="F21" s="128">
        <v>0.1</v>
      </c>
      <c r="G21" s="98">
        <v>0.03</v>
      </c>
    </row>
    <row r="22" spans="1:7" ht="15">
      <c r="A22" s="108"/>
      <c r="B22" s="106"/>
      <c r="C22" s="107"/>
      <c r="D22" s="137"/>
      <c r="E22" s="132"/>
      <c r="F22" s="128"/>
      <c r="G22" s="98"/>
    </row>
    <row r="23" spans="1:7" ht="15">
      <c r="A23" s="108"/>
      <c r="B23" s="106" t="s">
        <v>204</v>
      </c>
      <c r="C23" s="107"/>
      <c r="D23" s="137" t="s">
        <v>205</v>
      </c>
      <c r="E23" s="132">
        <v>0.161</v>
      </c>
      <c r="F23" s="128">
        <v>0.037</v>
      </c>
      <c r="G23" s="98">
        <v>0.02</v>
      </c>
    </row>
    <row r="24" spans="1:7" ht="15">
      <c r="A24" s="108"/>
      <c r="B24" s="106"/>
      <c r="C24" s="107"/>
      <c r="D24" s="137" t="s">
        <v>202</v>
      </c>
      <c r="E24" s="132">
        <v>0.285</v>
      </c>
      <c r="F24" s="128">
        <v>0.001</v>
      </c>
      <c r="G24" s="98">
        <v>0.001</v>
      </c>
    </row>
    <row r="25" spans="1:7" ht="15">
      <c r="A25" s="108"/>
      <c r="B25" s="106"/>
      <c r="C25" s="107"/>
      <c r="D25" s="137" t="s">
        <v>206</v>
      </c>
      <c r="E25" s="132">
        <v>0.178</v>
      </c>
      <c r="F25" s="128">
        <v>0.086</v>
      </c>
      <c r="G25" s="98">
        <v>0.006</v>
      </c>
    </row>
    <row r="26" spans="1:7" ht="15">
      <c r="A26" s="108"/>
      <c r="B26" s="106"/>
      <c r="C26" s="107"/>
      <c r="D26" s="137" t="s">
        <v>207</v>
      </c>
      <c r="E26" s="132">
        <v>0.112</v>
      </c>
      <c r="F26" s="128">
        <v>0.012</v>
      </c>
      <c r="G26" s="98">
        <v>0.006</v>
      </c>
    </row>
    <row r="27" spans="1:7" ht="15">
      <c r="A27" s="108"/>
      <c r="B27" s="106"/>
      <c r="C27" s="107"/>
      <c r="D27" s="137"/>
      <c r="E27" s="132"/>
      <c r="F27" s="128"/>
      <c r="G27" s="98"/>
    </row>
    <row r="28" spans="1:7" ht="15">
      <c r="A28" s="108"/>
      <c r="B28" s="106" t="s">
        <v>208</v>
      </c>
      <c r="C28" s="107"/>
      <c r="D28" s="137" t="s">
        <v>209</v>
      </c>
      <c r="E28" s="132">
        <v>0.142</v>
      </c>
      <c r="F28" s="128">
        <v>0.054</v>
      </c>
      <c r="G28" s="98">
        <v>0.024</v>
      </c>
    </row>
    <row r="29" spans="1:7" ht="15">
      <c r="A29" s="108"/>
      <c r="B29" s="106"/>
      <c r="C29" s="107"/>
      <c r="D29" s="137" t="s">
        <v>210</v>
      </c>
      <c r="E29" s="132">
        <v>0.534</v>
      </c>
      <c r="F29" s="139" t="s">
        <v>772</v>
      </c>
      <c r="G29" s="98">
        <v>0.088</v>
      </c>
    </row>
    <row r="30" spans="1:7" ht="15">
      <c r="A30" s="108"/>
      <c r="B30" s="106"/>
      <c r="C30" s="107"/>
      <c r="D30" s="137" t="s">
        <v>211</v>
      </c>
      <c r="E30" s="132">
        <v>0.112</v>
      </c>
      <c r="F30" s="128">
        <v>0.017</v>
      </c>
      <c r="G30" s="98">
        <v>0.008</v>
      </c>
    </row>
    <row r="31" spans="1:7" ht="15">
      <c r="A31" s="108"/>
      <c r="B31" s="106"/>
      <c r="C31" s="107"/>
      <c r="D31" s="137"/>
      <c r="E31" s="132"/>
      <c r="F31" s="128"/>
      <c r="G31" s="98"/>
    </row>
    <row r="32" spans="1:7" ht="15">
      <c r="A32" s="108"/>
      <c r="B32" s="106" t="s">
        <v>212</v>
      </c>
      <c r="C32" s="107"/>
      <c r="D32" s="137" t="s">
        <v>201</v>
      </c>
      <c r="E32" s="132">
        <v>0.222</v>
      </c>
      <c r="F32" s="128">
        <v>0.09</v>
      </c>
      <c r="G32" s="98">
        <v>0.005</v>
      </c>
    </row>
    <row r="33" spans="1:7" ht="15">
      <c r="A33" s="108"/>
      <c r="B33" s="106"/>
      <c r="C33" s="107"/>
      <c r="D33" s="137" t="s">
        <v>213</v>
      </c>
      <c r="E33" s="132">
        <v>0.569</v>
      </c>
      <c r="F33" s="128">
        <v>0.301</v>
      </c>
      <c r="G33" s="98">
        <v>0.109</v>
      </c>
    </row>
    <row r="34" spans="1:7" ht="15">
      <c r="A34" s="108"/>
      <c r="B34" s="106"/>
      <c r="C34" s="107"/>
      <c r="D34" s="137" t="s">
        <v>214</v>
      </c>
      <c r="E34" s="132">
        <v>0.89</v>
      </c>
      <c r="F34" s="138" t="s">
        <v>773</v>
      </c>
      <c r="G34" s="98">
        <v>0.009</v>
      </c>
    </row>
    <row r="35" spans="1:7" ht="15">
      <c r="A35" s="108"/>
      <c r="B35" s="106"/>
      <c r="C35" s="107"/>
      <c r="D35" s="137" t="s">
        <v>215</v>
      </c>
      <c r="E35" s="132">
        <v>0.57</v>
      </c>
      <c r="F35" s="128">
        <v>0.015</v>
      </c>
      <c r="G35" s="98">
        <v>0.003</v>
      </c>
    </row>
    <row r="36" spans="1:7" ht="15">
      <c r="A36" s="108"/>
      <c r="B36" s="106"/>
      <c r="C36" s="107"/>
      <c r="D36" s="137"/>
      <c r="E36" s="132"/>
      <c r="F36" s="128"/>
      <c r="G36" s="98"/>
    </row>
    <row r="37" spans="1:7" ht="15">
      <c r="A37" s="108"/>
      <c r="B37" s="106" t="s">
        <v>216</v>
      </c>
      <c r="C37" s="107"/>
      <c r="D37" s="137" t="s">
        <v>217</v>
      </c>
      <c r="E37" s="132">
        <v>0.356</v>
      </c>
      <c r="F37" s="128">
        <v>0.195</v>
      </c>
      <c r="G37" s="98">
        <v>0.036</v>
      </c>
    </row>
    <row r="38" spans="1:7" ht="15">
      <c r="A38" s="108"/>
      <c r="B38" s="106"/>
      <c r="C38" s="107"/>
      <c r="D38" s="137" t="s">
        <v>218</v>
      </c>
      <c r="E38" s="132">
        <v>0.445</v>
      </c>
      <c r="F38" s="128">
        <v>0.123</v>
      </c>
      <c r="G38" s="98">
        <v>0.029</v>
      </c>
    </row>
    <row r="39" spans="1:7" ht="15">
      <c r="A39" s="108"/>
      <c r="B39" s="106"/>
      <c r="C39" s="107"/>
      <c r="D39" s="137" t="s">
        <v>219</v>
      </c>
      <c r="E39" s="132">
        <v>0.428</v>
      </c>
      <c r="F39" s="128">
        <v>0.091</v>
      </c>
      <c r="G39" s="98">
        <v>0.121</v>
      </c>
    </row>
    <row r="40" spans="1:7" ht="15">
      <c r="A40" s="108"/>
      <c r="B40" s="106"/>
      <c r="C40" s="107"/>
      <c r="D40" s="137" t="s">
        <v>206</v>
      </c>
      <c r="E40" s="132">
        <v>0.178</v>
      </c>
      <c r="F40" s="128">
        <v>0.075</v>
      </c>
      <c r="G40" s="98">
        <v>0.008</v>
      </c>
    </row>
    <row r="41" spans="1:7" ht="15">
      <c r="A41" s="109"/>
      <c r="B41" s="109"/>
      <c r="C41" s="110"/>
      <c r="D41" s="135"/>
      <c r="E41" s="109"/>
      <c r="F41" s="109"/>
      <c r="G41" s="109"/>
    </row>
    <row r="42" spans="1:7" ht="15">
      <c r="A42" s="109"/>
      <c r="B42" s="109" t="s">
        <v>220</v>
      </c>
      <c r="C42" s="110"/>
      <c r="D42" s="135" t="s">
        <v>217</v>
      </c>
      <c r="E42" s="109">
        <v>0.356</v>
      </c>
      <c r="F42" s="140" t="s">
        <v>774</v>
      </c>
      <c r="G42" s="109">
        <v>0.026</v>
      </c>
    </row>
    <row r="43" spans="1:7" ht="15">
      <c r="A43" s="108"/>
      <c r="B43" s="106"/>
      <c r="C43" s="107"/>
      <c r="D43" s="137" t="s">
        <v>221</v>
      </c>
      <c r="E43" s="132">
        <v>0.285</v>
      </c>
      <c r="F43" s="128">
        <v>0.127</v>
      </c>
      <c r="G43" s="98">
        <v>0.015</v>
      </c>
    </row>
    <row r="44" spans="1:7" ht="15">
      <c r="A44" s="108"/>
      <c r="B44" s="106"/>
      <c r="C44" s="107"/>
      <c r="D44" s="137" t="s">
        <v>222</v>
      </c>
      <c r="E44" s="132">
        <v>0.668</v>
      </c>
      <c r="F44" s="128">
        <v>0.081</v>
      </c>
      <c r="G44" s="98">
        <v>0.069</v>
      </c>
    </row>
    <row r="45" spans="1:7" ht="15">
      <c r="A45" s="108"/>
      <c r="B45" s="106"/>
      <c r="C45" s="107"/>
      <c r="D45" s="137" t="s">
        <v>223</v>
      </c>
      <c r="E45" s="132">
        <v>0.285</v>
      </c>
      <c r="F45" s="128">
        <v>0.027</v>
      </c>
      <c r="G45" s="98">
        <v>0.057</v>
      </c>
    </row>
    <row r="46" spans="1:7" ht="15">
      <c r="A46" s="108"/>
      <c r="B46" s="106"/>
      <c r="C46" s="107"/>
      <c r="D46" s="137" t="s">
        <v>224</v>
      </c>
      <c r="E46" s="132">
        <v>0.178</v>
      </c>
      <c r="F46" s="128">
        <v>0.033</v>
      </c>
      <c r="G46" s="98">
        <v>0.023</v>
      </c>
    </row>
    <row r="47" spans="1:7" ht="15">
      <c r="A47" s="108"/>
      <c r="B47" s="106"/>
      <c r="C47" s="107"/>
      <c r="D47" s="137" t="s">
        <v>215</v>
      </c>
      <c r="E47" s="132">
        <v>0.57</v>
      </c>
      <c r="F47" s="138" t="s">
        <v>775</v>
      </c>
      <c r="G47" s="98">
        <v>0.004</v>
      </c>
    </row>
    <row r="48" spans="1:7" ht="15">
      <c r="A48" s="108"/>
      <c r="B48" s="106"/>
      <c r="C48" s="107"/>
      <c r="D48" s="137"/>
      <c r="E48" s="132"/>
      <c r="F48" s="128"/>
      <c r="G48" s="98"/>
    </row>
    <row r="49" spans="1:7" ht="15">
      <c r="A49" s="108"/>
      <c r="B49" s="106" t="s">
        <v>225</v>
      </c>
      <c r="C49" s="107"/>
      <c r="D49" s="137" t="s">
        <v>217</v>
      </c>
      <c r="E49" s="132">
        <v>0.356</v>
      </c>
      <c r="F49" s="128">
        <v>0.033</v>
      </c>
      <c r="G49" s="98">
        <v>0.025</v>
      </c>
    </row>
    <row r="50" spans="1:7" ht="15">
      <c r="A50" s="108"/>
      <c r="B50" s="106"/>
      <c r="C50" s="107"/>
      <c r="D50" s="137" t="s">
        <v>226</v>
      </c>
      <c r="E50" s="141" t="s">
        <v>227</v>
      </c>
      <c r="F50" s="128">
        <v>0.084</v>
      </c>
      <c r="G50" s="98">
        <v>0.12</v>
      </c>
    </row>
    <row r="51" spans="1:7" ht="15">
      <c r="A51" s="108"/>
      <c r="B51" s="106"/>
      <c r="C51" s="107"/>
      <c r="D51" s="137" t="s">
        <v>223</v>
      </c>
      <c r="E51" s="132">
        <v>0.285</v>
      </c>
      <c r="F51" s="128">
        <v>0.021</v>
      </c>
      <c r="G51" s="98">
        <v>0.059</v>
      </c>
    </row>
    <row r="52" spans="1:7" ht="15">
      <c r="A52" s="108"/>
      <c r="B52" s="106"/>
      <c r="C52" s="107"/>
      <c r="D52" s="137" t="s">
        <v>215</v>
      </c>
      <c r="E52" s="132">
        <v>0.57</v>
      </c>
      <c r="F52" s="128">
        <v>0.015</v>
      </c>
      <c r="G52" s="98">
        <v>0.004</v>
      </c>
    </row>
    <row r="53" spans="1:7" ht="15">
      <c r="A53" s="108"/>
      <c r="B53" s="106"/>
      <c r="C53" s="107"/>
      <c r="D53" s="137"/>
      <c r="E53" s="132"/>
      <c r="F53" s="128"/>
      <c r="G53" s="98"/>
    </row>
    <row r="54" spans="1:7" ht="15">
      <c r="A54" s="108"/>
      <c r="B54" s="106" t="s">
        <v>228</v>
      </c>
      <c r="C54" s="107"/>
      <c r="D54" s="137" t="s">
        <v>202</v>
      </c>
      <c r="E54" s="132">
        <v>0.285</v>
      </c>
      <c r="F54" s="128">
        <v>0.063</v>
      </c>
      <c r="G54" s="98">
        <v>0.065</v>
      </c>
    </row>
    <row r="55" spans="1:7" ht="15">
      <c r="A55" s="108"/>
      <c r="B55" s="60"/>
      <c r="C55" s="107"/>
      <c r="D55" s="137" t="s">
        <v>214</v>
      </c>
      <c r="E55" s="132">
        <v>0.89</v>
      </c>
      <c r="F55" s="128">
        <v>0.037</v>
      </c>
      <c r="G55" s="98">
        <v>0.009</v>
      </c>
    </row>
    <row r="56" spans="1:7" ht="15">
      <c r="A56" s="108"/>
      <c r="B56" s="109"/>
      <c r="C56" s="107"/>
      <c r="D56" s="137" t="s">
        <v>229</v>
      </c>
      <c r="E56" s="132">
        <v>0.57</v>
      </c>
      <c r="F56" s="128">
        <v>0.017</v>
      </c>
      <c r="G56" s="98">
        <v>0.019</v>
      </c>
    </row>
    <row r="57" spans="1:7" ht="15">
      <c r="A57" s="108"/>
      <c r="B57" s="106"/>
      <c r="C57" s="107"/>
      <c r="D57" s="137"/>
      <c r="E57" s="132"/>
      <c r="F57" s="128"/>
      <c r="G57" s="98"/>
    </row>
    <row r="58" spans="1:7" ht="15">
      <c r="A58" s="108"/>
      <c r="B58" s="106" t="s">
        <v>230</v>
      </c>
      <c r="C58" s="107"/>
      <c r="D58" s="137" t="s">
        <v>221</v>
      </c>
      <c r="E58" s="132">
        <v>0.285</v>
      </c>
      <c r="F58" s="128">
        <v>0.043</v>
      </c>
      <c r="G58" s="98">
        <v>0.034</v>
      </c>
    </row>
    <row r="59" spans="1:7" ht="15">
      <c r="A59" s="108"/>
      <c r="B59" s="106"/>
      <c r="C59" s="107"/>
      <c r="D59" s="137" t="s">
        <v>226</v>
      </c>
      <c r="E59" s="141" t="s">
        <v>227</v>
      </c>
      <c r="F59" s="128">
        <v>0.147</v>
      </c>
      <c r="G59" s="98">
        <v>0.094</v>
      </c>
    </row>
    <row r="60" spans="1:7" ht="15">
      <c r="A60" s="108"/>
      <c r="B60" s="106"/>
      <c r="C60" s="107"/>
      <c r="D60" s="137" t="s">
        <v>223</v>
      </c>
      <c r="E60" s="132">
        <v>0.285</v>
      </c>
      <c r="F60" s="128">
        <v>0.091</v>
      </c>
      <c r="G60" s="98">
        <v>0.052</v>
      </c>
    </row>
    <row r="61" spans="1:7" ht="15">
      <c r="A61" s="108"/>
      <c r="B61" s="106"/>
      <c r="C61" s="107"/>
      <c r="D61" s="137" t="s">
        <v>224</v>
      </c>
      <c r="E61" s="141">
        <v>0.178</v>
      </c>
      <c r="F61" s="128">
        <v>0.054</v>
      </c>
      <c r="G61" s="98">
        <v>0.015</v>
      </c>
    </row>
    <row r="62" spans="1:7" ht="15">
      <c r="A62" s="108"/>
      <c r="B62" s="106"/>
      <c r="C62" s="107"/>
      <c r="D62" s="137" t="s">
        <v>207</v>
      </c>
      <c r="E62" s="132">
        <v>0.113</v>
      </c>
      <c r="F62" s="128">
        <v>0.025</v>
      </c>
      <c r="G62" s="98">
        <v>0.011</v>
      </c>
    </row>
    <row r="63" spans="1:7" ht="15">
      <c r="A63" s="108"/>
      <c r="B63" s="106"/>
      <c r="C63" s="107"/>
      <c r="D63" s="137"/>
      <c r="E63" s="132"/>
      <c r="F63" s="128"/>
      <c r="G63" s="98"/>
    </row>
    <row r="64" spans="1:7" ht="15">
      <c r="A64" s="108"/>
      <c r="B64" s="106" t="s">
        <v>231</v>
      </c>
      <c r="C64" s="107"/>
      <c r="D64" s="137" t="s">
        <v>196</v>
      </c>
      <c r="E64" s="132">
        <v>1.068</v>
      </c>
      <c r="F64" s="128">
        <v>0.213</v>
      </c>
      <c r="G64" s="142" t="s">
        <v>776</v>
      </c>
    </row>
    <row r="65" spans="1:7" ht="15">
      <c r="A65" s="108"/>
      <c r="B65" s="106"/>
      <c r="C65" s="107"/>
      <c r="D65" s="137" t="s">
        <v>226</v>
      </c>
      <c r="E65" s="141" t="s">
        <v>227</v>
      </c>
      <c r="F65" s="128">
        <v>0.203</v>
      </c>
      <c r="G65" s="98">
        <v>0.131</v>
      </c>
    </row>
    <row r="66" spans="1:7" ht="15">
      <c r="A66" s="108"/>
      <c r="B66" s="106"/>
      <c r="C66" s="107"/>
      <c r="D66" s="137" t="s">
        <v>232</v>
      </c>
      <c r="E66" s="132">
        <v>0.178</v>
      </c>
      <c r="F66" s="128">
        <v>0.023</v>
      </c>
      <c r="G66" s="98">
        <v>0.003</v>
      </c>
    </row>
    <row r="67" spans="1:7" ht="15">
      <c r="A67" s="108"/>
      <c r="B67" s="106"/>
      <c r="C67" s="107"/>
      <c r="D67" s="137" t="s">
        <v>233</v>
      </c>
      <c r="E67" s="132">
        <v>0.569</v>
      </c>
      <c r="F67" s="128">
        <v>0.081</v>
      </c>
      <c r="G67" s="98">
        <v>0.061</v>
      </c>
    </row>
    <row r="68" spans="1:7" ht="15">
      <c r="A68" s="108"/>
      <c r="B68" s="106"/>
      <c r="C68" s="107"/>
      <c r="D68" s="137" t="s">
        <v>234</v>
      </c>
      <c r="E68" s="132">
        <v>0.89</v>
      </c>
      <c r="F68" s="128">
        <v>0.023</v>
      </c>
      <c r="G68" s="98">
        <v>0.007</v>
      </c>
    </row>
    <row r="69" spans="1:7" ht="15">
      <c r="A69" s="108"/>
      <c r="B69" s="106"/>
      <c r="C69" s="107"/>
      <c r="D69" s="137" t="s">
        <v>235</v>
      </c>
      <c r="E69" s="132">
        <v>0.45</v>
      </c>
      <c r="F69" s="128">
        <v>0.007</v>
      </c>
      <c r="G69" s="98">
        <v>0.005</v>
      </c>
    </row>
    <row r="70" spans="1:7" ht="15">
      <c r="A70" s="108"/>
      <c r="B70" s="106"/>
      <c r="C70" s="107"/>
      <c r="D70" s="137"/>
      <c r="E70" s="132"/>
      <c r="F70" s="128"/>
      <c r="G70" s="98"/>
    </row>
    <row r="71" spans="1:7" ht="15">
      <c r="A71" s="108"/>
      <c r="B71" s="106" t="s">
        <v>236</v>
      </c>
      <c r="C71" s="107"/>
      <c r="D71" s="137" t="s">
        <v>201</v>
      </c>
      <c r="E71" s="132">
        <v>0.222</v>
      </c>
      <c r="F71" s="128">
        <v>0.051</v>
      </c>
      <c r="G71" s="98">
        <v>0.035</v>
      </c>
    </row>
    <row r="72" spans="1:7" ht="15">
      <c r="A72" s="108"/>
      <c r="B72" s="106"/>
      <c r="C72" s="107"/>
      <c r="D72" s="137" t="s">
        <v>237</v>
      </c>
      <c r="E72" s="132">
        <v>0.428</v>
      </c>
      <c r="F72" s="128">
        <v>0.126</v>
      </c>
      <c r="G72" s="134">
        <v>0.092</v>
      </c>
    </row>
    <row r="73" spans="1:7" ht="15">
      <c r="A73" s="108"/>
      <c r="B73" s="106"/>
      <c r="C73" s="107"/>
      <c r="D73" s="137" t="s">
        <v>215</v>
      </c>
      <c r="E73" s="132">
        <v>0.57</v>
      </c>
      <c r="F73" s="128">
        <v>0.017</v>
      </c>
      <c r="G73" s="98">
        <v>0.002</v>
      </c>
    </row>
    <row r="74" spans="1:7" ht="15">
      <c r="A74" s="108"/>
      <c r="B74" s="106"/>
      <c r="C74" s="107"/>
      <c r="D74" s="137"/>
      <c r="E74" s="132"/>
      <c r="F74" s="128"/>
      <c r="G74" s="98"/>
    </row>
    <row r="75" spans="1:7" ht="15">
      <c r="A75" s="108"/>
      <c r="B75" s="106" t="s">
        <v>238</v>
      </c>
      <c r="C75" s="107"/>
      <c r="D75" s="137" t="s">
        <v>239</v>
      </c>
      <c r="E75" s="132">
        <v>0.143</v>
      </c>
      <c r="F75" s="128">
        <v>0.036</v>
      </c>
      <c r="G75" s="142" t="s">
        <v>775</v>
      </c>
    </row>
    <row r="76" spans="1:7" ht="15">
      <c r="A76" s="108"/>
      <c r="B76" s="106"/>
      <c r="C76" s="107"/>
      <c r="D76" s="137"/>
      <c r="E76" s="132"/>
      <c r="F76" s="128"/>
      <c r="G76" s="98"/>
    </row>
    <row r="77" spans="1:7" ht="15">
      <c r="A77" s="108"/>
      <c r="B77" s="106" t="s">
        <v>240</v>
      </c>
      <c r="C77" s="107"/>
      <c r="D77" s="137" t="s">
        <v>217</v>
      </c>
      <c r="E77" s="132">
        <v>0.356</v>
      </c>
      <c r="F77" s="128">
        <v>0.097</v>
      </c>
      <c r="G77" s="98">
        <v>0.037</v>
      </c>
    </row>
    <row r="78" spans="1:7" ht="15">
      <c r="A78" s="108"/>
      <c r="B78" s="106"/>
      <c r="C78" s="107"/>
      <c r="D78" s="137" t="s">
        <v>241</v>
      </c>
      <c r="E78" s="132">
        <v>1.282</v>
      </c>
      <c r="F78" s="133">
        <v>0.298</v>
      </c>
      <c r="G78" s="98">
        <v>0.203</v>
      </c>
    </row>
    <row r="79" spans="1:7" ht="15">
      <c r="A79" s="108"/>
      <c r="B79" s="106"/>
      <c r="C79" s="107"/>
      <c r="D79" s="137" t="s">
        <v>203</v>
      </c>
      <c r="E79" s="132">
        <v>0.356</v>
      </c>
      <c r="F79" s="128">
        <v>0.127</v>
      </c>
      <c r="G79" s="98">
        <v>0.071</v>
      </c>
    </row>
    <row r="80" spans="1:7" ht="15">
      <c r="A80" s="108"/>
      <c r="B80" s="106"/>
      <c r="C80" s="107"/>
      <c r="D80" s="137" t="s">
        <v>229</v>
      </c>
      <c r="E80" s="132">
        <v>0.57</v>
      </c>
      <c r="F80" s="128">
        <v>0.012</v>
      </c>
      <c r="G80" s="98">
        <v>0.008</v>
      </c>
    </row>
    <row r="81" spans="1:7" ht="15">
      <c r="A81" s="108"/>
      <c r="B81" s="106"/>
      <c r="C81" s="107"/>
      <c r="D81" s="137"/>
      <c r="E81" s="132"/>
      <c r="F81" s="128"/>
      <c r="G81" s="98"/>
    </row>
    <row r="82" spans="1:7" ht="15">
      <c r="A82" s="108"/>
      <c r="B82" s="106" t="s">
        <v>242</v>
      </c>
      <c r="C82" s="107"/>
      <c r="D82" s="137" t="s">
        <v>243</v>
      </c>
      <c r="E82" s="141" t="s">
        <v>244</v>
      </c>
      <c r="F82" s="128">
        <v>0.051</v>
      </c>
      <c r="G82" s="98">
        <v>0.022</v>
      </c>
    </row>
    <row r="83" spans="1:7" ht="15">
      <c r="A83" s="108"/>
      <c r="B83" s="106"/>
      <c r="C83" s="107"/>
      <c r="D83" s="137" t="s">
        <v>201</v>
      </c>
      <c r="E83" s="132">
        <v>0.222</v>
      </c>
      <c r="F83" s="128">
        <v>0.028</v>
      </c>
      <c r="G83" s="98">
        <v>0.024</v>
      </c>
    </row>
    <row r="84" spans="1:7" ht="15">
      <c r="A84" s="108"/>
      <c r="B84" s="106"/>
      <c r="C84" s="107"/>
      <c r="D84" s="137" t="s">
        <v>233</v>
      </c>
      <c r="E84" s="132">
        <v>0.569</v>
      </c>
      <c r="F84" s="128">
        <v>0.095</v>
      </c>
      <c r="G84" s="98">
        <v>0.113</v>
      </c>
    </row>
    <row r="85" spans="1:7" ht="15">
      <c r="A85" s="108"/>
      <c r="B85" s="106"/>
      <c r="C85" s="107"/>
      <c r="D85" s="137" t="s">
        <v>234</v>
      </c>
      <c r="E85" s="132">
        <v>0.89</v>
      </c>
      <c r="F85" s="128">
        <v>0.031</v>
      </c>
      <c r="G85" s="142" t="s">
        <v>775</v>
      </c>
    </row>
    <row r="86" spans="1:7" ht="15">
      <c r="A86" s="108"/>
      <c r="B86" s="106"/>
      <c r="C86" s="107"/>
      <c r="D86" s="137" t="s">
        <v>207</v>
      </c>
      <c r="E86" s="132">
        <v>0.113</v>
      </c>
      <c r="F86" s="128">
        <v>0.013</v>
      </c>
      <c r="G86" s="98">
        <v>0.002</v>
      </c>
    </row>
    <row r="87" spans="1:7" ht="15">
      <c r="A87" s="108"/>
      <c r="B87" s="106"/>
      <c r="C87" s="107"/>
      <c r="D87" s="137"/>
      <c r="E87" s="132"/>
      <c r="F87" s="128"/>
      <c r="G87" s="98"/>
    </row>
    <row r="88" spans="1:7" ht="15">
      <c r="A88" s="108"/>
      <c r="B88" s="106" t="s">
        <v>245</v>
      </c>
      <c r="C88" s="107"/>
      <c r="D88" s="137" t="s">
        <v>201</v>
      </c>
      <c r="E88" s="132">
        <v>0.222</v>
      </c>
      <c r="F88" s="128">
        <v>0.057</v>
      </c>
      <c r="G88" s="98">
        <v>0.023</v>
      </c>
    </row>
    <row r="89" spans="1:7" ht="15">
      <c r="A89" s="108"/>
      <c r="B89" s="106"/>
      <c r="C89" s="107"/>
      <c r="D89" s="137" t="s">
        <v>246</v>
      </c>
      <c r="E89" s="132">
        <v>0.712</v>
      </c>
      <c r="F89" s="128">
        <v>0.155</v>
      </c>
      <c r="G89" s="98">
        <v>0.025</v>
      </c>
    </row>
    <row r="90" spans="1:7" ht="15">
      <c r="A90" s="108"/>
      <c r="B90" s="106"/>
      <c r="C90" s="107"/>
      <c r="D90" s="137" t="s">
        <v>247</v>
      </c>
      <c r="E90" s="132">
        <v>0.801</v>
      </c>
      <c r="F90" s="128">
        <v>0.0141</v>
      </c>
      <c r="G90" s="98">
        <v>0.057</v>
      </c>
    </row>
    <row r="91" spans="1:7" ht="15">
      <c r="A91" s="108"/>
      <c r="B91" s="106"/>
      <c r="C91" s="107"/>
      <c r="D91" s="137" t="s">
        <v>215</v>
      </c>
      <c r="E91" s="132">
        <v>0.57</v>
      </c>
      <c r="F91" s="128">
        <v>0.015</v>
      </c>
      <c r="G91" s="98">
        <v>0.003</v>
      </c>
    </row>
    <row r="92" spans="1:7" ht="15">
      <c r="A92" s="108"/>
      <c r="B92" s="106"/>
      <c r="C92" s="107"/>
      <c r="D92" s="137" t="s">
        <v>248</v>
      </c>
      <c r="E92" s="132">
        <v>0.22</v>
      </c>
      <c r="F92" s="109">
        <v>0.001</v>
      </c>
      <c r="G92" s="109">
        <v>0.002</v>
      </c>
    </row>
    <row r="93" spans="1:7" ht="15">
      <c r="A93" s="108"/>
      <c r="B93" s="106"/>
      <c r="C93" s="107"/>
      <c r="D93" s="137"/>
      <c r="E93" s="132"/>
      <c r="F93" s="128"/>
      <c r="G93" s="98"/>
    </row>
    <row r="94" spans="1:7" ht="15">
      <c r="A94" s="108"/>
      <c r="B94" s="106" t="s">
        <v>249</v>
      </c>
      <c r="C94" s="107"/>
      <c r="D94" s="137" t="s">
        <v>250</v>
      </c>
      <c r="E94" s="132">
        <v>0.222</v>
      </c>
      <c r="F94" s="128">
        <v>0.051</v>
      </c>
      <c r="G94" s="98">
        <v>0.026</v>
      </c>
    </row>
    <row r="95" spans="1:7" ht="15">
      <c r="A95" s="108"/>
      <c r="B95" s="106"/>
      <c r="C95" s="107"/>
      <c r="D95" s="137" t="s">
        <v>251</v>
      </c>
      <c r="E95" s="132">
        <v>0.285</v>
      </c>
      <c r="F95" s="128">
        <v>0.047</v>
      </c>
      <c r="G95" s="98">
        <v>0.034</v>
      </c>
    </row>
    <row r="96" spans="1:7" ht="15">
      <c r="A96" s="108"/>
      <c r="B96" s="106"/>
      <c r="C96" s="107"/>
      <c r="D96" s="137" t="s">
        <v>156</v>
      </c>
      <c r="E96" s="132">
        <v>0.89</v>
      </c>
      <c r="F96" s="128">
        <v>0.021</v>
      </c>
      <c r="G96" s="98">
        <v>0.004</v>
      </c>
    </row>
    <row r="97" spans="1:7" ht="15">
      <c r="A97" s="108"/>
      <c r="B97" s="106"/>
      <c r="C97" s="107"/>
      <c r="D97" s="137"/>
      <c r="E97" s="132"/>
      <c r="F97" s="128"/>
      <c r="G97" s="98"/>
    </row>
    <row r="98" spans="1:7" ht="15">
      <c r="A98" s="108"/>
      <c r="B98" s="106" t="s">
        <v>252</v>
      </c>
      <c r="C98" s="107"/>
      <c r="D98" s="137" t="s">
        <v>253</v>
      </c>
      <c r="E98" s="132">
        <v>0.356</v>
      </c>
      <c r="F98" s="128">
        <v>0.067</v>
      </c>
      <c r="G98" s="98">
        <v>0.031</v>
      </c>
    </row>
    <row r="99" spans="1:7" ht="15">
      <c r="A99" s="108"/>
      <c r="B99" s="106"/>
      <c r="C99" s="107"/>
      <c r="D99" s="137" t="s">
        <v>250</v>
      </c>
      <c r="E99" s="132">
        <v>0.222</v>
      </c>
      <c r="F99" s="128">
        <v>0.033</v>
      </c>
      <c r="G99" s="98">
        <v>0.007</v>
      </c>
    </row>
    <row r="100" spans="1:7" ht="15">
      <c r="A100" s="108"/>
      <c r="B100" s="106"/>
      <c r="C100" s="107"/>
      <c r="D100" s="137" t="s">
        <v>254</v>
      </c>
      <c r="E100" s="132">
        <v>1.139</v>
      </c>
      <c r="F100" s="128">
        <v>0.131</v>
      </c>
      <c r="G100" s="134">
        <v>0.182</v>
      </c>
    </row>
    <row r="101" spans="1:7" ht="15">
      <c r="A101" s="108"/>
      <c r="B101" s="106"/>
      <c r="C101" s="107"/>
      <c r="D101" s="137" t="s">
        <v>255</v>
      </c>
      <c r="E101" s="132">
        <v>0.178</v>
      </c>
      <c r="F101" s="109">
        <v>0.53</v>
      </c>
      <c r="G101" s="109">
        <v>0.021</v>
      </c>
    </row>
    <row r="102" spans="1:7" ht="15">
      <c r="A102" s="108"/>
      <c r="B102" s="106"/>
      <c r="C102" s="107"/>
      <c r="D102" s="137"/>
      <c r="E102" s="132"/>
      <c r="F102" s="128"/>
      <c r="G102" s="98"/>
    </row>
    <row r="103" spans="1:7" ht="15">
      <c r="A103" s="108"/>
      <c r="B103" s="106" t="s">
        <v>256</v>
      </c>
      <c r="C103" s="107"/>
      <c r="D103" s="137" t="s">
        <v>253</v>
      </c>
      <c r="E103" s="132">
        <v>0.356</v>
      </c>
      <c r="F103" s="128">
        <v>0.076</v>
      </c>
      <c r="G103" s="98">
        <v>0.014</v>
      </c>
    </row>
    <row r="104" spans="1:7" ht="15">
      <c r="A104" s="108"/>
      <c r="B104" s="106"/>
      <c r="C104" s="107"/>
      <c r="D104" s="137" t="s">
        <v>250</v>
      </c>
      <c r="E104" s="132">
        <v>0.222</v>
      </c>
      <c r="F104" s="128">
        <v>0.037</v>
      </c>
      <c r="G104" s="142" t="s">
        <v>775</v>
      </c>
    </row>
    <row r="105" spans="1:7" ht="15">
      <c r="A105" s="108"/>
      <c r="B105" s="106"/>
      <c r="C105" s="107"/>
      <c r="D105" s="137" t="s">
        <v>257</v>
      </c>
      <c r="E105" s="132">
        <v>0.142</v>
      </c>
      <c r="F105" s="128">
        <v>0.027</v>
      </c>
      <c r="G105" s="98">
        <v>0.008</v>
      </c>
    </row>
    <row r="106" spans="1:7" ht="15">
      <c r="A106" s="108"/>
      <c r="B106" s="106"/>
      <c r="C106" s="107"/>
      <c r="D106" s="137"/>
      <c r="E106" s="132"/>
      <c r="F106" s="128"/>
      <c r="G106" s="98"/>
    </row>
    <row r="107" spans="1:7" ht="15">
      <c r="A107" s="108"/>
      <c r="B107" s="106" t="s">
        <v>258</v>
      </c>
      <c r="C107" s="107"/>
      <c r="D107" s="137" t="s">
        <v>251</v>
      </c>
      <c r="E107" s="132">
        <v>0.285</v>
      </c>
      <c r="F107" s="128">
        <v>0.061</v>
      </c>
      <c r="G107" s="134">
        <v>0.032</v>
      </c>
    </row>
    <row r="108" spans="1:7" ht="15">
      <c r="A108" s="108"/>
      <c r="B108" s="106"/>
      <c r="C108" s="107"/>
      <c r="D108" s="137" t="s">
        <v>255</v>
      </c>
      <c r="E108" s="132">
        <v>0.178</v>
      </c>
      <c r="F108" s="109">
        <v>0.045</v>
      </c>
      <c r="G108" s="67">
        <v>0.026</v>
      </c>
    </row>
    <row r="109" spans="1:7" ht="15">
      <c r="A109" s="95"/>
      <c r="B109" s="95"/>
      <c r="C109" s="129"/>
      <c r="D109" s="95"/>
      <c r="E109" s="95"/>
      <c r="F109" s="95"/>
      <c r="G109" s="95"/>
    </row>
    <row r="110" spans="1:90" ht="15.75">
      <c r="A110" s="117"/>
      <c r="B110" s="114"/>
      <c r="C110" s="115"/>
      <c r="D110" s="116"/>
      <c r="E110" s="117"/>
      <c r="F110" s="118"/>
      <c r="G110" s="119"/>
      <c r="H110" s="120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</row>
    <row r="111" spans="1:90" ht="15.75">
      <c r="A111" s="117"/>
      <c r="B111" s="114"/>
      <c r="C111" s="115"/>
      <c r="D111" s="116"/>
      <c r="E111" s="117"/>
      <c r="F111" s="118"/>
      <c r="G111" s="119"/>
      <c r="H111" s="120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</row>
    <row r="112" spans="1:90" ht="15.75">
      <c r="A112" s="117"/>
      <c r="B112" s="114"/>
      <c r="C112" s="115"/>
      <c r="D112" s="116"/>
      <c r="E112" s="117"/>
      <c r="F112" s="118"/>
      <c r="G112" s="119"/>
      <c r="H112" s="120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</row>
    <row r="113" spans="1:90" ht="15.75">
      <c r="A113" s="117"/>
      <c r="B113" s="114"/>
      <c r="C113" s="115"/>
      <c r="D113" s="116"/>
      <c r="E113" s="117"/>
      <c r="F113" s="118"/>
      <c r="G113" s="119"/>
      <c r="H113" s="120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</row>
    <row r="114" spans="1:90" ht="15.75">
      <c r="A114" s="117"/>
      <c r="B114" s="114"/>
      <c r="C114" s="115"/>
      <c r="D114" s="116"/>
      <c r="E114" s="117"/>
      <c r="F114" s="118"/>
      <c r="G114" s="119"/>
      <c r="H114" s="120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</row>
    <row r="115" spans="1:90" ht="15.75">
      <c r="A115" s="117" t="s">
        <v>192</v>
      </c>
      <c r="B115" s="143" t="s">
        <v>259</v>
      </c>
      <c r="C115" s="118" t="s">
        <v>260</v>
      </c>
      <c r="D115" s="117" t="s">
        <v>261</v>
      </c>
      <c r="H115" s="120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</row>
    <row r="116" spans="1:90" ht="15.75">
      <c r="A116" s="117"/>
      <c r="H116" s="120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</row>
    <row r="117" spans="1:90" ht="15.75">
      <c r="A117" s="117"/>
      <c r="H117" s="120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</row>
    <row r="118" spans="8:90" ht="15.75">
      <c r="H118" s="120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</row>
    <row r="119" spans="1:90" ht="15.75">
      <c r="A119" s="117"/>
      <c r="B119" s="117"/>
      <c r="C119" s="117"/>
      <c r="D119" s="234"/>
      <c r="E119" s="234"/>
      <c r="F119" s="234"/>
      <c r="G119" s="117"/>
      <c r="H119" s="120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</row>
    <row r="120" spans="2:90" ht="15.75">
      <c r="B120" s="124"/>
      <c r="C120" s="125"/>
      <c r="D120" s="125"/>
      <c r="E120" s="126"/>
      <c r="F120" s="117"/>
      <c r="G120" s="117"/>
      <c r="H120" s="120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</row>
    <row r="121" spans="8:90" ht="15.75">
      <c r="H121" s="120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</row>
    <row r="122" spans="8:90" ht="15.75">
      <c r="H122" s="120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</row>
    <row r="123" spans="8:90" ht="15.75">
      <c r="H123" s="120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</row>
    <row r="124" spans="8:90" ht="15.75">
      <c r="H124" s="120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</row>
    <row r="125" spans="8:90" ht="15.75">
      <c r="H125" s="120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</row>
    <row r="126" spans="8:90" ht="15.75">
      <c r="H126" s="120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</row>
  </sheetData>
  <sheetProtection/>
  <mergeCells count="4">
    <mergeCell ref="A2:G2"/>
    <mergeCell ref="A3:G3"/>
    <mergeCell ref="A4:G4"/>
    <mergeCell ref="D119:F119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140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93"/>
      <c r="B1" s="236" t="s">
        <v>262</v>
      </c>
      <c r="C1" s="236"/>
      <c r="D1" s="236"/>
      <c r="E1" s="236"/>
      <c r="F1" s="236"/>
      <c r="G1" s="93"/>
      <c r="H1" s="93"/>
      <c r="I1" s="93"/>
    </row>
    <row r="2" spans="1:7" ht="15.75">
      <c r="A2" s="235" t="s">
        <v>108</v>
      </c>
      <c r="B2" s="234"/>
      <c r="C2" s="234"/>
      <c r="D2" s="234"/>
      <c r="E2" s="234"/>
      <c r="F2" s="234"/>
      <c r="G2" s="234"/>
    </row>
    <row r="3" spans="1:7" ht="15.75">
      <c r="A3" s="235" t="s">
        <v>109</v>
      </c>
      <c r="B3" s="235"/>
      <c r="C3" s="235"/>
      <c r="D3" s="235"/>
      <c r="E3" s="235"/>
      <c r="F3" s="235"/>
      <c r="G3" s="235"/>
    </row>
    <row r="4" spans="1:7" ht="15.75">
      <c r="A4" s="235" t="s">
        <v>851</v>
      </c>
      <c r="B4" s="235"/>
      <c r="C4" s="235"/>
      <c r="D4" s="235"/>
      <c r="E4" s="235"/>
      <c r="F4" s="235"/>
      <c r="G4" s="235"/>
    </row>
    <row r="5" spans="1:7" ht="15.75">
      <c r="A5" s="94"/>
      <c r="B5" s="95"/>
      <c r="C5" s="95"/>
      <c r="D5" s="95"/>
      <c r="E5" s="95"/>
      <c r="F5" s="95"/>
      <c r="G5" s="95"/>
    </row>
    <row r="6" spans="1:7" ht="15.75">
      <c r="A6" s="94"/>
      <c r="B6" s="95"/>
      <c r="C6" s="95"/>
      <c r="D6" s="95"/>
      <c r="E6" s="95"/>
      <c r="F6" s="95"/>
      <c r="G6" s="95"/>
    </row>
    <row r="7" spans="1:7" ht="12.75" customHeight="1">
      <c r="A7" s="96"/>
      <c r="B7" s="96"/>
      <c r="C7" s="96"/>
      <c r="D7" s="97" t="s">
        <v>110</v>
      </c>
      <c r="E7" s="97" t="s">
        <v>111</v>
      </c>
      <c r="F7" s="97" t="s">
        <v>112</v>
      </c>
      <c r="G7" s="98" t="s">
        <v>112</v>
      </c>
    </row>
    <row r="8" spans="1:7" ht="15">
      <c r="A8" s="99"/>
      <c r="B8" s="99"/>
      <c r="C8" s="99"/>
      <c r="D8" s="100" t="s">
        <v>113</v>
      </c>
      <c r="E8" s="100" t="s">
        <v>114</v>
      </c>
      <c r="F8" s="100" t="s">
        <v>115</v>
      </c>
      <c r="G8" s="101" t="s">
        <v>115</v>
      </c>
    </row>
    <row r="9" spans="1:7" ht="15">
      <c r="A9" s="102"/>
      <c r="B9" s="99"/>
      <c r="C9" s="99"/>
      <c r="D9" s="100" t="s">
        <v>116</v>
      </c>
      <c r="E9" s="100" t="s">
        <v>117</v>
      </c>
      <c r="F9" s="100" t="s">
        <v>118</v>
      </c>
      <c r="G9" s="101" t="s">
        <v>118</v>
      </c>
    </row>
    <row r="10" spans="1:7" ht="15">
      <c r="A10" s="103" t="s">
        <v>119</v>
      </c>
      <c r="B10" s="100" t="s">
        <v>120</v>
      </c>
      <c r="C10" s="104" t="s">
        <v>121</v>
      </c>
      <c r="D10" s="100" t="s">
        <v>122</v>
      </c>
      <c r="E10" s="100" t="s">
        <v>123</v>
      </c>
      <c r="F10" s="100" t="s">
        <v>124</v>
      </c>
      <c r="G10" s="101" t="s">
        <v>125</v>
      </c>
    </row>
    <row r="11" spans="1:7" ht="15">
      <c r="A11" s="103" t="s">
        <v>126</v>
      </c>
      <c r="B11" s="99" t="s">
        <v>127</v>
      </c>
      <c r="C11" s="104" t="s">
        <v>128</v>
      </c>
      <c r="D11" s="100" t="s">
        <v>129</v>
      </c>
      <c r="E11" s="103" t="s">
        <v>130</v>
      </c>
      <c r="F11" s="100"/>
      <c r="G11" s="101" t="s">
        <v>131</v>
      </c>
    </row>
    <row r="12" spans="1:7" ht="15">
      <c r="A12" s="103"/>
      <c r="B12" s="100"/>
      <c r="C12" s="104" t="s">
        <v>132</v>
      </c>
      <c r="D12" s="100" t="s">
        <v>133</v>
      </c>
      <c r="E12" s="100"/>
      <c r="F12" s="100"/>
      <c r="G12" s="101" t="s">
        <v>134</v>
      </c>
    </row>
    <row r="13" spans="1:7" ht="15">
      <c r="A13" s="105"/>
      <c r="B13" s="106"/>
      <c r="C13" s="107"/>
      <c r="D13" s="106"/>
      <c r="E13" s="106"/>
      <c r="F13" s="106"/>
      <c r="G13" s="108" t="s">
        <v>135</v>
      </c>
    </row>
    <row r="14" spans="1:7" ht="15">
      <c r="A14" s="108" t="s">
        <v>263</v>
      </c>
      <c r="B14" s="106" t="s">
        <v>264</v>
      </c>
      <c r="C14" s="107"/>
      <c r="D14" s="108" t="s">
        <v>265</v>
      </c>
      <c r="E14" s="132">
        <v>0.1424</v>
      </c>
      <c r="F14" s="158">
        <v>0.085</v>
      </c>
      <c r="G14" s="158">
        <v>0.085</v>
      </c>
    </row>
    <row r="15" spans="1:7" ht="15">
      <c r="A15" s="103" t="s">
        <v>139</v>
      </c>
      <c r="B15" s="106"/>
      <c r="C15" s="107"/>
      <c r="D15" s="108" t="s">
        <v>266</v>
      </c>
      <c r="E15" s="132">
        <v>0.056</v>
      </c>
      <c r="F15" s="133">
        <v>0.026</v>
      </c>
      <c r="G15" s="133">
        <v>0.026</v>
      </c>
    </row>
    <row r="16" spans="1:7" ht="15">
      <c r="A16" s="108" t="s">
        <v>141</v>
      </c>
      <c r="B16" s="106"/>
      <c r="C16" s="107"/>
      <c r="D16" s="108" t="s">
        <v>267</v>
      </c>
      <c r="E16" s="132">
        <v>0.0356</v>
      </c>
      <c r="F16" s="133">
        <v>0.006</v>
      </c>
      <c r="G16" s="133">
        <v>0.006</v>
      </c>
    </row>
    <row r="17" spans="1:7" ht="15">
      <c r="A17" s="108"/>
      <c r="B17" s="106"/>
      <c r="C17" s="107"/>
      <c r="D17" s="108"/>
      <c r="E17" s="132"/>
      <c r="F17" s="134"/>
      <c r="G17" s="134"/>
    </row>
    <row r="18" spans="1:7" ht="15">
      <c r="A18" s="108"/>
      <c r="B18" s="106"/>
      <c r="C18" s="107"/>
      <c r="D18" s="108"/>
      <c r="E18" s="132"/>
      <c r="F18" s="134"/>
      <c r="G18" s="134"/>
    </row>
    <row r="19" spans="1:7" ht="15">
      <c r="A19" s="108"/>
      <c r="B19" s="106" t="s">
        <v>268</v>
      </c>
      <c r="C19" s="107"/>
      <c r="D19" s="108" t="s">
        <v>269</v>
      </c>
      <c r="E19" s="132">
        <v>0.267</v>
      </c>
      <c r="F19" s="134">
        <v>0.25</v>
      </c>
      <c r="G19" s="134">
        <v>0.25</v>
      </c>
    </row>
    <row r="20" spans="1:7" ht="15">
      <c r="A20" s="108"/>
      <c r="B20" s="106"/>
      <c r="C20" s="107"/>
      <c r="D20" s="108"/>
      <c r="E20" s="132"/>
      <c r="F20" s="134"/>
      <c r="G20" s="134"/>
    </row>
    <row r="21" spans="1:7" ht="15">
      <c r="A21" s="108"/>
      <c r="B21" s="106"/>
      <c r="C21" s="107"/>
      <c r="D21" s="108"/>
      <c r="E21" s="132"/>
      <c r="F21" s="134"/>
      <c r="G21" s="134"/>
    </row>
    <row r="22" spans="1:7" ht="15">
      <c r="A22" s="108"/>
      <c r="B22" s="106"/>
      <c r="C22" s="107"/>
      <c r="D22" s="108"/>
      <c r="E22" s="132"/>
      <c r="F22" s="159"/>
      <c r="G22" s="159"/>
    </row>
    <row r="23" spans="1:7" ht="15">
      <c r="A23" s="108"/>
      <c r="B23" s="106"/>
      <c r="C23" s="107"/>
      <c r="D23" s="108"/>
      <c r="E23" s="132"/>
      <c r="F23" s="134"/>
      <c r="G23" s="134"/>
    </row>
    <row r="24" spans="1:7" ht="15">
      <c r="A24" s="108"/>
      <c r="B24" s="106" t="s">
        <v>270</v>
      </c>
      <c r="C24" s="107"/>
      <c r="D24" s="108" t="s">
        <v>271</v>
      </c>
      <c r="E24" s="132">
        <v>0.168</v>
      </c>
      <c r="F24" s="134">
        <v>0.1008</v>
      </c>
      <c r="G24" s="134">
        <v>0.1008</v>
      </c>
    </row>
    <row r="25" spans="1:7" ht="15">
      <c r="A25" s="108"/>
      <c r="B25" s="106"/>
      <c r="C25" s="107"/>
      <c r="D25" s="108"/>
      <c r="E25" s="132"/>
      <c r="F25" s="134"/>
      <c r="G25" s="134"/>
    </row>
    <row r="26" spans="1:7" ht="15">
      <c r="A26" s="108"/>
      <c r="B26" s="106"/>
      <c r="C26" s="107"/>
      <c r="D26" s="108"/>
      <c r="E26" s="132"/>
      <c r="F26" s="134"/>
      <c r="G26" s="134"/>
    </row>
    <row r="27" spans="1:7" ht="15">
      <c r="A27" s="108"/>
      <c r="B27" s="106"/>
      <c r="C27" s="107"/>
      <c r="D27" s="108"/>
      <c r="E27" s="132"/>
      <c r="F27" s="134"/>
      <c r="G27" s="134"/>
    </row>
    <row r="28" spans="1:7" ht="15">
      <c r="A28" s="108"/>
      <c r="B28" s="106" t="s">
        <v>272</v>
      </c>
      <c r="C28" s="107"/>
      <c r="D28" s="108" t="s">
        <v>273</v>
      </c>
      <c r="E28" s="132">
        <v>0.112</v>
      </c>
      <c r="F28" s="134">
        <v>0.045</v>
      </c>
      <c r="G28" s="134">
        <v>0.035</v>
      </c>
    </row>
    <row r="29" spans="1:7" ht="15">
      <c r="A29" s="108"/>
      <c r="B29" s="106"/>
      <c r="C29" s="107"/>
      <c r="D29" s="108" t="s">
        <v>267</v>
      </c>
      <c r="E29" s="132">
        <v>0.0356</v>
      </c>
      <c r="F29" s="134">
        <v>0.011</v>
      </c>
      <c r="G29" s="134">
        <v>0.011</v>
      </c>
    </row>
    <row r="30" spans="1:7" ht="15">
      <c r="A30" s="108"/>
      <c r="B30" s="106"/>
      <c r="C30" s="107"/>
      <c r="D30" s="108"/>
      <c r="E30" s="132"/>
      <c r="F30" s="134"/>
      <c r="G30" s="134"/>
    </row>
    <row r="31" spans="1:7" ht="15">
      <c r="A31" s="108"/>
      <c r="B31" s="106"/>
      <c r="C31" s="107"/>
      <c r="D31" s="108"/>
      <c r="E31" s="132"/>
      <c r="F31" s="134"/>
      <c r="G31" s="134"/>
    </row>
    <row r="32" spans="1:7" ht="15">
      <c r="A32" s="108"/>
      <c r="B32" s="106" t="s">
        <v>274</v>
      </c>
      <c r="C32" s="107"/>
      <c r="D32" s="108" t="s">
        <v>275</v>
      </c>
      <c r="E32" s="132">
        <v>0.089</v>
      </c>
      <c r="F32" s="134">
        <v>0.044</v>
      </c>
      <c r="G32" s="134">
        <v>0.044</v>
      </c>
    </row>
    <row r="33" spans="1:7" ht="15">
      <c r="A33" s="108"/>
      <c r="B33" s="106"/>
      <c r="C33" s="107"/>
      <c r="D33" s="108"/>
      <c r="E33" s="132"/>
      <c r="F33" s="134"/>
      <c r="G33" s="134"/>
    </row>
    <row r="34" spans="1:7" ht="15">
      <c r="A34" s="108"/>
      <c r="B34" s="106"/>
      <c r="C34" s="107"/>
      <c r="D34" s="108"/>
      <c r="E34" s="132"/>
      <c r="F34" s="134"/>
      <c r="G34" s="134"/>
    </row>
    <row r="35" spans="1:7" ht="15">
      <c r="A35" s="108"/>
      <c r="B35" s="106"/>
      <c r="C35" s="107"/>
      <c r="D35" s="108"/>
      <c r="E35" s="132"/>
      <c r="F35" s="134"/>
      <c r="G35" s="134"/>
    </row>
    <row r="36" spans="1:7" ht="15">
      <c r="A36" s="108"/>
      <c r="B36" s="106"/>
      <c r="C36" s="107"/>
      <c r="D36" s="108"/>
      <c r="E36" s="132"/>
      <c r="F36" s="134"/>
      <c r="G36" s="134"/>
    </row>
    <row r="37" spans="1:7" ht="15">
      <c r="A37" s="108"/>
      <c r="B37" s="106" t="s">
        <v>276</v>
      </c>
      <c r="C37" s="107"/>
      <c r="D37" s="108" t="s">
        <v>159</v>
      </c>
      <c r="E37" s="160">
        <v>0.1424</v>
      </c>
      <c r="F37" s="159">
        <v>0.042</v>
      </c>
      <c r="G37" s="159">
        <v>0.03</v>
      </c>
    </row>
    <row r="38" spans="1:7" ht="15">
      <c r="A38" s="108"/>
      <c r="B38" s="106"/>
      <c r="C38" s="107"/>
      <c r="F38" s="161"/>
      <c r="G38" s="161"/>
    </row>
    <row r="39" spans="1:7" ht="15">
      <c r="A39" s="108"/>
      <c r="B39" s="106"/>
      <c r="C39" s="107"/>
      <c r="D39" s="108"/>
      <c r="E39" s="132"/>
      <c r="F39" s="162"/>
      <c r="G39" s="162"/>
    </row>
    <row r="40" spans="1:7" ht="15">
      <c r="A40" s="108"/>
      <c r="B40" s="106"/>
      <c r="C40" s="107"/>
      <c r="D40" s="108"/>
      <c r="E40" s="132"/>
      <c r="F40" s="162"/>
      <c r="G40" s="162"/>
    </row>
    <row r="41" spans="1:7" ht="15">
      <c r="A41" s="108"/>
      <c r="B41" s="106"/>
      <c r="C41" s="107"/>
      <c r="D41" s="108"/>
      <c r="E41" s="132"/>
      <c r="F41" s="98"/>
      <c r="G41" s="98"/>
    </row>
    <row r="42" spans="1:7" ht="15">
      <c r="A42" s="108"/>
      <c r="B42" s="106" t="s">
        <v>277</v>
      </c>
      <c r="C42" s="107"/>
      <c r="D42" s="108" t="s">
        <v>266</v>
      </c>
      <c r="E42" s="132">
        <v>0.056</v>
      </c>
      <c r="F42" s="98" t="s">
        <v>278</v>
      </c>
      <c r="G42" s="98" t="s">
        <v>278</v>
      </c>
    </row>
    <row r="43" spans="1:7" ht="15">
      <c r="A43" s="108"/>
      <c r="B43" s="106"/>
      <c r="C43" s="107"/>
      <c r="D43" s="108"/>
      <c r="E43" s="132"/>
      <c r="F43" s="128"/>
      <c r="G43" s="128"/>
    </row>
    <row r="44" spans="1:7" ht="15">
      <c r="A44" s="108"/>
      <c r="B44" s="106"/>
      <c r="C44" s="107"/>
      <c r="D44" s="108"/>
      <c r="E44" s="132"/>
      <c r="F44" s="128"/>
      <c r="G44" s="128"/>
    </row>
    <row r="45" spans="1:7" ht="15">
      <c r="A45" s="108"/>
      <c r="B45" s="106" t="s">
        <v>279</v>
      </c>
      <c r="C45" s="107"/>
      <c r="D45" s="108" t="s">
        <v>280</v>
      </c>
      <c r="E45" s="132">
        <v>0.2225</v>
      </c>
      <c r="F45" s="128">
        <v>0.156</v>
      </c>
      <c r="G45" s="128">
        <v>0.135</v>
      </c>
    </row>
    <row r="46" spans="1:7" ht="15">
      <c r="A46" s="108"/>
      <c r="B46" s="106"/>
      <c r="C46" s="107"/>
      <c r="D46" s="108" t="s">
        <v>281</v>
      </c>
      <c r="E46" s="132">
        <v>0.112</v>
      </c>
      <c r="F46" s="128">
        <v>0.056</v>
      </c>
      <c r="G46" s="128">
        <v>0.056</v>
      </c>
    </row>
    <row r="47" spans="1:7" ht="15">
      <c r="A47" s="108"/>
      <c r="B47" s="106"/>
      <c r="C47" s="107"/>
      <c r="D47" s="108" t="s">
        <v>147</v>
      </c>
      <c r="E47" s="132">
        <v>0.089</v>
      </c>
      <c r="F47" s="128">
        <v>0.036</v>
      </c>
      <c r="G47" s="128">
        <v>0.036</v>
      </c>
    </row>
    <row r="48" spans="1:7" ht="15">
      <c r="A48" s="108"/>
      <c r="C48" s="107"/>
      <c r="E48" s="132"/>
      <c r="F48" s="128"/>
      <c r="G48" s="128"/>
    </row>
    <row r="49" spans="1:7" ht="15">
      <c r="A49" s="108"/>
      <c r="C49" s="107"/>
      <c r="D49" s="108"/>
      <c r="E49" s="132"/>
      <c r="F49" s="128"/>
      <c r="G49" s="128"/>
    </row>
    <row r="50" spans="1:7" ht="15">
      <c r="A50" s="108"/>
      <c r="B50" s="106" t="s">
        <v>282</v>
      </c>
      <c r="C50" s="107"/>
      <c r="D50" s="108" t="s">
        <v>149</v>
      </c>
      <c r="E50" s="132">
        <v>0.356</v>
      </c>
      <c r="F50" s="128">
        <v>0.178</v>
      </c>
      <c r="G50" s="128">
        <v>0.15</v>
      </c>
    </row>
    <row r="51" spans="1:7" ht="15">
      <c r="A51" s="108"/>
      <c r="B51" s="106"/>
      <c r="C51" s="107"/>
      <c r="D51" s="108" t="s">
        <v>145</v>
      </c>
      <c r="E51" s="132">
        <v>0.445</v>
      </c>
      <c r="F51" s="128">
        <v>0.222</v>
      </c>
      <c r="G51" s="128">
        <v>0.202</v>
      </c>
    </row>
    <row r="52" spans="1:7" ht="15">
      <c r="A52" s="108"/>
      <c r="B52" s="106"/>
      <c r="C52" s="107"/>
      <c r="D52" s="108" t="s">
        <v>169</v>
      </c>
      <c r="E52" s="132">
        <v>0.4272</v>
      </c>
      <c r="F52" s="128">
        <v>0.171</v>
      </c>
      <c r="G52" s="128">
        <v>0.151</v>
      </c>
    </row>
    <row r="53" spans="1:7" ht="15">
      <c r="A53" s="108"/>
      <c r="B53" s="106"/>
      <c r="C53" s="107"/>
      <c r="D53" s="108"/>
      <c r="E53" s="132"/>
      <c r="F53" s="128"/>
      <c r="G53" s="128"/>
    </row>
    <row r="54" spans="1:7" ht="15">
      <c r="A54" s="108"/>
      <c r="B54" s="106"/>
      <c r="C54" s="107"/>
      <c r="D54" s="108"/>
      <c r="E54" s="132"/>
      <c r="F54" s="128"/>
      <c r="G54" s="128"/>
    </row>
    <row r="55" spans="1:7" ht="15">
      <c r="A55" s="108"/>
      <c r="C55" s="107"/>
      <c r="D55" s="108" t="s">
        <v>283</v>
      </c>
      <c r="E55" s="132">
        <v>0.0356</v>
      </c>
      <c r="F55" s="128">
        <v>0.0178</v>
      </c>
      <c r="G55" s="128">
        <v>0.0178</v>
      </c>
    </row>
    <row r="56" spans="1:7" ht="15">
      <c r="A56" s="108"/>
      <c r="B56" s="106" t="s">
        <v>284</v>
      </c>
      <c r="C56" s="107"/>
      <c r="D56" s="108" t="s">
        <v>146</v>
      </c>
      <c r="E56" s="132">
        <v>0.2848</v>
      </c>
      <c r="F56" s="128">
        <v>0.128</v>
      </c>
      <c r="G56" s="128">
        <v>0.11</v>
      </c>
    </row>
    <row r="57" spans="1:7" ht="15">
      <c r="A57" s="108"/>
      <c r="B57" s="106"/>
      <c r="C57" s="107"/>
      <c r="D57" s="108" t="s">
        <v>170</v>
      </c>
      <c r="E57" s="132">
        <v>0.267</v>
      </c>
      <c r="F57" s="128">
        <v>0.136</v>
      </c>
      <c r="G57" s="128">
        <v>0.136</v>
      </c>
    </row>
    <row r="58" spans="1:7" ht="15">
      <c r="A58" s="108"/>
      <c r="B58" s="106"/>
      <c r="C58" s="107"/>
      <c r="D58" s="108" t="s">
        <v>285</v>
      </c>
      <c r="E58" s="132">
        <v>0.056</v>
      </c>
      <c r="F58" s="128">
        <v>0.023</v>
      </c>
      <c r="G58" s="128">
        <v>0.023</v>
      </c>
    </row>
    <row r="59" spans="1:7" ht="15">
      <c r="A59" s="108"/>
      <c r="B59" s="106"/>
      <c r="C59" s="107"/>
      <c r="D59" s="108"/>
      <c r="E59" s="132"/>
      <c r="F59" s="128"/>
      <c r="G59" s="128"/>
    </row>
    <row r="60" spans="1:7" ht="15">
      <c r="A60" s="108"/>
      <c r="B60" s="106" t="s">
        <v>286</v>
      </c>
      <c r="C60" s="107"/>
      <c r="D60" s="108" t="s">
        <v>287</v>
      </c>
      <c r="E60" s="132">
        <v>0.0356</v>
      </c>
      <c r="F60" s="128">
        <v>0.01424</v>
      </c>
      <c r="G60" s="128">
        <v>0.01424</v>
      </c>
    </row>
    <row r="61" spans="1:7" ht="15">
      <c r="A61" s="108"/>
      <c r="B61" s="106"/>
      <c r="C61" s="107"/>
      <c r="D61" s="108" t="s">
        <v>145</v>
      </c>
      <c r="E61" s="132">
        <v>0.2848</v>
      </c>
      <c r="F61" s="128">
        <v>0.1139</v>
      </c>
      <c r="G61" s="128">
        <v>0.105</v>
      </c>
    </row>
    <row r="62" spans="1:7" ht="15">
      <c r="A62" s="108"/>
      <c r="B62" s="106"/>
      <c r="C62" s="107"/>
      <c r="D62" s="108" t="s">
        <v>159</v>
      </c>
      <c r="E62" s="132">
        <v>0.1424</v>
      </c>
      <c r="F62" s="128">
        <v>0.0712</v>
      </c>
      <c r="G62" s="128">
        <v>0.069</v>
      </c>
    </row>
    <row r="63" spans="1:7" ht="15">
      <c r="A63" s="108"/>
      <c r="B63" s="106"/>
      <c r="C63" s="107"/>
      <c r="D63" s="108" t="s">
        <v>175</v>
      </c>
      <c r="E63" s="132">
        <v>0.356</v>
      </c>
      <c r="F63" s="128">
        <v>0.178</v>
      </c>
      <c r="G63" s="128">
        <v>0.178</v>
      </c>
    </row>
    <row r="64" spans="1:7" ht="15">
      <c r="A64" s="108"/>
      <c r="B64" s="106"/>
      <c r="C64" s="107"/>
      <c r="D64" s="108" t="s">
        <v>288</v>
      </c>
      <c r="E64" s="132">
        <v>0.02225</v>
      </c>
      <c r="F64" s="128">
        <v>0.009</v>
      </c>
      <c r="G64" s="128">
        <v>0.009</v>
      </c>
    </row>
    <row r="65" spans="1:7" ht="15">
      <c r="A65" s="108"/>
      <c r="B65" s="106"/>
      <c r="C65" s="107"/>
      <c r="D65" s="108" t="s">
        <v>172</v>
      </c>
      <c r="E65" s="132">
        <v>0.056</v>
      </c>
      <c r="F65" s="128">
        <v>0.0224</v>
      </c>
      <c r="G65" s="128">
        <v>0.0224</v>
      </c>
    </row>
    <row r="66" spans="1:7" ht="15">
      <c r="A66" s="108"/>
      <c r="B66" s="106"/>
      <c r="C66" s="107"/>
      <c r="D66" s="108"/>
      <c r="E66" s="132"/>
      <c r="F66" s="128"/>
      <c r="G66" s="128"/>
    </row>
    <row r="67" spans="1:7" ht="15">
      <c r="A67" s="108"/>
      <c r="B67" s="106" t="s">
        <v>289</v>
      </c>
      <c r="C67" s="107"/>
      <c r="D67" s="108" t="s">
        <v>172</v>
      </c>
      <c r="E67" s="132">
        <v>0.056</v>
      </c>
      <c r="F67" s="128">
        <v>0.0224</v>
      </c>
      <c r="G67" s="128">
        <v>0.0224</v>
      </c>
    </row>
    <row r="68" spans="1:7" ht="15">
      <c r="A68" s="108"/>
      <c r="B68" s="106"/>
      <c r="C68" s="107"/>
      <c r="D68" s="108"/>
      <c r="E68" s="132"/>
      <c r="F68" s="128"/>
      <c r="G68" s="128"/>
    </row>
    <row r="69" spans="1:7" ht="15">
      <c r="A69" s="108"/>
      <c r="B69" s="106"/>
      <c r="C69" s="107"/>
      <c r="D69" s="108"/>
      <c r="E69" s="132"/>
      <c r="F69" s="128"/>
      <c r="G69" s="128"/>
    </row>
    <row r="70" spans="1:3" ht="15">
      <c r="A70" s="108"/>
      <c r="B70" s="106"/>
      <c r="C70" s="107"/>
    </row>
    <row r="71" spans="1:7" ht="15">
      <c r="A71" s="108"/>
      <c r="B71" s="106"/>
      <c r="C71" s="107"/>
      <c r="D71" s="108"/>
      <c r="E71" s="132"/>
      <c r="F71" s="128"/>
      <c r="G71" s="128"/>
    </row>
    <row r="72" spans="1:7" ht="15">
      <c r="A72" s="108"/>
      <c r="B72" s="106" t="s">
        <v>290</v>
      </c>
      <c r="C72" s="107"/>
      <c r="D72" s="108" t="s">
        <v>172</v>
      </c>
      <c r="E72" s="132">
        <v>0.056</v>
      </c>
      <c r="F72" s="163">
        <v>0.039</v>
      </c>
      <c r="G72" s="163">
        <v>0.039</v>
      </c>
    </row>
    <row r="73" spans="2:7" ht="15">
      <c r="B73" s="106"/>
      <c r="C73" s="107"/>
      <c r="D73" s="108"/>
      <c r="E73" s="132"/>
      <c r="F73" s="128"/>
      <c r="G73" s="128"/>
    </row>
    <row r="74" spans="2:7" ht="15">
      <c r="B74" s="106"/>
      <c r="C74" s="107"/>
      <c r="D74" s="108"/>
      <c r="E74" s="132"/>
      <c r="F74" s="128"/>
      <c r="G74" s="128"/>
    </row>
    <row r="75" spans="1:7" ht="15">
      <c r="A75" s="108" t="s">
        <v>291</v>
      </c>
      <c r="B75" s="106" t="s">
        <v>292</v>
      </c>
      <c r="C75" s="107"/>
      <c r="D75" s="108"/>
      <c r="E75" s="132"/>
      <c r="F75" s="128"/>
      <c r="G75" s="128"/>
    </row>
    <row r="76" spans="1:7" ht="15">
      <c r="A76" s="108" t="s">
        <v>293</v>
      </c>
      <c r="B76" s="106"/>
      <c r="C76" s="107"/>
      <c r="D76" s="108"/>
      <c r="E76" s="132"/>
      <c r="F76" s="128"/>
      <c r="G76" s="128"/>
    </row>
    <row r="77" spans="1:7" ht="15">
      <c r="A77" s="108" t="s">
        <v>141</v>
      </c>
      <c r="B77" s="106"/>
      <c r="C77" s="107"/>
      <c r="D77" s="108" t="s">
        <v>287</v>
      </c>
      <c r="E77" s="132">
        <v>0.0356</v>
      </c>
      <c r="F77" s="128">
        <v>0.011</v>
      </c>
      <c r="G77" s="128">
        <v>0.011</v>
      </c>
    </row>
    <row r="78" spans="1:7" ht="15">
      <c r="A78" s="108"/>
      <c r="B78" s="106"/>
      <c r="C78" s="107"/>
      <c r="D78" s="108" t="s">
        <v>143</v>
      </c>
      <c r="E78" s="132">
        <v>0.178</v>
      </c>
      <c r="F78" s="128">
        <f>(E78)-E78*65/100</f>
        <v>0.062299999999999994</v>
      </c>
      <c r="G78" s="128">
        <v>0.062299999999999994</v>
      </c>
    </row>
    <row r="79" spans="1:7" ht="15">
      <c r="A79" s="108"/>
      <c r="B79" s="106"/>
      <c r="C79" s="107"/>
      <c r="D79" s="108" t="s">
        <v>294</v>
      </c>
      <c r="E79" s="132">
        <v>0.224</v>
      </c>
      <c r="F79" s="164">
        <f>(E79)-E79*65/100</f>
        <v>0.0784</v>
      </c>
      <c r="G79" s="164">
        <v>0.0632</v>
      </c>
    </row>
    <row r="80" spans="1:7" ht="15">
      <c r="A80" s="108"/>
      <c r="B80" s="106"/>
      <c r="C80" s="107"/>
      <c r="F80" s="128"/>
      <c r="G80" s="128"/>
    </row>
    <row r="81" spans="1:7" ht="15">
      <c r="A81" s="108"/>
      <c r="B81" s="106" t="s">
        <v>295</v>
      </c>
      <c r="C81" s="107"/>
      <c r="D81" s="108" t="s">
        <v>287</v>
      </c>
      <c r="E81" s="165">
        <v>0.0356</v>
      </c>
      <c r="F81" s="164">
        <f>(E81)-E81*35/100</f>
        <v>0.02314</v>
      </c>
      <c r="G81" s="164">
        <v>0.02314</v>
      </c>
    </row>
    <row r="82" spans="1:7" ht="15">
      <c r="A82" s="108"/>
      <c r="B82" s="106"/>
      <c r="C82" s="107"/>
      <c r="F82" s="128"/>
      <c r="G82" s="128"/>
    </row>
    <row r="83" spans="1:7" ht="15">
      <c r="A83" s="108"/>
      <c r="B83" s="106" t="s">
        <v>296</v>
      </c>
      <c r="C83" s="107"/>
      <c r="D83" s="108" t="s">
        <v>287</v>
      </c>
      <c r="E83" s="165">
        <v>0.0356</v>
      </c>
      <c r="F83" s="164">
        <f>(E83)-E83*20/100</f>
        <v>0.02848</v>
      </c>
      <c r="G83" s="164">
        <v>0.02848</v>
      </c>
    </row>
    <row r="84" spans="1:7" ht="15">
      <c r="A84" s="108"/>
      <c r="B84" s="106"/>
      <c r="C84" s="107"/>
      <c r="D84" s="108"/>
      <c r="E84" s="132"/>
      <c r="F84" s="128"/>
      <c r="G84" s="128"/>
    </row>
    <row r="85" spans="1:7" ht="15">
      <c r="A85" s="108"/>
      <c r="B85" s="106" t="s">
        <v>297</v>
      </c>
      <c r="C85" s="107"/>
      <c r="D85" s="108" t="s">
        <v>147</v>
      </c>
      <c r="E85" s="132" t="s">
        <v>298</v>
      </c>
      <c r="F85" s="128">
        <v>0.044</v>
      </c>
      <c r="G85" s="128">
        <v>0.03</v>
      </c>
    </row>
    <row r="86" spans="1:7" ht="15">
      <c r="A86" s="108"/>
      <c r="B86" s="106"/>
      <c r="C86" s="107"/>
      <c r="D86" s="108"/>
      <c r="E86" s="132"/>
      <c r="F86" s="128"/>
      <c r="G86" s="128"/>
    </row>
    <row r="87" spans="1:7" ht="15">
      <c r="A87" s="108"/>
      <c r="B87" s="106" t="s">
        <v>299</v>
      </c>
      <c r="C87" s="107"/>
      <c r="D87" s="108" t="s">
        <v>159</v>
      </c>
      <c r="E87" s="132">
        <v>0.1424</v>
      </c>
      <c r="F87" s="164">
        <f>(E87)-E87*65/100</f>
        <v>0.049839999999999995</v>
      </c>
      <c r="G87" s="164">
        <v>0.043</v>
      </c>
    </row>
    <row r="88" spans="1:7" ht="15">
      <c r="A88" s="108"/>
      <c r="B88" s="106"/>
      <c r="C88" s="107"/>
      <c r="D88" s="108"/>
      <c r="E88" s="132"/>
      <c r="F88" s="164"/>
      <c r="G88" s="164"/>
    </row>
    <row r="89" spans="1:7" ht="15">
      <c r="A89" s="108"/>
      <c r="B89" s="106" t="s">
        <v>300</v>
      </c>
      <c r="C89" s="107"/>
      <c r="D89" s="108" t="s">
        <v>288</v>
      </c>
      <c r="E89" s="132">
        <v>0.02225</v>
      </c>
      <c r="F89" s="164">
        <f>(E89)-E89*40/100</f>
        <v>0.01335</v>
      </c>
      <c r="G89" s="164">
        <v>0.01335</v>
      </c>
    </row>
    <row r="90" spans="1:7" ht="15">
      <c r="A90" s="108"/>
      <c r="B90" s="106"/>
      <c r="C90" s="107"/>
      <c r="D90" s="108"/>
      <c r="E90" s="132"/>
      <c r="F90" s="164"/>
      <c r="G90" s="164"/>
    </row>
    <row r="91" spans="1:7" ht="15">
      <c r="A91" s="108"/>
      <c r="B91" s="106" t="s">
        <v>301</v>
      </c>
      <c r="C91" s="107"/>
      <c r="D91" s="108" t="s">
        <v>159</v>
      </c>
      <c r="E91" s="132">
        <v>0.1424</v>
      </c>
      <c r="F91" s="164">
        <f>(E91)-E91*65/100</f>
        <v>0.049839999999999995</v>
      </c>
      <c r="G91" s="164">
        <v>0.042</v>
      </c>
    </row>
    <row r="92" spans="1:7" ht="15">
      <c r="A92" s="108"/>
      <c r="B92" s="106"/>
      <c r="C92" s="107"/>
      <c r="D92" s="108"/>
      <c r="E92" s="132"/>
      <c r="F92" s="164"/>
      <c r="G92" s="164"/>
    </row>
    <row r="93" spans="1:7" ht="15">
      <c r="A93" s="108"/>
      <c r="B93" s="106" t="s">
        <v>302</v>
      </c>
      <c r="C93" s="107"/>
      <c r="D93" s="108" t="s">
        <v>172</v>
      </c>
      <c r="E93" s="132">
        <v>0.056</v>
      </c>
      <c r="F93" s="164">
        <f>(E93)-E93*40/100</f>
        <v>0.0336</v>
      </c>
      <c r="G93" s="164">
        <v>0.0336</v>
      </c>
    </row>
    <row r="94" spans="1:7" ht="15">
      <c r="A94" s="108"/>
      <c r="B94" s="106"/>
      <c r="C94" s="107"/>
      <c r="D94" s="108"/>
      <c r="E94" s="132"/>
      <c r="F94" s="164"/>
      <c r="G94" s="164"/>
    </row>
    <row r="95" spans="1:7" ht="15">
      <c r="A95" s="108"/>
      <c r="B95" s="106" t="s">
        <v>303</v>
      </c>
      <c r="C95" s="107"/>
      <c r="D95" s="108" t="s">
        <v>287</v>
      </c>
      <c r="E95" s="132">
        <v>0.0356</v>
      </c>
      <c r="F95" s="164">
        <f>(E95)-E95*35/100</f>
        <v>0.02314</v>
      </c>
      <c r="G95" s="164">
        <v>0.02314</v>
      </c>
    </row>
    <row r="96" spans="1:7" ht="15">
      <c r="A96" s="108"/>
      <c r="B96" s="106"/>
      <c r="C96" s="107"/>
      <c r="D96" s="108"/>
      <c r="E96" s="132"/>
      <c r="F96" s="164"/>
      <c r="G96" s="164"/>
    </row>
    <row r="97" spans="1:7" ht="15">
      <c r="A97" s="108"/>
      <c r="B97" s="106" t="s">
        <v>304</v>
      </c>
      <c r="C97" s="107"/>
      <c r="D97" s="108" t="s">
        <v>287</v>
      </c>
      <c r="E97" s="132">
        <v>0.0356</v>
      </c>
      <c r="F97" s="164">
        <f>(E97)-E97*45/100</f>
        <v>0.01958</v>
      </c>
      <c r="G97" s="164">
        <v>0.01958</v>
      </c>
    </row>
    <row r="98" spans="1:7" ht="15">
      <c r="A98" s="108"/>
      <c r="B98" s="106"/>
      <c r="C98" s="107"/>
      <c r="D98" s="108"/>
      <c r="E98" s="132"/>
      <c r="F98" s="164"/>
      <c r="G98" s="164"/>
    </row>
    <row r="99" spans="1:7" ht="15">
      <c r="A99" s="108"/>
      <c r="B99" s="106" t="s">
        <v>305</v>
      </c>
      <c r="C99" s="107"/>
      <c r="D99" s="108" t="s">
        <v>287</v>
      </c>
      <c r="E99" s="132">
        <v>0.0356</v>
      </c>
      <c r="F99" s="164">
        <f>(E99)-E99*15/100</f>
        <v>0.03026</v>
      </c>
      <c r="G99" s="164">
        <v>0.03026</v>
      </c>
    </row>
    <row r="100" spans="1:7" ht="15">
      <c r="A100" s="108"/>
      <c r="B100" s="106"/>
      <c r="C100" s="107"/>
      <c r="D100" s="108"/>
      <c r="E100" s="132"/>
      <c r="F100" s="164"/>
      <c r="G100" s="164"/>
    </row>
    <row r="101" spans="1:7" ht="15">
      <c r="A101" s="108"/>
      <c r="B101" s="106" t="s">
        <v>306</v>
      </c>
      <c r="C101" s="107"/>
      <c r="D101" s="108" t="s">
        <v>288</v>
      </c>
      <c r="E101" s="132">
        <v>0.2225</v>
      </c>
      <c r="F101" s="164">
        <f>(E101)-E101*25/100</f>
        <v>0.166875</v>
      </c>
      <c r="G101" s="164">
        <v>0.166875</v>
      </c>
    </row>
    <row r="102" spans="1:7" ht="15">
      <c r="A102" s="108"/>
      <c r="B102" s="106"/>
      <c r="C102" s="107"/>
      <c r="D102" s="108"/>
      <c r="E102" s="132"/>
      <c r="F102" s="164"/>
      <c r="G102" s="164"/>
    </row>
    <row r="103" spans="1:7" ht="15">
      <c r="A103" s="108"/>
      <c r="B103" s="106" t="s">
        <v>307</v>
      </c>
      <c r="C103" s="107"/>
      <c r="D103" s="108" t="s">
        <v>288</v>
      </c>
      <c r="E103" s="132">
        <v>0.02225</v>
      </c>
      <c r="F103" s="164">
        <f>(E103)-E103*20/100</f>
        <v>0.0178</v>
      </c>
      <c r="G103" s="164">
        <v>0.0178</v>
      </c>
    </row>
    <row r="104" spans="1:7" ht="15">
      <c r="A104" s="108"/>
      <c r="B104" s="106"/>
      <c r="C104" s="107"/>
      <c r="D104" s="108"/>
      <c r="E104" s="132"/>
      <c r="F104" s="164"/>
      <c r="G104" s="164"/>
    </row>
    <row r="105" spans="1:7" ht="15">
      <c r="A105" s="108"/>
      <c r="B105" s="106" t="s">
        <v>308</v>
      </c>
      <c r="C105" s="107"/>
      <c r="D105" s="108" t="s">
        <v>309</v>
      </c>
      <c r="E105" s="132">
        <v>0.0089</v>
      </c>
      <c r="F105" s="164">
        <f>(E105)-E105*70/100</f>
        <v>0.0026699999999999996</v>
      </c>
      <c r="G105" s="164">
        <v>0.0026699999999999996</v>
      </c>
    </row>
    <row r="106" spans="1:7" ht="15">
      <c r="A106" s="109"/>
      <c r="B106" s="109"/>
      <c r="C106" s="110"/>
      <c r="D106" s="109"/>
      <c r="E106" s="109"/>
      <c r="F106" s="166"/>
      <c r="G106" s="166"/>
    </row>
    <row r="107" spans="1:7" ht="15">
      <c r="A107" s="95"/>
      <c r="B107" s="95"/>
      <c r="C107" s="129"/>
      <c r="D107" s="95"/>
      <c r="E107" s="95"/>
      <c r="F107" s="95"/>
      <c r="G107" s="95"/>
    </row>
    <row r="108" spans="1:7" ht="15">
      <c r="A108" s="95"/>
      <c r="B108" s="95"/>
      <c r="C108" s="129"/>
      <c r="D108" s="95"/>
      <c r="E108" s="95"/>
      <c r="F108" s="95"/>
      <c r="G108" s="95"/>
    </row>
    <row r="109" spans="1:7" ht="15">
      <c r="A109" s="95"/>
      <c r="B109" s="95"/>
      <c r="C109" s="129"/>
      <c r="D109" s="95"/>
      <c r="E109" s="95"/>
      <c r="F109" s="95"/>
      <c r="G109" s="95"/>
    </row>
    <row r="110" spans="1:7" ht="15">
      <c r="A110" s="95"/>
      <c r="B110" s="95"/>
      <c r="C110" s="129"/>
      <c r="D110" s="95"/>
      <c r="E110" s="95"/>
      <c r="F110" s="95"/>
      <c r="G110" s="95"/>
    </row>
    <row r="111" spans="1:7" ht="15">
      <c r="A111" s="95"/>
      <c r="B111" s="95"/>
      <c r="C111" s="129"/>
      <c r="D111" s="95"/>
      <c r="E111" s="95"/>
      <c r="F111" s="95"/>
      <c r="G111" s="95"/>
    </row>
    <row r="112" spans="1:7" ht="15">
      <c r="A112" s="95"/>
      <c r="B112" s="95"/>
      <c r="C112" s="129"/>
      <c r="D112" s="95"/>
      <c r="E112" s="95"/>
      <c r="F112" s="95"/>
      <c r="G112" s="95"/>
    </row>
    <row r="113" spans="1:90" ht="15.75">
      <c r="A113" s="117"/>
      <c r="B113" s="114"/>
      <c r="C113" s="115"/>
      <c r="D113" s="116"/>
      <c r="E113" s="117"/>
      <c r="F113" s="118"/>
      <c r="G113" s="119"/>
      <c r="H113" s="120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</row>
    <row r="114" spans="1:90" ht="15.75">
      <c r="A114" s="117"/>
      <c r="B114" s="114"/>
      <c r="C114" s="115"/>
      <c r="D114" s="116"/>
      <c r="E114" s="117"/>
      <c r="F114" s="118"/>
      <c r="G114" s="119"/>
      <c r="H114" s="120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</row>
    <row r="115" spans="1:90" ht="15.75">
      <c r="A115" s="117"/>
      <c r="B115" s="114"/>
      <c r="C115" s="115"/>
      <c r="D115" s="116"/>
      <c r="E115" s="117"/>
      <c r="F115" s="118"/>
      <c r="G115" s="119"/>
      <c r="H115" s="120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</row>
    <row r="116" spans="1:90" ht="15.75">
      <c r="A116" s="117"/>
      <c r="B116" s="114"/>
      <c r="C116" s="115"/>
      <c r="D116" s="116"/>
      <c r="E116" s="117"/>
      <c r="F116" s="118"/>
      <c r="G116" s="119"/>
      <c r="H116" s="120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</row>
    <row r="117" spans="1:90" ht="15.75">
      <c r="A117" s="117"/>
      <c r="B117" s="114"/>
      <c r="C117" s="115"/>
      <c r="D117" s="116"/>
      <c r="E117" s="117"/>
      <c r="F117" s="118"/>
      <c r="G117" s="119"/>
      <c r="H117" s="120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</row>
    <row r="118" spans="1:90" ht="15.75">
      <c r="A118" s="117"/>
      <c r="B118" s="114"/>
      <c r="C118" s="115"/>
      <c r="D118" s="116"/>
      <c r="E118" s="117"/>
      <c r="F118" s="118"/>
      <c r="G118" s="119"/>
      <c r="H118" s="120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</row>
    <row r="119" spans="1:90" ht="15.75">
      <c r="A119" s="117"/>
      <c r="B119" s="114"/>
      <c r="C119" s="115"/>
      <c r="D119" s="116"/>
      <c r="E119" s="117"/>
      <c r="F119" s="118"/>
      <c r="G119" s="119"/>
      <c r="H119" s="120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</row>
    <row r="120" spans="1:90" ht="15.75">
      <c r="A120" s="117" t="s">
        <v>310</v>
      </c>
      <c r="B120" s="130"/>
      <c r="C120" s="118"/>
      <c r="D120" s="124"/>
      <c r="H120" s="120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</row>
    <row r="121" spans="1:90" ht="15.75">
      <c r="A121" s="117"/>
      <c r="H121" s="120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</row>
    <row r="122" spans="1:90" ht="15.75">
      <c r="A122" s="117"/>
      <c r="H122" s="120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</row>
    <row r="123" spans="8:90" ht="15.75">
      <c r="H123" s="120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</row>
    <row r="124" spans="1:90" ht="15.75">
      <c r="A124" s="117"/>
      <c r="B124" s="117"/>
      <c r="C124" s="117"/>
      <c r="D124" s="234"/>
      <c r="E124" s="234"/>
      <c r="F124" s="234"/>
      <c r="G124" s="117"/>
      <c r="H124" s="120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</row>
    <row r="125" spans="2:90" ht="15.75">
      <c r="B125" s="124"/>
      <c r="C125" s="125"/>
      <c r="D125" s="125"/>
      <c r="E125" s="126"/>
      <c r="F125" s="117"/>
      <c r="G125" s="117"/>
      <c r="H125" s="120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</row>
    <row r="126" spans="8:90" ht="15.75">
      <c r="H126" s="120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</row>
    <row r="127" spans="8:90" ht="15.75">
      <c r="H127" s="120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</row>
    <row r="128" spans="8:90" ht="15.75">
      <c r="H128" s="120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</row>
    <row r="129" spans="8:90" ht="15.75">
      <c r="H129" s="120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</row>
    <row r="130" spans="8:90" ht="15.75">
      <c r="H130" s="120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</row>
    <row r="131" spans="8:90" ht="15.75">
      <c r="H131" s="120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</row>
  </sheetData>
  <sheetProtection/>
  <mergeCells count="5">
    <mergeCell ref="D124:F124"/>
    <mergeCell ref="B1:F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4"/>
  <sheetViews>
    <sheetView zoomScale="85" zoomScaleNormal="85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8515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236" t="s">
        <v>311</v>
      </c>
      <c r="B1" s="236"/>
      <c r="C1" s="236"/>
      <c r="D1" s="236"/>
      <c r="E1" s="236"/>
      <c r="F1" s="236"/>
      <c r="G1" s="236"/>
      <c r="H1" s="93"/>
      <c r="I1" s="93"/>
    </row>
    <row r="2" spans="1:7" ht="15.75">
      <c r="A2" s="235" t="s">
        <v>108</v>
      </c>
      <c r="B2" s="234"/>
      <c r="C2" s="234"/>
      <c r="D2" s="234"/>
      <c r="E2" s="234"/>
      <c r="F2" s="234"/>
      <c r="G2" s="234"/>
    </row>
    <row r="3" spans="1:7" ht="15.75">
      <c r="A3" s="235" t="s">
        <v>109</v>
      </c>
      <c r="B3" s="235"/>
      <c r="C3" s="235"/>
      <c r="D3" s="235"/>
      <c r="E3" s="235"/>
      <c r="F3" s="235"/>
      <c r="G3" s="235"/>
    </row>
    <row r="4" spans="1:7" ht="15.75">
      <c r="A4" s="235" t="s">
        <v>850</v>
      </c>
      <c r="B4" s="235"/>
      <c r="C4" s="235"/>
      <c r="D4" s="235"/>
      <c r="E4" s="235"/>
      <c r="F4" s="235"/>
      <c r="G4" s="235"/>
    </row>
    <row r="5" spans="1:7" ht="15.75">
      <c r="A5" s="94"/>
      <c r="B5" s="95"/>
      <c r="C5" s="95"/>
      <c r="D5" s="95"/>
      <c r="E5" s="95"/>
      <c r="F5" s="95"/>
      <c r="G5" s="95"/>
    </row>
    <row r="6" spans="1:7" ht="15.75">
      <c r="A6" s="94"/>
      <c r="B6" s="95"/>
      <c r="C6" s="95"/>
      <c r="D6" s="95"/>
      <c r="E6" s="95"/>
      <c r="F6" s="95"/>
      <c r="G6" s="95"/>
    </row>
    <row r="7" spans="1:7" ht="12.75" customHeight="1">
      <c r="A7" s="96"/>
      <c r="B7" s="96"/>
      <c r="C7" s="96"/>
      <c r="D7" s="97" t="s">
        <v>110</v>
      </c>
      <c r="E7" s="97" t="s">
        <v>111</v>
      </c>
      <c r="F7" s="97" t="s">
        <v>112</v>
      </c>
      <c r="G7" s="98" t="s">
        <v>112</v>
      </c>
    </row>
    <row r="8" spans="1:7" ht="15">
      <c r="A8" s="99"/>
      <c r="B8" s="99"/>
      <c r="C8" s="99"/>
      <c r="D8" s="100" t="s">
        <v>113</v>
      </c>
      <c r="E8" s="100" t="s">
        <v>114</v>
      </c>
      <c r="F8" s="100" t="s">
        <v>115</v>
      </c>
      <c r="G8" s="101" t="s">
        <v>115</v>
      </c>
    </row>
    <row r="9" spans="1:7" ht="15">
      <c r="A9" s="102"/>
      <c r="B9" s="99"/>
      <c r="C9" s="99"/>
      <c r="D9" s="100" t="s">
        <v>116</v>
      </c>
      <c r="E9" s="100" t="s">
        <v>117</v>
      </c>
      <c r="F9" s="100" t="s">
        <v>118</v>
      </c>
      <c r="G9" s="101" t="s">
        <v>118</v>
      </c>
    </row>
    <row r="10" spans="1:7" ht="15">
      <c r="A10" s="103" t="s">
        <v>119</v>
      </c>
      <c r="B10" s="100" t="s">
        <v>120</v>
      </c>
      <c r="C10" s="104" t="s">
        <v>121</v>
      </c>
      <c r="D10" s="100" t="s">
        <v>122</v>
      </c>
      <c r="E10" s="100" t="s">
        <v>123</v>
      </c>
      <c r="F10" s="100" t="s">
        <v>124</v>
      </c>
      <c r="G10" s="101" t="s">
        <v>125</v>
      </c>
    </row>
    <row r="11" spans="1:7" ht="15">
      <c r="A11" s="103" t="s">
        <v>126</v>
      </c>
      <c r="B11" s="99" t="s">
        <v>127</v>
      </c>
      <c r="C11" s="104" t="s">
        <v>128</v>
      </c>
      <c r="D11" s="100" t="s">
        <v>129</v>
      </c>
      <c r="E11" s="103" t="s">
        <v>130</v>
      </c>
      <c r="F11" s="100"/>
      <c r="G11" s="101" t="s">
        <v>131</v>
      </c>
    </row>
    <row r="12" spans="1:7" ht="15">
      <c r="A12" s="103"/>
      <c r="B12" s="100"/>
      <c r="C12" s="104" t="s">
        <v>132</v>
      </c>
      <c r="D12" s="100" t="s">
        <v>133</v>
      </c>
      <c r="E12" s="100"/>
      <c r="F12" s="100"/>
      <c r="G12" s="101" t="s">
        <v>134</v>
      </c>
    </row>
    <row r="13" spans="1:7" ht="15">
      <c r="A13" s="105"/>
      <c r="B13" s="106"/>
      <c r="C13" s="107"/>
      <c r="D13" s="106"/>
      <c r="E13" s="106"/>
      <c r="F13" s="106"/>
      <c r="G13" s="108" t="s">
        <v>135</v>
      </c>
    </row>
    <row r="14" spans="1:7" ht="15">
      <c r="A14" s="109" t="s">
        <v>312</v>
      </c>
      <c r="B14" s="109" t="s">
        <v>313</v>
      </c>
      <c r="C14" s="110"/>
      <c r="D14" s="109"/>
      <c r="E14" s="109"/>
      <c r="F14" s="109"/>
      <c r="G14" s="109"/>
    </row>
    <row r="15" spans="1:7" ht="15">
      <c r="A15" s="111" t="s">
        <v>139</v>
      </c>
      <c r="B15" s="109"/>
      <c r="C15" s="110"/>
      <c r="D15" s="109" t="s">
        <v>314</v>
      </c>
      <c r="E15" s="109">
        <v>0.56</v>
      </c>
      <c r="F15" s="112">
        <v>0.168</v>
      </c>
      <c r="G15" s="112">
        <v>0.14</v>
      </c>
    </row>
    <row r="16" spans="1:7" ht="15">
      <c r="A16" s="109" t="s">
        <v>141</v>
      </c>
      <c r="B16" s="109"/>
      <c r="C16" s="110"/>
      <c r="D16" s="109" t="s">
        <v>315</v>
      </c>
      <c r="E16" s="109">
        <v>2.84</v>
      </c>
      <c r="F16" s="112">
        <v>0.85</v>
      </c>
      <c r="G16" s="112">
        <v>0.65</v>
      </c>
    </row>
    <row r="17" spans="1:7" ht="15">
      <c r="A17" s="109"/>
      <c r="B17" s="109"/>
      <c r="C17" s="110"/>
      <c r="D17" s="109" t="s">
        <v>316</v>
      </c>
      <c r="E17" s="112">
        <v>2.8</v>
      </c>
      <c r="F17" s="112">
        <v>0.84</v>
      </c>
      <c r="G17" s="112">
        <v>0.7</v>
      </c>
    </row>
    <row r="18" spans="1:7" ht="15">
      <c r="A18" s="109"/>
      <c r="B18" s="109"/>
      <c r="C18" s="110"/>
      <c r="D18" s="109" t="s">
        <v>251</v>
      </c>
      <c r="E18" s="109">
        <v>0.35</v>
      </c>
      <c r="F18" s="112">
        <v>0.11</v>
      </c>
      <c r="G18" s="112">
        <v>0.06</v>
      </c>
    </row>
    <row r="19" spans="1:7" ht="15">
      <c r="A19" s="109"/>
      <c r="B19" s="109"/>
      <c r="C19" s="110"/>
      <c r="D19" s="109" t="s">
        <v>317</v>
      </c>
      <c r="E19" s="109">
        <v>0.67</v>
      </c>
      <c r="F19" s="112">
        <v>0.2</v>
      </c>
      <c r="G19" s="112">
        <v>0.13</v>
      </c>
    </row>
    <row r="20" spans="1:7" ht="15">
      <c r="A20" s="109"/>
      <c r="B20" s="109"/>
      <c r="C20" s="110"/>
      <c r="D20" s="109" t="s">
        <v>318</v>
      </c>
      <c r="E20" s="109">
        <v>0.03</v>
      </c>
      <c r="F20" s="112">
        <v>0.009</v>
      </c>
      <c r="G20" s="112">
        <v>0.006</v>
      </c>
    </row>
    <row r="21" spans="1:7" ht="15">
      <c r="A21" s="109"/>
      <c r="B21" s="109" t="s">
        <v>319</v>
      </c>
      <c r="C21" s="110"/>
      <c r="D21" s="109"/>
      <c r="E21" s="109"/>
      <c r="F21" s="112"/>
      <c r="G21" s="112"/>
    </row>
    <row r="22" spans="1:7" ht="15">
      <c r="A22" s="109"/>
      <c r="B22" s="109"/>
      <c r="C22" s="110"/>
      <c r="D22" s="109" t="s">
        <v>320</v>
      </c>
      <c r="E22" s="109">
        <v>3.14</v>
      </c>
      <c r="F22" s="112">
        <v>0.94</v>
      </c>
      <c r="G22" s="112">
        <v>0.78</v>
      </c>
    </row>
    <row r="23" spans="1:7" ht="15">
      <c r="A23" s="109"/>
      <c r="B23" s="109"/>
      <c r="C23" s="110"/>
      <c r="D23" s="109" t="s">
        <v>321</v>
      </c>
      <c r="E23" s="109">
        <v>1.96</v>
      </c>
      <c r="F23" s="112">
        <v>0.58</v>
      </c>
      <c r="G23" s="112">
        <v>0.45</v>
      </c>
    </row>
    <row r="24" spans="1:7" ht="15">
      <c r="A24" s="109"/>
      <c r="B24" s="109"/>
      <c r="C24" s="110"/>
      <c r="D24" s="109" t="s">
        <v>174</v>
      </c>
      <c r="E24" s="109">
        <v>1.26</v>
      </c>
      <c r="F24" s="112">
        <v>0.37</v>
      </c>
      <c r="G24" s="112">
        <v>0.31</v>
      </c>
    </row>
    <row r="25" spans="1:7" ht="15">
      <c r="A25" s="109"/>
      <c r="B25" s="109"/>
      <c r="C25" s="110"/>
      <c r="D25" s="109" t="s">
        <v>322</v>
      </c>
      <c r="E25" s="109">
        <v>1.01</v>
      </c>
      <c r="F25" s="112">
        <v>0.3</v>
      </c>
      <c r="G25" s="112">
        <v>0.23</v>
      </c>
    </row>
    <row r="26" spans="1:7" ht="15">
      <c r="A26" s="109"/>
      <c r="B26" s="109"/>
      <c r="C26" s="110"/>
      <c r="D26" s="109" t="s">
        <v>323</v>
      </c>
      <c r="E26" s="109">
        <v>0.07</v>
      </c>
      <c r="F26" s="112">
        <v>0.02</v>
      </c>
      <c r="G26" s="112">
        <v>0.01</v>
      </c>
    </row>
    <row r="27" spans="1:7" ht="15">
      <c r="A27" s="109"/>
      <c r="B27" s="109"/>
      <c r="C27" s="110"/>
      <c r="D27" s="109" t="s">
        <v>324</v>
      </c>
      <c r="E27" s="109">
        <v>0.04</v>
      </c>
      <c r="F27" s="112">
        <v>0.01</v>
      </c>
      <c r="G27" s="112">
        <v>0.008</v>
      </c>
    </row>
    <row r="28" spans="1:7" ht="15">
      <c r="A28" s="109"/>
      <c r="B28" s="109" t="s">
        <v>325</v>
      </c>
      <c r="C28" s="110"/>
      <c r="D28" s="109"/>
      <c r="E28" s="109"/>
      <c r="F28" s="112"/>
      <c r="G28" s="112"/>
    </row>
    <row r="29" spans="1:7" ht="15">
      <c r="A29" s="109"/>
      <c r="B29" s="109"/>
      <c r="C29" s="110"/>
      <c r="D29" s="109" t="s">
        <v>326</v>
      </c>
      <c r="E29" s="109">
        <v>1.78</v>
      </c>
      <c r="F29" s="112">
        <v>0.53</v>
      </c>
      <c r="G29" s="112">
        <v>0.4</v>
      </c>
    </row>
    <row r="30" spans="1:7" ht="15">
      <c r="A30" s="109"/>
      <c r="B30" s="109"/>
      <c r="C30" s="110"/>
      <c r="D30" s="109" t="s">
        <v>327</v>
      </c>
      <c r="E30" s="109">
        <v>3.08</v>
      </c>
      <c r="F30" s="112">
        <v>0.92</v>
      </c>
      <c r="G30" s="112">
        <v>0.77</v>
      </c>
    </row>
    <row r="31" spans="1:7" ht="15">
      <c r="A31" s="109"/>
      <c r="B31" s="109"/>
      <c r="C31" s="110"/>
      <c r="D31" s="109" t="s">
        <v>328</v>
      </c>
      <c r="E31" s="109">
        <v>1.97</v>
      </c>
      <c r="F31" s="112">
        <v>0.59</v>
      </c>
      <c r="G31" s="112">
        <v>0.43</v>
      </c>
    </row>
    <row r="32" spans="1:7" ht="15">
      <c r="A32" s="109"/>
      <c r="B32" s="109"/>
      <c r="C32" s="110"/>
      <c r="D32" s="109" t="s">
        <v>329</v>
      </c>
      <c r="E32" s="109">
        <v>1.46</v>
      </c>
      <c r="F32" s="112">
        <v>0.43</v>
      </c>
      <c r="G32" s="112">
        <v>0.36</v>
      </c>
    </row>
    <row r="33" spans="1:7" ht="15">
      <c r="A33" s="109"/>
      <c r="B33" s="109"/>
      <c r="C33" s="110"/>
      <c r="D33" s="109" t="s">
        <v>330</v>
      </c>
      <c r="E33" s="109">
        <v>0.42</v>
      </c>
      <c r="F33" s="112">
        <v>0.12</v>
      </c>
      <c r="G33" s="112">
        <v>0.1</v>
      </c>
    </row>
    <row r="34" spans="1:7" ht="15">
      <c r="A34" s="109"/>
      <c r="B34" s="109" t="s">
        <v>331</v>
      </c>
      <c r="C34" s="110"/>
      <c r="D34" s="109"/>
      <c r="E34" s="109"/>
      <c r="F34" s="112"/>
      <c r="G34" s="112"/>
    </row>
    <row r="35" spans="1:7" ht="15">
      <c r="A35" s="109"/>
      <c r="B35" s="109"/>
      <c r="C35" s="110"/>
      <c r="D35" s="109" t="s">
        <v>184</v>
      </c>
      <c r="E35" s="109">
        <v>0.28</v>
      </c>
      <c r="F35" s="112">
        <v>0.08</v>
      </c>
      <c r="G35" s="112">
        <v>0.06</v>
      </c>
    </row>
    <row r="36" spans="1:7" ht="15">
      <c r="A36" s="109"/>
      <c r="B36" s="109"/>
      <c r="C36" s="110"/>
      <c r="D36" s="109" t="s">
        <v>146</v>
      </c>
      <c r="E36" s="109">
        <v>0.36</v>
      </c>
      <c r="F36" s="112">
        <v>0.1</v>
      </c>
      <c r="G36" s="112">
        <v>0.1</v>
      </c>
    </row>
    <row r="37" spans="1:7" ht="15">
      <c r="A37" s="109"/>
      <c r="B37" s="109"/>
      <c r="C37" s="110"/>
      <c r="D37" s="109" t="s">
        <v>332</v>
      </c>
      <c r="E37" s="109">
        <v>0.78</v>
      </c>
      <c r="F37" s="112">
        <v>0.23</v>
      </c>
      <c r="G37" s="112">
        <v>0.19</v>
      </c>
    </row>
    <row r="38" spans="1:7" ht="15">
      <c r="A38" s="109"/>
      <c r="B38" s="109"/>
      <c r="C38" s="110"/>
      <c r="D38" s="109" t="s">
        <v>333</v>
      </c>
      <c r="E38" s="109">
        <v>0.21</v>
      </c>
      <c r="F38" s="112">
        <v>0.06</v>
      </c>
      <c r="G38" s="112">
        <v>0.04</v>
      </c>
    </row>
    <row r="39" spans="1:7" ht="15">
      <c r="A39" s="109"/>
      <c r="B39" s="109" t="s">
        <v>334</v>
      </c>
      <c r="C39" s="110"/>
      <c r="D39" s="109"/>
      <c r="E39" s="109"/>
      <c r="F39" s="112"/>
      <c r="G39" s="112"/>
    </row>
    <row r="40" spans="1:7" ht="15">
      <c r="A40" s="109"/>
      <c r="B40" s="109"/>
      <c r="C40" s="110"/>
      <c r="D40" s="109" t="s">
        <v>250</v>
      </c>
      <c r="E40" s="109">
        <v>0.28</v>
      </c>
      <c r="F40" s="112">
        <v>0.08</v>
      </c>
      <c r="G40" s="112">
        <v>0.06</v>
      </c>
    </row>
    <row r="41" spans="1:7" ht="15">
      <c r="A41" s="109"/>
      <c r="B41" s="109"/>
      <c r="C41" s="110"/>
      <c r="D41" s="109" t="s">
        <v>178</v>
      </c>
      <c r="E41" s="109">
        <v>1.07</v>
      </c>
      <c r="F41" s="112">
        <v>0.32</v>
      </c>
      <c r="G41" s="112">
        <v>0.23</v>
      </c>
    </row>
    <row r="42" spans="1:7" ht="15">
      <c r="A42" s="109"/>
      <c r="B42" s="109"/>
      <c r="C42" s="110"/>
      <c r="D42" s="109" t="s">
        <v>153</v>
      </c>
      <c r="E42" s="109">
        <v>0.78</v>
      </c>
      <c r="F42" s="112">
        <v>0.23</v>
      </c>
      <c r="G42" s="112">
        <v>0.19</v>
      </c>
    </row>
    <row r="43" spans="1:7" ht="15">
      <c r="A43" s="109"/>
      <c r="B43" s="109"/>
      <c r="C43" s="110"/>
      <c r="D43" s="109" t="s">
        <v>172</v>
      </c>
      <c r="E43" s="109">
        <v>0.07</v>
      </c>
      <c r="F43" s="112">
        <v>0.02</v>
      </c>
      <c r="G43" s="112">
        <v>0.18</v>
      </c>
    </row>
    <row r="44" spans="1:7" ht="15">
      <c r="A44" s="109"/>
      <c r="B44" s="109"/>
      <c r="C44" s="110"/>
      <c r="D44" s="109" t="s">
        <v>335</v>
      </c>
      <c r="E44" s="109">
        <v>0.09</v>
      </c>
      <c r="F44" s="112">
        <v>0.03</v>
      </c>
      <c r="G44" s="112">
        <v>0.02</v>
      </c>
    </row>
    <row r="45" spans="1:7" ht="15">
      <c r="A45" s="109"/>
      <c r="B45" s="109"/>
      <c r="C45" s="110"/>
      <c r="D45" s="109"/>
      <c r="E45" s="109"/>
      <c r="F45" s="112"/>
      <c r="G45" s="112"/>
    </row>
    <row r="46" spans="1:7" ht="15">
      <c r="A46" s="109"/>
      <c r="B46" s="109" t="s">
        <v>336</v>
      </c>
      <c r="C46" s="110"/>
      <c r="D46" s="109"/>
      <c r="E46" s="109"/>
      <c r="F46" s="112"/>
      <c r="G46" s="112"/>
    </row>
    <row r="47" spans="1:7" ht="15">
      <c r="A47" s="109"/>
      <c r="B47" s="109"/>
      <c r="C47" s="110"/>
      <c r="D47" s="109" t="s">
        <v>138</v>
      </c>
      <c r="E47" s="109">
        <v>0.89</v>
      </c>
      <c r="F47" s="112">
        <v>0.26</v>
      </c>
      <c r="G47" s="112">
        <v>0.19</v>
      </c>
    </row>
    <row r="48" spans="1:7" ht="15">
      <c r="A48" s="109"/>
      <c r="B48" s="109"/>
      <c r="C48" s="110"/>
      <c r="D48" s="109" t="s">
        <v>155</v>
      </c>
      <c r="E48" s="109">
        <v>0.84</v>
      </c>
      <c r="F48" s="112">
        <v>0.26</v>
      </c>
      <c r="G48" s="112">
        <v>0.21</v>
      </c>
    </row>
    <row r="49" spans="1:7" ht="15">
      <c r="A49" s="109"/>
      <c r="B49" s="109"/>
      <c r="C49" s="110"/>
      <c r="D49" s="109" t="s">
        <v>337</v>
      </c>
      <c r="E49" s="109">
        <v>2.15</v>
      </c>
      <c r="F49" s="112">
        <v>0.64</v>
      </c>
      <c r="G49" s="112">
        <v>0.53</v>
      </c>
    </row>
    <row r="50" spans="1:7" ht="15">
      <c r="A50" s="109"/>
      <c r="B50" s="109"/>
      <c r="C50" s="110"/>
      <c r="D50" s="109" t="s">
        <v>317</v>
      </c>
      <c r="E50" s="109">
        <v>0.67</v>
      </c>
      <c r="F50" s="112">
        <v>0.2</v>
      </c>
      <c r="G50" s="112">
        <v>0.16</v>
      </c>
    </row>
    <row r="51" spans="1:7" ht="15">
      <c r="A51" s="109"/>
      <c r="B51" s="109"/>
      <c r="C51" s="110"/>
      <c r="D51" s="109" t="s">
        <v>338</v>
      </c>
      <c r="E51" s="109">
        <v>0.35</v>
      </c>
      <c r="F51" s="112">
        <v>0.1</v>
      </c>
      <c r="G51" s="112">
        <v>0.07</v>
      </c>
    </row>
    <row r="52" spans="1:7" ht="15">
      <c r="A52" s="109"/>
      <c r="B52" s="109"/>
      <c r="C52" s="110"/>
      <c r="D52" s="109" t="s">
        <v>339</v>
      </c>
      <c r="E52" s="109">
        <v>0.13</v>
      </c>
      <c r="F52" s="112">
        <v>0.04</v>
      </c>
      <c r="G52" s="112">
        <v>0.03</v>
      </c>
    </row>
    <row r="53" spans="1:7" ht="15">
      <c r="A53" s="109"/>
      <c r="B53" s="109"/>
      <c r="C53" s="110"/>
      <c r="D53" s="109" t="s">
        <v>340</v>
      </c>
      <c r="E53" s="109">
        <v>0.05</v>
      </c>
      <c r="F53" s="112">
        <v>0.01</v>
      </c>
      <c r="G53" s="112">
        <v>0.01</v>
      </c>
    </row>
    <row r="54" spans="1:7" ht="15">
      <c r="A54" s="109"/>
      <c r="B54" s="109"/>
      <c r="C54" s="110"/>
      <c r="D54" s="109" t="s">
        <v>309</v>
      </c>
      <c r="E54" s="109">
        <v>0.01</v>
      </c>
      <c r="F54" s="112">
        <v>0.003</v>
      </c>
      <c r="G54" s="112">
        <v>0</v>
      </c>
    </row>
    <row r="55" spans="1:7" ht="15">
      <c r="A55" s="109"/>
      <c r="B55" s="109" t="s">
        <v>341</v>
      </c>
      <c r="C55" s="110"/>
      <c r="D55" s="109"/>
      <c r="E55" s="109"/>
      <c r="F55" s="112"/>
      <c r="G55" s="112"/>
    </row>
    <row r="56" spans="1:7" ht="15">
      <c r="A56" s="109"/>
      <c r="B56" s="109"/>
      <c r="C56" s="110"/>
      <c r="D56" s="109" t="s">
        <v>140</v>
      </c>
      <c r="E56" s="109">
        <v>1.4</v>
      </c>
      <c r="F56" s="112">
        <v>0.42</v>
      </c>
      <c r="G56" s="112">
        <v>0.33</v>
      </c>
    </row>
    <row r="57" spans="1:7" ht="15">
      <c r="A57" s="109"/>
      <c r="B57" s="109"/>
      <c r="C57" s="110"/>
      <c r="D57" s="109" t="s">
        <v>169</v>
      </c>
      <c r="E57" s="109">
        <v>0.53</v>
      </c>
      <c r="F57" s="112">
        <v>0.15</v>
      </c>
      <c r="G57" s="112">
        <v>0.13</v>
      </c>
    </row>
    <row r="58" spans="1:7" ht="15">
      <c r="A58" s="109"/>
      <c r="B58" s="60"/>
      <c r="C58" s="110"/>
      <c r="D58" s="109" t="s">
        <v>147</v>
      </c>
      <c r="E58" s="109">
        <v>0.11</v>
      </c>
      <c r="F58" s="112">
        <v>0.03</v>
      </c>
      <c r="G58" s="112">
        <v>0.02</v>
      </c>
    </row>
    <row r="59" spans="1:7" ht="15">
      <c r="A59" s="109"/>
      <c r="B59" s="109"/>
      <c r="C59" s="110"/>
      <c r="D59" s="109" t="s">
        <v>288</v>
      </c>
      <c r="E59" s="109">
        <v>0.02</v>
      </c>
      <c r="F59" s="112">
        <v>0.008</v>
      </c>
      <c r="G59" s="112">
        <v>0.01</v>
      </c>
    </row>
    <row r="60" spans="1:7" ht="15">
      <c r="A60" s="109"/>
      <c r="B60" s="60" t="s">
        <v>342</v>
      </c>
      <c r="C60" s="110"/>
      <c r="D60" s="109"/>
      <c r="E60" s="109"/>
      <c r="F60" s="112"/>
      <c r="G60" s="112"/>
    </row>
    <row r="61" spans="1:7" ht="15">
      <c r="A61" s="109"/>
      <c r="B61" s="109"/>
      <c r="C61" s="110"/>
      <c r="D61" s="109" t="s">
        <v>343</v>
      </c>
      <c r="E61" s="109">
        <v>1.79</v>
      </c>
      <c r="F61" s="112">
        <v>0.53</v>
      </c>
      <c r="G61" s="112">
        <v>0.39</v>
      </c>
    </row>
    <row r="62" spans="1:7" ht="15">
      <c r="A62" s="109"/>
      <c r="B62" s="60"/>
      <c r="C62" s="110"/>
      <c r="D62" s="109" t="s">
        <v>344</v>
      </c>
      <c r="E62" s="109">
        <v>2.8</v>
      </c>
      <c r="F62" s="112">
        <v>0.84</v>
      </c>
      <c r="G62" s="112">
        <v>0.7</v>
      </c>
    </row>
    <row r="63" spans="1:7" ht="15">
      <c r="A63" s="109"/>
      <c r="B63" s="109"/>
      <c r="C63" s="110"/>
      <c r="D63" s="109" t="s">
        <v>345</v>
      </c>
      <c r="E63" s="109">
        <v>1.61</v>
      </c>
      <c r="F63" s="112">
        <v>0.48</v>
      </c>
      <c r="G63" s="112">
        <v>0.35</v>
      </c>
    </row>
    <row r="64" spans="1:7" ht="15">
      <c r="A64" s="109"/>
      <c r="B64" s="109"/>
      <c r="C64" s="110"/>
      <c r="D64" s="109" t="s">
        <v>346</v>
      </c>
      <c r="E64" s="109">
        <v>0.89</v>
      </c>
      <c r="F64" s="112">
        <v>0.26</v>
      </c>
      <c r="G64" s="112">
        <v>0.19</v>
      </c>
    </row>
    <row r="65" spans="1:7" ht="15">
      <c r="A65" s="109"/>
      <c r="B65" s="109"/>
      <c r="C65" s="110"/>
      <c r="D65" s="109" t="s">
        <v>347</v>
      </c>
      <c r="E65" s="109">
        <v>0.14</v>
      </c>
      <c r="F65" s="112">
        <v>0.04</v>
      </c>
      <c r="G65" s="112">
        <v>0.03</v>
      </c>
    </row>
    <row r="66" spans="1:7" ht="15">
      <c r="A66" s="109"/>
      <c r="B66" s="109"/>
      <c r="C66" s="110"/>
      <c r="D66" s="109" t="s">
        <v>335</v>
      </c>
      <c r="E66" s="109">
        <v>0.08</v>
      </c>
      <c r="F66" s="112">
        <v>0.02</v>
      </c>
      <c r="G66" s="112">
        <v>0.01</v>
      </c>
    </row>
    <row r="67" spans="1:7" ht="15">
      <c r="A67" s="109"/>
      <c r="B67" s="109"/>
      <c r="C67" s="110"/>
      <c r="D67" s="109" t="s">
        <v>348</v>
      </c>
      <c r="E67" s="109">
        <v>0.7</v>
      </c>
      <c r="F67" s="112">
        <v>0.21</v>
      </c>
      <c r="G67" s="112">
        <v>0.175</v>
      </c>
    </row>
    <row r="68" spans="1:7" ht="15">
      <c r="A68" s="109"/>
      <c r="B68" s="109" t="s">
        <v>349</v>
      </c>
      <c r="C68" s="110"/>
      <c r="D68" s="109"/>
      <c r="E68" s="109"/>
      <c r="F68" s="112"/>
      <c r="G68" s="112"/>
    </row>
    <row r="69" spans="1:7" ht="15">
      <c r="A69" s="109"/>
      <c r="B69" s="109"/>
      <c r="C69" s="110"/>
      <c r="D69" s="109" t="s">
        <v>350</v>
      </c>
      <c r="E69" s="109">
        <v>1.41</v>
      </c>
      <c r="F69" s="112">
        <v>0.42</v>
      </c>
      <c r="G69" s="112">
        <v>0.31</v>
      </c>
    </row>
    <row r="70" spans="1:7" ht="15">
      <c r="A70" s="109"/>
      <c r="B70" s="109"/>
      <c r="C70" s="110"/>
      <c r="D70" s="109" t="s">
        <v>151</v>
      </c>
      <c r="E70" s="109">
        <v>1.79</v>
      </c>
      <c r="F70" s="112">
        <v>0.53</v>
      </c>
      <c r="G70" s="112">
        <v>0.39</v>
      </c>
    </row>
    <row r="71" spans="1:7" ht="15">
      <c r="A71" s="109"/>
      <c r="B71" s="109"/>
      <c r="C71" s="110"/>
      <c r="D71" s="109" t="s">
        <v>351</v>
      </c>
      <c r="E71" s="109">
        <v>4.49</v>
      </c>
      <c r="F71" s="112">
        <v>1.34</v>
      </c>
      <c r="G71" s="112">
        <v>1.12</v>
      </c>
    </row>
    <row r="72" spans="1:7" ht="15">
      <c r="A72" s="109"/>
      <c r="B72" s="109"/>
      <c r="C72" s="110"/>
      <c r="D72" s="109" t="s">
        <v>152</v>
      </c>
      <c r="E72" s="109">
        <v>0.71</v>
      </c>
      <c r="F72" s="112">
        <v>0.21</v>
      </c>
      <c r="G72" s="112">
        <v>0.15</v>
      </c>
    </row>
    <row r="73" spans="1:7" ht="15">
      <c r="A73" s="109"/>
      <c r="B73" s="109"/>
      <c r="C73" s="110"/>
      <c r="D73" s="109" t="s">
        <v>175</v>
      </c>
      <c r="E73" s="109">
        <v>0.44</v>
      </c>
      <c r="F73" s="112">
        <v>0.13</v>
      </c>
      <c r="G73" s="112">
        <v>0.09</v>
      </c>
    </row>
    <row r="74" spans="1:7" ht="15">
      <c r="A74" s="109"/>
      <c r="B74" s="109"/>
      <c r="C74" s="110"/>
      <c r="D74" s="109" t="s">
        <v>338</v>
      </c>
      <c r="E74" s="109">
        <v>0.35</v>
      </c>
      <c r="F74" s="112">
        <v>0.1</v>
      </c>
      <c r="G74" s="112">
        <v>0.1</v>
      </c>
    </row>
    <row r="75" spans="1:7" ht="15">
      <c r="A75" s="109"/>
      <c r="B75" s="109" t="s">
        <v>352</v>
      </c>
      <c r="C75" s="110"/>
      <c r="D75" s="109"/>
      <c r="E75" s="109"/>
      <c r="F75" s="112"/>
      <c r="G75" s="112"/>
    </row>
    <row r="76" spans="1:7" ht="15">
      <c r="A76" s="109"/>
      <c r="B76" s="109"/>
      <c r="C76" s="110"/>
      <c r="D76" s="109" t="s">
        <v>326</v>
      </c>
      <c r="E76" s="109">
        <v>2.24</v>
      </c>
      <c r="F76" s="112">
        <v>0.67</v>
      </c>
      <c r="G76" s="112">
        <v>0.49</v>
      </c>
    </row>
    <row r="77" spans="1:7" ht="15">
      <c r="A77" s="109"/>
      <c r="B77" s="109"/>
      <c r="C77" s="110"/>
      <c r="D77" s="109" t="s">
        <v>316</v>
      </c>
      <c r="E77" s="109">
        <v>2.8</v>
      </c>
      <c r="F77" s="112">
        <v>0.84</v>
      </c>
      <c r="G77" s="112">
        <v>0.64</v>
      </c>
    </row>
    <row r="78" spans="1:7" ht="15">
      <c r="A78" s="109"/>
      <c r="B78" s="109"/>
      <c r="C78" s="110"/>
      <c r="D78" s="109" t="s">
        <v>328</v>
      </c>
      <c r="E78" s="109">
        <v>1.97</v>
      </c>
      <c r="F78" s="112">
        <v>0.59</v>
      </c>
      <c r="G78" s="112">
        <v>0.49</v>
      </c>
    </row>
    <row r="79" spans="1:7" ht="15">
      <c r="A79" s="109"/>
      <c r="B79" s="109"/>
      <c r="C79" s="110"/>
      <c r="D79" s="109" t="s">
        <v>153</v>
      </c>
      <c r="E79" s="109">
        <v>0.78</v>
      </c>
      <c r="F79" s="112">
        <v>0.54</v>
      </c>
      <c r="G79" s="112">
        <v>0.4</v>
      </c>
    </row>
    <row r="80" spans="1:7" ht="15">
      <c r="A80" s="109"/>
      <c r="B80" s="109"/>
      <c r="C80" s="110"/>
      <c r="D80" s="109" t="s">
        <v>160</v>
      </c>
      <c r="E80" s="109">
        <v>0.14</v>
      </c>
      <c r="F80" s="112">
        <v>0.04</v>
      </c>
      <c r="G80" s="112">
        <v>0.02</v>
      </c>
    </row>
    <row r="81" spans="1:7" ht="15">
      <c r="A81" s="109"/>
      <c r="B81" s="109"/>
      <c r="C81" s="110"/>
      <c r="D81" s="109" t="s">
        <v>353</v>
      </c>
      <c r="E81" s="109">
        <v>0.35</v>
      </c>
      <c r="F81" s="112">
        <v>0.1</v>
      </c>
      <c r="G81" s="112">
        <v>0.1</v>
      </c>
    </row>
    <row r="82" spans="1:90" ht="15.75">
      <c r="A82" s="113"/>
      <c r="B82" s="114"/>
      <c r="C82" s="115"/>
      <c r="D82" s="116"/>
      <c r="E82" s="117"/>
      <c r="F82" s="118"/>
      <c r="G82" s="119"/>
      <c r="H82" s="120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</row>
    <row r="83" spans="1:90" ht="15.75">
      <c r="A83" s="122" t="s">
        <v>354</v>
      </c>
      <c r="B83" s="122"/>
      <c r="C83" s="122"/>
      <c r="D83" s="123" t="s">
        <v>355</v>
      </c>
      <c r="E83" s="122"/>
      <c r="F83" s="122"/>
      <c r="G83" s="122"/>
      <c r="H83" s="120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</row>
    <row r="84" spans="1:90" ht="15.75">
      <c r="A84" s="117"/>
      <c r="C84" s="113"/>
      <c r="D84" s="116"/>
      <c r="E84" s="113"/>
      <c r="F84" s="113"/>
      <c r="G84" s="113"/>
      <c r="H84" s="120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</row>
    <row r="85" spans="4:90" ht="15.75">
      <c r="D85" s="116"/>
      <c r="H85" s="120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</row>
    <row r="86" spans="1:90" ht="15.75">
      <c r="A86" s="117"/>
      <c r="D86" s="122"/>
      <c r="H86" s="120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</row>
    <row r="87" spans="2:90" ht="15.75">
      <c r="B87" s="117"/>
      <c r="D87" s="113"/>
      <c r="H87" s="120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</row>
    <row r="88" spans="2:90" ht="15.75">
      <c r="B88" s="124"/>
      <c r="C88" s="117"/>
      <c r="E88" s="113"/>
      <c r="F88" s="113"/>
      <c r="G88" s="117"/>
      <c r="H88" s="120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</row>
    <row r="89" spans="3:90" ht="15.75">
      <c r="C89" s="125"/>
      <c r="E89" s="126"/>
      <c r="F89" s="117"/>
      <c r="G89" s="117"/>
      <c r="H89" s="120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</row>
    <row r="90" spans="8:90" ht="15.75">
      <c r="H90" s="120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</row>
    <row r="91" spans="4:90" ht="15.75">
      <c r="D91" s="113"/>
      <c r="H91" s="120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</row>
    <row r="92" spans="4:90" ht="15.75">
      <c r="D92" s="125"/>
      <c r="H92" s="120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</row>
    <row r="93" spans="8:90" ht="15.75">
      <c r="H93" s="120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</row>
    <row r="94" spans="8:90" ht="15.75">
      <c r="H94" s="120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</row>
  </sheetData>
  <sheetProtection/>
  <mergeCells count="4">
    <mergeCell ref="A1:G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140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93"/>
      <c r="B1" s="93" t="s">
        <v>356</v>
      </c>
      <c r="C1" s="93"/>
      <c r="D1" s="93"/>
      <c r="E1" s="93"/>
      <c r="F1" s="93"/>
      <c r="G1" s="93"/>
      <c r="H1" s="93"/>
      <c r="I1" s="93"/>
    </row>
    <row r="2" spans="1:7" ht="15.75">
      <c r="A2" s="235" t="s">
        <v>108</v>
      </c>
      <c r="B2" s="234"/>
      <c r="C2" s="234"/>
      <c r="D2" s="234"/>
      <c r="E2" s="234"/>
      <c r="F2" s="234"/>
      <c r="G2" s="234"/>
    </row>
    <row r="3" spans="1:7" ht="15.75">
      <c r="A3" s="235" t="s">
        <v>109</v>
      </c>
      <c r="B3" s="235"/>
      <c r="C3" s="235"/>
      <c r="D3" s="235"/>
      <c r="E3" s="235"/>
      <c r="F3" s="235"/>
      <c r="G3" s="235"/>
    </row>
    <row r="4" spans="1:7" ht="15.75">
      <c r="A4" s="235" t="s">
        <v>852</v>
      </c>
      <c r="B4" s="235"/>
      <c r="C4" s="235"/>
      <c r="D4" s="235"/>
      <c r="E4" s="235"/>
      <c r="F4" s="235"/>
      <c r="G4" s="235"/>
    </row>
    <row r="5" spans="1:7" ht="15.75">
      <c r="A5" s="94"/>
      <c r="B5" s="95"/>
      <c r="C5" s="95"/>
      <c r="D5" s="95"/>
      <c r="E5" s="95"/>
      <c r="F5" s="95"/>
      <c r="G5" s="95"/>
    </row>
    <row r="6" spans="1:7" ht="15.75">
      <c r="A6" s="94"/>
      <c r="B6" s="95"/>
      <c r="C6" s="95"/>
      <c r="D6" s="95"/>
      <c r="E6" s="95"/>
      <c r="F6" s="95"/>
      <c r="G6" s="95"/>
    </row>
    <row r="7" spans="1:7" ht="12.75" customHeight="1">
      <c r="A7" s="96"/>
      <c r="B7" s="96"/>
      <c r="C7" s="96"/>
      <c r="D7" s="97" t="s">
        <v>110</v>
      </c>
      <c r="E7" s="97" t="s">
        <v>111</v>
      </c>
      <c r="F7" s="97" t="s">
        <v>112</v>
      </c>
      <c r="G7" s="98" t="s">
        <v>112</v>
      </c>
    </row>
    <row r="8" spans="1:7" ht="15">
      <c r="A8" s="99"/>
      <c r="B8" s="99"/>
      <c r="C8" s="99"/>
      <c r="D8" s="100" t="s">
        <v>113</v>
      </c>
      <c r="E8" s="100" t="s">
        <v>114</v>
      </c>
      <c r="F8" s="100" t="s">
        <v>115</v>
      </c>
      <c r="G8" s="101" t="s">
        <v>115</v>
      </c>
    </row>
    <row r="9" spans="1:7" ht="15">
      <c r="A9" s="102"/>
      <c r="B9" s="99"/>
      <c r="C9" s="99"/>
      <c r="D9" s="100" t="s">
        <v>116</v>
      </c>
      <c r="E9" s="100" t="s">
        <v>117</v>
      </c>
      <c r="F9" s="100" t="s">
        <v>118</v>
      </c>
      <c r="G9" s="101" t="s">
        <v>118</v>
      </c>
    </row>
    <row r="10" spans="1:7" ht="15">
      <c r="A10" s="103" t="s">
        <v>119</v>
      </c>
      <c r="B10" s="100" t="s">
        <v>120</v>
      </c>
      <c r="C10" s="104" t="s">
        <v>121</v>
      </c>
      <c r="D10" s="100" t="s">
        <v>122</v>
      </c>
      <c r="E10" s="100" t="s">
        <v>123</v>
      </c>
      <c r="F10" s="100" t="s">
        <v>124</v>
      </c>
      <c r="G10" s="101" t="s">
        <v>125</v>
      </c>
    </row>
    <row r="11" spans="1:7" ht="15">
      <c r="A11" s="103" t="s">
        <v>126</v>
      </c>
      <c r="B11" s="99" t="s">
        <v>127</v>
      </c>
      <c r="C11" s="104" t="s">
        <v>128</v>
      </c>
      <c r="D11" s="100" t="s">
        <v>129</v>
      </c>
      <c r="E11" s="103" t="s">
        <v>130</v>
      </c>
      <c r="F11" s="109"/>
      <c r="G11" s="101" t="s">
        <v>131</v>
      </c>
    </row>
    <row r="12" spans="1:7" ht="15">
      <c r="A12" s="103"/>
      <c r="B12" s="100"/>
      <c r="C12" s="104" t="s">
        <v>132</v>
      </c>
      <c r="D12" s="100" t="s">
        <v>133</v>
      </c>
      <c r="E12" s="100"/>
      <c r="F12" s="109"/>
      <c r="G12" s="101" t="s">
        <v>134</v>
      </c>
    </row>
    <row r="13" spans="1:7" ht="15">
      <c r="A13" s="105"/>
      <c r="B13" s="106"/>
      <c r="C13" s="107"/>
      <c r="D13" s="106"/>
      <c r="E13" s="106"/>
      <c r="F13" s="109"/>
      <c r="G13" s="108" t="s">
        <v>135</v>
      </c>
    </row>
    <row r="14" spans="1:7" ht="15">
      <c r="A14" s="108" t="s">
        <v>357</v>
      </c>
      <c r="B14" s="106" t="s">
        <v>358</v>
      </c>
      <c r="C14" s="107"/>
      <c r="D14" s="108" t="s">
        <v>149</v>
      </c>
      <c r="E14" s="160">
        <v>0.356</v>
      </c>
      <c r="F14" s="159">
        <f>E14-(E14*60/100)</f>
        <v>0.1424</v>
      </c>
      <c r="G14" s="159">
        <v>0.1154</v>
      </c>
    </row>
    <row r="15" spans="1:7" ht="15">
      <c r="A15" s="103" t="s">
        <v>139</v>
      </c>
      <c r="B15" s="106"/>
      <c r="C15" s="107"/>
      <c r="D15" s="108" t="s">
        <v>145</v>
      </c>
      <c r="E15" s="160">
        <v>0.445</v>
      </c>
      <c r="F15" s="159">
        <f>E15-(E15*50/100)</f>
        <v>0.2225</v>
      </c>
      <c r="G15" s="159">
        <v>0.175</v>
      </c>
    </row>
    <row r="16" spans="1:7" ht="15">
      <c r="A16" s="108" t="s">
        <v>141</v>
      </c>
      <c r="B16" s="106"/>
      <c r="C16" s="107"/>
      <c r="D16" s="108" t="s">
        <v>146</v>
      </c>
      <c r="E16" s="160">
        <v>0.2448</v>
      </c>
      <c r="F16" s="159">
        <f>E16-(E16*60/100)</f>
        <v>0.09792000000000001</v>
      </c>
      <c r="G16" s="159">
        <v>0.09792</v>
      </c>
    </row>
    <row r="17" spans="1:7" ht="15">
      <c r="A17" s="108"/>
      <c r="B17" s="106"/>
      <c r="C17" s="107"/>
      <c r="D17" s="108" t="s">
        <v>143</v>
      </c>
      <c r="E17" s="160">
        <v>0.178</v>
      </c>
      <c r="F17" s="159">
        <f>E17-(E17*70/100)</f>
        <v>0.0534</v>
      </c>
      <c r="G17" s="159">
        <v>0.0534</v>
      </c>
    </row>
    <row r="18" spans="1:7" ht="15">
      <c r="A18" s="108"/>
      <c r="B18" s="106"/>
      <c r="C18" s="107"/>
      <c r="D18" s="108"/>
      <c r="E18" s="160"/>
      <c r="F18" s="159"/>
      <c r="G18" s="159"/>
    </row>
    <row r="19" spans="1:7" ht="15">
      <c r="A19" s="108"/>
      <c r="B19" s="106" t="s">
        <v>359</v>
      </c>
      <c r="C19" s="107"/>
      <c r="D19" s="108" t="s">
        <v>149</v>
      </c>
      <c r="E19" s="160">
        <v>0.356</v>
      </c>
      <c r="F19" s="159">
        <f>E19-(E19*40/100)</f>
        <v>0.2136</v>
      </c>
      <c r="G19" s="159">
        <v>0.201</v>
      </c>
    </row>
    <row r="20" spans="1:7" ht="15">
      <c r="A20" s="108"/>
      <c r="B20" s="106"/>
      <c r="C20" s="107"/>
      <c r="D20" s="108" t="s">
        <v>145</v>
      </c>
      <c r="E20" s="160">
        <v>0.445</v>
      </c>
      <c r="F20" s="159">
        <f>E20-(E20*65/100)</f>
        <v>0.15575</v>
      </c>
      <c r="G20" s="159">
        <v>0.15575</v>
      </c>
    </row>
    <row r="21" spans="1:7" ht="15">
      <c r="A21" s="108"/>
      <c r="B21" s="106"/>
      <c r="C21" s="107"/>
      <c r="D21" s="108" t="s">
        <v>159</v>
      </c>
      <c r="E21" s="160">
        <v>0.1424</v>
      </c>
      <c r="F21" s="159">
        <f>E21-(E21*70/100)</f>
        <v>0.042719999999999994</v>
      </c>
      <c r="G21" s="159">
        <v>0.042719999999999994</v>
      </c>
    </row>
    <row r="22" spans="1:7" ht="15">
      <c r="A22" s="108"/>
      <c r="B22" s="106"/>
      <c r="C22" s="107"/>
      <c r="D22" s="108" t="s">
        <v>147</v>
      </c>
      <c r="E22" s="160">
        <v>0.089</v>
      </c>
      <c r="F22" s="159">
        <f>E22-(E22*50/100)</f>
        <v>0.04449999999999999</v>
      </c>
      <c r="G22" s="159">
        <v>0.041</v>
      </c>
    </row>
    <row r="23" spans="1:7" ht="15">
      <c r="A23" s="108"/>
      <c r="B23" s="106"/>
      <c r="C23" s="107"/>
      <c r="D23" s="108" t="s">
        <v>160</v>
      </c>
      <c r="E23" s="160">
        <v>0.112</v>
      </c>
      <c r="F23" s="159">
        <f>E23-(E23*55/100)</f>
        <v>0.0504</v>
      </c>
      <c r="G23" s="159">
        <v>0.0504</v>
      </c>
    </row>
    <row r="24" spans="1:7" ht="15">
      <c r="A24" s="108"/>
      <c r="B24" s="106"/>
      <c r="C24" s="107"/>
      <c r="D24" s="108"/>
      <c r="E24" s="160"/>
      <c r="F24" s="159"/>
      <c r="G24" s="159"/>
    </row>
    <row r="25" spans="1:7" ht="15">
      <c r="A25" s="108"/>
      <c r="B25" s="106" t="s">
        <v>360</v>
      </c>
      <c r="C25" s="107"/>
      <c r="D25" s="108" t="s">
        <v>184</v>
      </c>
      <c r="E25" s="160">
        <v>0.2225</v>
      </c>
      <c r="F25" s="159">
        <f>E25-(E25*50/100)</f>
        <v>0.11125</v>
      </c>
      <c r="G25" s="159">
        <v>0.11125</v>
      </c>
    </row>
    <row r="26" spans="1:7" ht="15">
      <c r="A26" s="108"/>
      <c r="B26" s="106"/>
      <c r="C26" s="107"/>
      <c r="F26" s="159"/>
      <c r="G26" s="159"/>
    </row>
    <row r="27" spans="1:7" ht="15">
      <c r="A27" s="108"/>
      <c r="B27" s="106"/>
      <c r="C27" s="107"/>
      <c r="D27" s="108"/>
      <c r="E27" s="160"/>
      <c r="F27" s="159"/>
      <c r="G27" s="159"/>
    </row>
    <row r="28" spans="1:7" ht="15">
      <c r="A28" s="108"/>
      <c r="B28" s="106"/>
      <c r="C28" s="107"/>
      <c r="D28" s="108"/>
      <c r="E28" s="160"/>
      <c r="F28" s="159"/>
      <c r="G28" s="159"/>
    </row>
    <row r="29" spans="1:7" ht="15">
      <c r="A29" s="108"/>
      <c r="B29" s="106" t="s">
        <v>361</v>
      </c>
      <c r="C29" s="107"/>
      <c r="D29" s="108" t="s">
        <v>147</v>
      </c>
      <c r="E29" s="160">
        <v>0.089</v>
      </c>
      <c r="F29" s="159">
        <f>E29-(E29*70/100)</f>
        <v>0.0267</v>
      </c>
      <c r="G29" s="159">
        <v>0.0267</v>
      </c>
    </row>
    <row r="30" spans="1:7" ht="15">
      <c r="A30" s="108"/>
      <c r="B30" s="106"/>
      <c r="C30" s="107"/>
      <c r="D30" s="108"/>
      <c r="E30" s="160"/>
      <c r="F30" s="159"/>
      <c r="G30" s="159"/>
    </row>
    <row r="31" spans="1:7" ht="15">
      <c r="A31" s="108"/>
      <c r="B31" s="106" t="s">
        <v>362</v>
      </c>
      <c r="C31" s="107"/>
      <c r="D31" s="108" t="s">
        <v>184</v>
      </c>
      <c r="E31" s="160">
        <v>0.2225</v>
      </c>
      <c r="F31" s="159">
        <f>E31-(E31*70/100)</f>
        <v>0.06675</v>
      </c>
      <c r="G31" s="159">
        <v>0.058</v>
      </c>
    </row>
    <row r="32" spans="1:7" ht="15">
      <c r="A32" s="108"/>
      <c r="B32" s="106"/>
      <c r="C32" s="107"/>
      <c r="D32" s="108"/>
      <c r="E32" s="160"/>
      <c r="F32" s="159"/>
      <c r="G32" s="159"/>
    </row>
    <row r="33" spans="1:7" ht="15">
      <c r="A33" s="108"/>
      <c r="B33" s="106" t="s">
        <v>363</v>
      </c>
      <c r="C33" s="107"/>
      <c r="D33" s="108" t="s">
        <v>169</v>
      </c>
      <c r="E33" s="160">
        <v>0.4272</v>
      </c>
      <c r="F33" s="159">
        <f>E33-(E33*55/100)</f>
        <v>0.19224</v>
      </c>
      <c r="G33" s="159">
        <v>0.16</v>
      </c>
    </row>
    <row r="34" spans="1:7" ht="15">
      <c r="A34" s="108"/>
      <c r="B34" s="106"/>
      <c r="C34" s="107"/>
      <c r="D34" s="108" t="s">
        <v>156</v>
      </c>
      <c r="E34" s="160">
        <v>0.089</v>
      </c>
      <c r="F34" s="159">
        <f>E34-(E34*70/100)</f>
        <v>0.0267</v>
      </c>
      <c r="G34" s="159">
        <v>0.0267</v>
      </c>
    </row>
    <row r="35" spans="1:7" ht="15">
      <c r="A35" s="108"/>
      <c r="B35" s="106"/>
      <c r="C35" s="107"/>
      <c r="F35" s="159"/>
      <c r="G35" s="159"/>
    </row>
    <row r="36" spans="1:7" ht="15">
      <c r="A36" s="108"/>
      <c r="B36" s="106" t="s">
        <v>364</v>
      </c>
      <c r="C36" s="107"/>
      <c r="D36" s="108" t="s">
        <v>288</v>
      </c>
      <c r="E36" s="165">
        <v>0.02225</v>
      </c>
      <c r="F36" s="159">
        <f>E36-(E36*40/100)</f>
        <v>0.01335</v>
      </c>
      <c r="G36" s="159">
        <v>0.01335</v>
      </c>
    </row>
    <row r="37" spans="1:7" ht="15">
      <c r="A37" s="108"/>
      <c r="B37" s="106"/>
      <c r="C37" s="107"/>
      <c r="D37" s="108"/>
      <c r="E37" s="160"/>
      <c r="F37" s="159"/>
      <c r="G37" s="159"/>
    </row>
    <row r="38" spans="1:7" ht="15">
      <c r="A38" s="108"/>
      <c r="B38" s="106" t="s">
        <v>365</v>
      </c>
      <c r="C38" s="107"/>
      <c r="D38" s="108" t="s">
        <v>172</v>
      </c>
      <c r="E38" s="160">
        <v>0.056</v>
      </c>
      <c r="F38" s="159">
        <f>E38-(E38*40/100)</f>
        <v>0.0336</v>
      </c>
      <c r="G38" s="159">
        <v>0.0336</v>
      </c>
    </row>
    <row r="39" spans="1:7" ht="15">
      <c r="A39" s="108"/>
      <c r="B39" s="106"/>
      <c r="C39" s="107"/>
      <c r="D39" s="108"/>
      <c r="E39" s="160"/>
      <c r="F39" s="159"/>
      <c r="G39" s="159"/>
    </row>
    <row r="40" spans="1:7" ht="15">
      <c r="A40" s="108"/>
      <c r="B40" s="106" t="s">
        <v>366</v>
      </c>
      <c r="C40" s="107"/>
      <c r="D40" s="108" t="s">
        <v>156</v>
      </c>
      <c r="E40" s="160">
        <v>0.089</v>
      </c>
      <c r="F40" s="159">
        <f>E40-(E40*60/100)</f>
        <v>0.0356</v>
      </c>
      <c r="G40" s="159">
        <v>0.0356</v>
      </c>
    </row>
    <row r="41" spans="1:7" ht="15">
      <c r="A41" s="108"/>
      <c r="B41" s="106"/>
      <c r="C41" s="107"/>
      <c r="F41" s="159"/>
      <c r="G41" s="159"/>
    </row>
    <row r="42" spans="1:7" ht="15">
      <c r="A42" s="108"/>
      <c r="B42" s="106"/>
      <c r="C42" s="107"/>
      <c r="D42" s="108"/>
      <c r="E42" s="160"/>
      <c r="F42" s="159"/>
      <c r="G42" s="159"/>
    </row>
    <row r="43" spans="1:7" ht="15">
      <c r="A43" s="108"/>
      <c r="B43" s="106" t="s">
        <v>367</v>
      </c>
      <c r="C43" s="107"/>
      <c r="D43" s="108" t="s">
        <v>149</v>
      </c>
      <c r="E43" s="160">
        <v>0.356</v>
      </c>
      <c r="F43" s="159">
        <f>E43-(E43*45/100)</f>
        <v>0.19579999999999997</v>
      </c>
      <c r="G43" s="159">
        <v>0.19579999999999997</v>
      </c>
    </row>
    <row r="44" spans="1:7" ht="15">
      <c r="A44" s="108"/>
      <c r="B44" s="106"/>
      <c r="C44" s="107"/>
      <c r="D44" s="108"/>
      <c r="E44" s="160"/>
      <c r="F44" s="159"/>
      <c r="G44" s="159"/>
    </row>
    <row r="45" spans="1:7" ht="15">
      <c r="A45" s="108"/>
      <c r="B45" s="106"/>
      <c r="C45" s="107"/>
      <c r="D45" s="108"/>
      <c r="E45" s="160"/>
      <c r="F45" s="159"/>
      <c r="G45" s="159"/>
    </row>
    <row r="46" spans="1:7" ht="15">
      <c r="A46" s="108"/>
      <c r="B46" s="106" t="s">
        <v>368</v>
      </c>
      <c r="C46" s="107"/>
      <c r="D46" s="108" t="s">
        <v>159</v>
      </c>
      <c r="E46" s="160">
        <v>0.1424</v>
      </c>
      <c r="F46" s="159">
        <f>E46-(E46*50/100)</f>
        <v>0.0712</v>
      </c>
      <c r="G46" s="159">
        <v>0.0681</v>
      </c>
    </row>
    <row r="47" spans="1:7" ht="15">
      <c r="A47" s="108"/>
      <c r="B47" s="106"/>
      <c r="C47" s="107"/>
      <c r="D47" s="108"/>
      <c r="E47" s="160"/>
      <c r="F47" s="159"/>
      <c r="G47" s="159"/>
    </row>
    <row r="48" spans="1:7" ht="15">
      <c r="A48" s="108"/>
      <c r="B48" s="106"/>
      <c r="C48" s="107"/>
      <c r="D48" s="108"/>
      <c r="E48" s="160"/>
      <c r="F48" s="159"/>
      <c r="G48" s="159"/>
    </row>
    <row r="49" spans="1:7" ht="15">
      <c r="A49" s="108"/>
      <c r="B49" s="106" t="s">
        <v>369</v>
      </c>
      <c r="C49" s="107"/>
      <c r="D49" s="108" t="s">
        <v>287</v>
      </c>
      <c r="E49" s="160">
        <v>0.0356</v>
      </c>
      <c r="F49" s="159">
        <f>E49-(E49*35/100)</f>
        <v>0.02314</v>
      </c>
      <c r="G49" s="159">
        <v>0.02314</v>
      </c>
    </row>
    <row r="50" spans="1:7" ht="15">
      <c r="A50" s="108"/>
      <c r="B50" s="60"/>
      <c r="C50" s="107"/>
      <c r="D50" s="108"/>
      <c r="E50" s="160"/>
      <c r="F50" s="159"/>
      <c r="G50" s="159"/>
    </row>
    <row r="51" spans="1:7" ht="15">
      <c r="A51" s="108"/>
      <c r="B51" s="109" t="s">
        <v>370</v>
      </c>
      <c r="C51" s="107"/>
      <c r="D51" s="108" t="s">
        <v>172</v>
      </c>
      <c r="E51" s="160">
        <v>0.056</v>
      </c>
      <c r="F51" s="159">
        <f>E51-(E51*55/100)</f>
        <v>0.0252</v>
      </c>
      <c r="G51" s="159">
        <v>0.0252</v>
      </c>
    </row>
    <row r="52" spans="1:7" ht="15">
      <c r="A52" s="108"/>
      <c r="B52" s="106"/>
      <c r="C52" s="107"/>
      <c r="D52" s="108"/>
      <c r="E52" s="160"/>
      <c r="F52" s="159"/>
      <c r="G52" s="159"/>
    </row>
    <row r="53" spans="1:7" ht="15">
      <c r="A53" s="108"/>
      <c r="B53" s="106" t="s">
        <v>371</v>
      </c>
      <c r="C53" s="107"/>
      <c r="D53" s="108" t="s">
        <v>184</v>
      </c>
      <c r="E53" s="160">
        <v>0.2225</v>
      </c>
      <c r="F53" s="159">
        <f>E53-(E53*48/100)</f>
        <v>0.11570000000000001</v>
      </c>
      <c r="G53" s="159">
        <v>0.11</v>
      </c>
    </row>
    <row r="54" spans="1:7" ht="15">
      <c r="A54" s="108"/>
      <c r="B54" s="106"/>
      <c r="C54" s="107"/>
      <c r="D54" s="108"/>
      <c r="E54" s="160"/>
      <c r="F54" s="159"/>
      <c r="G54" s="159"/>
    </row>
    <row r="55" spans="1:7" ht="15">
      <c r="A55" s="108"/>
      <c r="B55" s="106"/>
      <c r="C55" s="107"/>
      <c r="D55" s="108"/>
      <c r="E55" s="160"/>
      <c r="F55" s="159"/>
      <c r="G55" s="159"/>
    </row>
    <row r="56" spans="1:7" ht="15">
      <c r="A56" s="108"/>
      <c r="B56" s="106" t="s">
        <v>372</v>
      </c>
      <c r="C56" s="107"/>
      <c r="D56" s="108" t="s">
        <v>159</v>
      </c>
      <c r="E56" s="160">
        <v>0.1424</v>
      </c>
      <c r="F56" s="159">
        <f>E56-(E56*50/100)</f>
        <v>0.0712</v>
      </c>
      <c r="G56" s="159">
        <v>0.0712</v>
      </c>
    </row>
    <row r="57" spans="1:7" ht="15">
      <c r="A57" s="108"/>
      <c r="B57" s="106"/>
      <c r="C57" s="107"/>
      <c r="F57" s="159"/>
      <c r="G57" s="159"/>
    </row>
    <row r="58" spans="1:7" ht="15">
      <c r="A58" s="108"/>
      <c r="B58" s="106" t="s">
        <v>373</v>
      </c>
      <c r="C58" s="107"/>
      <c r="D58" s="108" t="s">
        <v>172</v>
      </c>
      <c r="E58" s="160">
        <v>0.056</v>
      </c>
      <c r="F58" s="159">
        <f>E58-(E58*70/100)</f>
        <v>0.016800000000000002</v>
      </c>
      <c r="G58" s="159">
        <v>0.016800000000000002</v>
      </c>
    </row>
    <row r="59" spans="1:7" ht="15">
      <c r="A59" s="108"/>
      <c r="B59" s="106"/>
      <c r="C59" s="107"/>
      <c r="D59" s="108"/>
      <c r="E59" s="160"/>
      <c r="F59" s="159"/>
      <c r="G59" s="159"/>
    </row>
    <row r="60" spans="1:7" ht="15">
      <c r="A60" s="108"/>
      <c r="B60" s="106"/>
      <c r="C60" s="107"/>
      <c r="D60" s="108"/>
      <c r="E60" s="160"/>
      <c r="F60" s="159"/>
      <c r="G60" s="159"/>
    </row>
    <row r="61" spans="1:7" ht="15">
      <c r="A61" s="108"/>
      <c r="B61" s="106" t="s">
        <v>374</v>
      </c>
      <c r="C61" s="107"/>
      <c r="D61" s="108" t="s">
        <v>147</v>
      </c>
      <c r="E61" s="160">
        <v>0.089</v>
      </c>
      <c r="F61" s="159">
        <f>E61-(E61*50/100)</f>
        <v>0.04449999999999999</v>
      </c>
      <c r="G61" s="159">
        <v>0.04449999999999999</v>
      </c>
    </row>
    <row r="62" spans="1:7" ht="15">
      <c r="A62" s="108"/>
      <c r="B62" s="106"/>
      <c r="C62" s="107"/>
      <c r="D62" s="108"/>
      <c r="E62" s="160"/>
      <c r="F62" s="159"/>
      <c r="G62" s="159"/>
    </row>
    <row r="63" spans="1:7" ht="15">
      <c r="A63" s="108"/>
      <c r="B63" s="106" t="s">
        <v>375</v>
      </c>
      <c r="C63" s="107"/>
      <c r="D63" s="108" t="s">
        <v>184</v>
      </c>
      <c r="E63" s="160">
        <v>0.2225</v>
      </c>
      <c r="F63" s="159">
        <f>E63-(E63*60/100)</f>
        <v>0.089</v>
      </c>
      <c r="G63" s="159">
        <v>0.089</v>
      </c>
    </row>
    <row r="64" spans="1:7" ht="15">
      <c r="A64" s="108"/>
      <c r="B64" s="106"/>
      <c r="C64" s="107"/>
      <c r="F64" s="159"/>
      <c r="G64" s="159"/>
    </row>
    <row r="65" spans="1:7" ht="15">
      <c r="A65" s="108"/>
      <c r="B65" s="106"/>
      <c r="C65" s="107"/>
      <c r="D65" s="108"/>
      <c r="E65" s="160"/>
      <c r="F65" s="159"/>
      <c r="G65" s="159"/>
    </row>
    <row r="66" spans="1:7" ht="15">
      <c r="A66" s="108"/>
      <c r="B66" s="106" t="s">
        <v>376</v>
      </c>
      <c r="C66" s="107"/>
      <c r="D66" s="108" t="s">
        <v>159</v>
      </c>
      <c r="E66" s="160">
        <v>0.1424</v>
      </c>
      <c r="F66" s="159">
        <f>E66-(E66*60/100)</f>
        <v>0.05696</v>
      </c>
      <c r="G66" s="159">
        <v>0.052</v>
      </c>
    </row>
    <row r="67" spans="1:7" ht="15">
      <c r="A67" s="108"/>
      <c r="B67" s="106"/>
      <c r="C67" s="107"/>
      <c r="D67" s="108"/>
      <c r="E67" s="160"/>
      <c r="F67" s="159"/>
      <c r="G67" s="159"/>
    </row>
    <row r="68" spans="1:7" ht="15">
      <c r="A68" s="108"/>
      <c r="B68" s="106" t="s">
        <v>377</v>
      </c>
      <c r="C68" s="107"/>
      <c r="D68" s="108" t="s">
        <v>159</v>
      </c>
      <c r="E68" s="160">
        <v>0.1424</v>
      </c>
      <c r="F68" s="159">
        <f>E68-(E68*60/100)</f>
        <v>0.05696</v>
      </c>
      <c r="G68" s="159">
        <v>0.05696</v>
      </c>
    </row>
    <row r="69" spans="1:7" ht="15">
      <c r="A69" s="108"/>
      <c r="B69" s="106"/>
      <c r="C69" s="107"/>
      <c r="D69" s="108"/>
      <c r="E69" s="160"/>
      <c r="F69" s="159"/>
      <c r="G69" s="159"/>
    </row>
    <row r="70" spans="1:7" ht="15">
      <c r="A70" s="108"/>
      <c r="B70" s="106"/>
      <c r="C70" s="107"/>
      <c r="D70" s="108"/>
      <c r="E70" s="160"/>
      <c r="F70" s="159"/>
      <c r="G70" s="159"/>
    </row>
    <row r="71" spans="1:7" ht="15">
      <c r="A71" s="108"/>
      <c r="B71" s="106" t="s">
        <v>378</v>
      </c>
      <c r="D71" s="108" t="s">
        <v>172</v>
      </c>
      <c r="E71" s="160">
        <v>0.056</v>
      </c>
      <c r="F71" s="159">
        <f>E71-(E71*70/100)</f>
        <v>0.016800000000000002</v>
      </c>
      <c r="G71" s="159">
        <v>0.016800000000000002</v>
      </c>
    </row>
    <row r="72" spans="1:7" ht="15">
      <c r="A72" s="108"/>
      <c r="B72" s="106"/>
      <c r="C72" s="107"/>
      <c r="D72" s="108"/>
      <c r="E72" s="160"/>
      <c r="F72" s="159"/>
      <c r="G72" s="159"/>
    </row>
    <row r="73" spans="1:7" ht="15">
      <c r="A73" s="108"/>
      <c r="B73" s="106" t="s">
        <v>379</v>
      </c>
      <c r="C73" s="107"/>
      <c r="D73" s="108" t="s">
        <v>184</v>
      </c>
      <c r="E73" s="160">
        <v>0.2225</v>
      </c>
      <c r="F73" s="159">
        <f>E73-(E73*65/100)</f>
        <v>0.077875</v>
      </c>
      <c r="G73" s="159">
        <v>0.077875</v>
      </c>
    </row>
    <row r="74" spans="1:7" ht="15">
      <c r="A74" s="108"/>
      <c r="B74" s="106"/>
      <c r="C74" s="107"/>
      <c r="D74" s="108"/>
      <c r="E74" s="160"/>
      <c r="F74" s="159"/>
      <c r="G74" s="159"/>
    </row>
    <row r="75" spans="1:7" ht="15">
      <c r="A75" s="108"/>
      <c r="B75" s="106" t="s">
        <v>380</v>
      </c>
      <c r="C75" s="107"/>
      <c r="D75" s="108" t="s">
        <v>184</v>
      </c>
      <c r="E75" s="160">
        <v>0.2225</v>
      </c>
      <c r="F75" s="159">
        <f>E75-(E75*55/100)</f>
        <v>0.10012499999999999</v>
      </c>
      <c r="G75" s="159">
        <v>0.97</v>
      </c>
    </row>
    <row r="76" spans="1:7" ht="15">
      <c r="A76" s="108"/>
      <c r="B76" s="106"/>
      <c r="C76" s="107"/>
      <c r="D76" s="108"/>
      <c r="E76" s="160"/>
      <c r="F76" s="159"/>
      <c r="G76" s="159"/>
    </row>
    <row r="77" spans="1:7" ht="15">
      <c r="A77" s="108"/>
      <c r="B77" s="106" t="s">
        <v>381</v>
      </c>
      <c r="C77" s="107"/>
      <c r="D77" s="108" t="s">
        <v>287</v>
      </c>
      <c r="E77" s="160">
        <v>0.0356</v>
      </c>
      <c r="F77" s="159">
        <f>E77-(E77*50/100)</f>
        <v>0.0178</v>
      </c>
      <c r="G77" s="159">
        <v>0.0178</v>
      </c>
    </row>
    <row r="78" spans="1:7" ht="15">
      <c r="A78" s="108"/>
      <c r="B78" s="106"/>
      <c r="C78" s="107"/>
      <c r="D78" s="108" t="s">
        <v>147</v>
      </c>
      <c r="E78" s="160">
        <v>0.089</v>
      </c>
      <c r="F78" s="159">
        <f>E78-(E78*75/100)</f>
        <v>0.022249999999999992</v>
      </c>
      <c r="G78" s="159">
        <v>0.022249999999999992</v>
      </c>
    </row>
    <row r="79" spans="1:7" ht="15">
      <c r="A79" s="108"/>
      <c r="B79" s="106"/>
      <c r="C79" s="107"/>
      <c r="F79" s="159"/>
      <c r="G79" s="159"/>
    </row>
    <row r="80" spans="1:7" ht="15">
      <c r="A80" s="108"/>
      <c r="B80" s="106" t="s">
        <v>382</v>
      </c>
      <c r="C80" s="107"/>
      <c r="D80" s="108" t="s">
        <v>147</v>
      </c>
      <c r="E80" s="160">
        <v>0.089</v>
      </c>
      <c r="F80" s="159">
        <f>E80-(E80*60/100)</f>
        <v>0.0356</v>
      </c>
      <c r="G80" s="159">
        <v>0.0356</v>
      </c>
    </row>
    <row r="81" spans="1:7" ht="15">
      <c r="A81" s="108"/>
      <c r="B81" s="106"/>
      <c r="C81" s="107"/>
      <c r="D81" s="108"/>
      <c r="E81" s="160"/>
      <c r="F81" s="159"/>
      <c r="G81" s="159"/>
    </row>
    <row r="82" spans="1:7" ht="15">
      <c r="A82" s="108"/>
      <c r="B82" s="106" t="s">
        <v>383</v>
      </c>
      <c r="C82" s="107"/>
      <c r="D82" s="108" t="s">
        <v>159</v>
      </c>
      <c r="E82" s="160">
        <v>0.1424</v>
      </c>
      <c r="F82" s="159">
        <f>E82-(E82*60/100)</f>
        <v>0.05696</v>
      </c>
      <c r="G82" s="159">
        <v>0.05696</v>
      </c>
    </row>
    <row r="83" spans="1:7" ht="15">
      <c r="A83" s="108"/>
      <c r="B83" s="106"/>
      <c r="C83" s="107"/>
      <c r="D83" s="108" t="s">
        <v>143</v>
      </c>
      <c r="E83" s="160">
        <v>0.178</v>
      </c>
      <c r="F83" s="159">
        <f>E83-(E83*50/100)</f>
        <v>0.08899999999999998</v>
      </c>
      <c r="G83" s="159">
        <v>0.08899999999999998</v>
      </c>
    </row>
    <row r="84" spans="1:7" ht="15">
      <c r="A84" s="108"/>
      <c r="B84" s="106"/>
      <c r="C84" s="107"/>
      <c r="F84" s="159"/>
      <c r="G84" s="159"/>
    </row>
    <row r="85" spans="1:7" ht="15">
      <c r="A85" s="108"/>
      <c r="B85" s="106" t="s">
        <v>384</v>
      </c>
      <c r="C85" s="107"/>
      <c r="D85" s="108" t="s">
        <v>172</v>
      </c>
      <c r="E85" s="160">
        <v>0.056</v>
      </c>
      <c r="F85" s="159">
        <f>E85-(E85*60/100)</f>
        <v>0.022400000000000003</v>
      </c>
      <c r="G85" s="159">
        <v>0.022</v>
      </c>
    </row>
    <row r="86" spans="1:7" ht="15">
      <c r="A86" s="108"/>
      <c r="C86" s="107"/>
      <c r="D86" s="108" t="s">
        <v>147</v>
      </c>
      <c r="E86" s="165">
        <v>0.089</v>
      </c>
      <c r="F86" s="159">
        <f>E86-(E86*50/100)</f>
        <v>0.04449999999999999</v>
      </c>
      <c r="G86" s="159">
        <v>0.045</v>
      </c>
    </row>
    <row r="87" spans="1:7" ht="15">
      <c r="A87" s="108"/>
      <c r="C87" s="107"/>
      <c r="D87" s="108" t="s">
        <v>340</v>
      </c>
      <c r="E87" s="165">
        <v>0.02225</v>
      </c>
      <c r="F87" s="159">
        <f>E87-(E87*30/100)</f>
        <v>0.015574999999999999</v>
      </c>
      <c r="G87" s="159">
        <v>0.014</v>
      </c>
    </row>
    <row r="88" spans="1:7" ht="15">
      <c r="A88" s="108"/>
      <c r="B88" s="106"/>
      <c r="C88" s="107"/>
      <c r="D88" s="108"/>
      <c r="E88" s="160"/>
      <c r="F88" s="159"/>
      <c r="G88" s="159"/>
    </row>
    <row r="89" spans="1:7" ht="15">
      <c r="A89" s="108"/>
      <c r="B89" s="106" t="s">
        <v>385</v>
      </c>
      <c r="C89" s="107"/>
      <c r="D89" s="108" t="s">
        <v>172</v>
      </c>
      <c r="E89" s="160">
        <v>0.056</v>
      </c>
      <c r="F89" s="159">
        <f>E89-(E89*45/100)</f>
        <v>0.0308</v>
      </c>
      <c r="G89" s="159">
        <v>0.031</v>
      </c>
    </row>
    <row r="90" spans="1:7" ht="15">
      <c r="A90" s="108"/>
      <c r="B90" s="106"/>
      <c r="C90" s="107"/>
      <c r="D90" s="108"/>
      <c r="E90" s="160"/>
      <c r="F90" s="159"/>
      <c r="G90" s="159"/>
    </row>
    <row r="91" spans="1:7" ht="15">
      <c r="A91" s="108"/>
      <c r="B91" s="106" t="s">
        <v>386</v>
      </c>
      <c r="C91" s="107"/>
      <c r="D91" s="108" t="s">
        <v>147</v>
      </c>
      <c r="E91" s="160">
        <v>0.089</v>
      </c>
      <c r="F91" s="159">
        <f>E91-(E91*60/100)</f>
        <v>0.0356</v>
      </c>
      <c r="G91" s="159">
        <v>0.033</v>
      </c>
    </row>
    <row r="92" spans="1:7" ht="15">
      <c r="A92" s="108"/>
      <c r="B92" s="106"/>
      <c r="C92" s="107"/>
      <c r="D92" s="108" t="s">
        <v>159</v>
      </c>
      <c r="E92" s="160">
        <v>0.1424</v>
      </c>
      <c r="F92" s="159">
        <f>E92-(E92*55/100)</f>
        <v>0.06408</v>
      </c>
      <c r="G92" s="159">
        <v>0.064</v>
      </c>
    </row>
    <row r="93" spans="1:7" ht="15">
      <c r="A93" s="108"/>
      <c r="B93" s="106"/>
      <c r="C93" s="107"/>
      <c r="D93" s="108"/>
      <c r="E93" s="160"/>
      <c r="F93" s="159"/>
      <c r="G93" s="159"/>
    </row>
    <row r="94" spans="1:7" ht="15">
      <c r="A94" s="108"/>
      <c r="B94" s="106" t="s">
        <v>387</v>
      </c>
      <c r="C94" s="107"/>
      <c r="D94" s="108" t="s">
        <v>172</v>
      </c>
      <c r="E94" s="160">
        <v>0.056</v>
      </c>
      <c r="F94" s="159">
        <f>E94-(E94*60/100)</f>
        <v>0.022400000000000003</v>
      </c>
      <c r="G94" s="159">
        <v>0.022</v>
      </c>
    </row>
    <row r="95" spans="1:7" ht="15">
      <c r="A95" s="108"/>
      <c r="B95" s="106"/>
      <c r="C95" s="107"/>
      <c r="D95" s="108" t="s">
        <v>147</v>
      </c>
      <c r="E95" s="160">
        <v>0.089</v>
      </c>
      <c r="F95" s="159">
        <f>E95-(E95*70/100)</f>
        <v>0.0267</v>
      </c>
      <c r="G95" s="159">
        <v>0.027</v>
      </c>
    </row>
    <row r="96" spans="1:7" ht="15">
      <c r="A96" s="101"/>
      <c r="B96" s="100"/>
      <c r="C96" s="104"/>
      <c r="D96" s="101"/>
      <c r="E96" s="127"/>
      <c r="F96" s="128"/>
      <c r="G96" s="162"/>
    </row>
    <row r="97" spans="1:7" ht="15">
      <c r="A97" s="95"/>
      <c r="B97" s="95"/>
      <c r="C97" s="129"/>
      <c r="D97" s="95"/>
      <c r="E97" s="95"/>
      <c r="F97" s="95"/>
      <c r="G97" s="214"/>
    </row>
    <row r="98" spans="1:7" ht="15">
      <c r="A98" s="95"/>
      <c r="B98" s="95"/>
      <c r="C98" s="129"/>
      <c r="D98" s="95"/>
      <c r="E98" s="95"/>
      <c r="F98" s="95"/>
      <c r="G98" s="214"/>
    </row>
    <row r="99" spans="1:7" ht="15">
      <c r="A99" s="95"/>
      <c r="B99" s="95"/>
      <c r="C99" s="129"/>
      <c r="D99" s="95"/>
      <c r="E99" s="95"/>
      <c r="F99" s="95"/>
      <c r="G99" s="214"/>
    </row>
    <row r="100" spans="1:7" ht="15">
      <c r="A100" s="95"/>
      <c r="B100" s="95"/>
      <c r="C100" s="129"/>
      <c r="D100" s="95"/>
      <c r="E100" s="95"/>
      <c r="F100" s="95"/>
      <c r="G100" s="214"/>
    </row>
    <row r="101" spans="1:7" ht="15">
      <c r="A101" s="95"/>
      <c r="B101" s="95"/>
      <c r="C101" s="129"/>
      <c r="D101" s="95"/>
      <c r="E101" s="95"/>
      <c r="F101" s="95"/>
      <c r="G101" s="214"/>
    </row>
    <row r="102" spans="1:7" ht="15">
      <c r="A102" s="95"/>
      <c r="B102" s="95"/>
      <c r="C102" s="129"/>
      <c r="D102" s="95"/>
      <c r="E102" s="95"/>
      <c r="F102" s="95"/>
      <c r="G102" s="214"/>
    </row>
    <row r="103" spans="1:7" ht="15">
      <c r="A103" s="95"/>
      <c r="B103" s="95"/>
      <c r="C103" s="129"/>
      <c r="D103" s="95"/>
      <c r="E103" s="95"/>
      <c r="F103" s="95"/>
      <c r="G103" s="214"/>
    </row>
    <row r="104" spans="1:7" ht="15">
      <c r="A104" s="95"/>
      <c r="B104" s="95"/>
      <c r="C104" s="129"/>
      <c r="D104" s="95"/>
      <c r="E104" s="95"/>
      <c r="F104" s="95"/>
      <c r="G104" s="214"/>
    </row>
    <row r="105" spans="1:7" ht="15">
      <c r="A105" s="95"/>
      <c r="B105" s="95"/>
      <c r="C105" s="129"/>
      <c r="D105" s="95"/>
      <c r="E105" s="95"/>
      <c r="F105" s="95"/>
      <c r="G105" s="214"/>
    </row>
    <row r="106" spans="1:7" ht="15">
      <c r="A106" s="95"/>
      <c r="B106" s="95"/>
      <c r="C106" s="129"/>
      <c r="D106" s="95"/>
      <c r="E106" s="95"/>
      <c r="F106" s="95"/>
      <c r="G106" s="214"/>
    </row>
    <row r="107" spans="1:7" ht="15">
      <c r="A107" s="95"/>
      <c r="B107" s="95"/>
      <c r="C107" s="129"/>
      <c r="D107" s="95"/>
      <c r="E107" s="95"/>
      <c r="F107" s="95"/>
      <c r="G107" s="214"/>
    </row>
    <row r="108" spans="1:7" ht="15">
      <c r="A108" s="117" t="s">
        <v>388</v>
      </c>
      <c r="B108" s="130"/>
      <c r="C108" s="118"/>
      <c r="D108" s="124"/>
      <c r="E108" s="95"/>
      <c r="F108" s="95"/>
      <c r="G108" s="214"/>
    </row>
    <row r="109" spans="1:7" ht="15">
      <c r="A109" s="95"/>
      <c r="B109" s="95"/>
      <c r="C109" s="129"/>
      <c r="D109" s="95"/>
      <c r="E109" s="95"/>
      <c r="F109" s="95"/>
      <c r="G109" s="214"/>
    </row>
    <row r="110" spans="1:7" ht="15">
      <c r="A110" s="95"/>
      <c r="B110" s="95"/>
      <c r="C110" s="129"/>
      <c r="D110" s="95"/>
      <c r="E110" s="95"/>
      <c r="F110" s="95"/>
      <c r="G110" s="214"/>
    </row>
    <row r="111" spans="1:7" ht="15">
      <c r="A111" s="95"/>
      <c r="B111" s="95"/>
      <c r="C111" s="129"/>
      <c r="D111" s="95"/>
      <c r="E111" s="95"/>
      <c r="F111" s="95"/>
      <c r="G111" s="214"/>
    </row>
    <row r="112" spans="1:7" ht="15">
      <c r="A112" s="95"/>
      <c r="B112" s="95"/>
      <c r="C112" s="129"/>
      <c r="D112" s="95"/>
      <c r="E112" s="95"/>
      <c r="F112" s="95"/>
      <c r="G112" s="214"/>
    </row>
    <row r="113" spans="1:90" ht="15.75">
      <c r="A113" s="117"/>
      <c r="B113" s="114"/>
      <c r="C113" s="115"/>
      <c r="D113" s="116"/>
      <c r="E113" s="117"/>
      <c r="F113" s="118"/>
      <c r="G113" s="131"/>
      <c r="H113" s="120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</row>
    <row r="114" spans="1:90" ht="15.75">
      <c r="A114" s="117"/>
      <c r="B114" s="114"/>
      <c r="C114" s="115"/>
      <c r="D114" s="116"/>
      <c r="E114" s="117"/>
      <c r="F114" s="118"/>
      <c r="G114" s="131"/>
      <c r="H114" s="120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</row>
    <row r="115" spans="1:90" ht="15.75">
      <c r="A115" s="117"/>
      <c r="B115" s="114"/>
      <c r="C115" s="115"/>
      <c r="D115" s="116"/>
      <c r="E115" s="117"/>
      <c r="F115" s="118"/>
      <c r="G115" s="119"/>
      <c r="H115" s="120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</row>
    <row r="116" spans="1:90" ht="15.75">
      <c r="A116" s="117"/>
      <c r="B116" s="114"/>
      <c r="C116" s="115"/>
      <c r="D116" s="116"/>
      <c r="E116" s="117"/>
      <c r="F116" s="118"/>
      <c r="G116" s="119"/>
      <c r="H116" s="120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</row>
    <row r="117" spans="1:90" ht="15.75">
      <c r="A117" s="117"/>
      <c r="B117" s="114"/>
      <c r="C117" s="115"/>
      <c r="D117" s="116"/>
      <c r="E117" s="117"/>
      <c r="F117" s="118"/>
      <c r="G117" s="119"/>
      <c r="H117" s="120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</row>
    <row r="118" spans="1:90" ht="15.75">
      <c r="A118" s="117"/>
      <c r="B118" s="114"/>
      <c r="C118" s="115"/>
      <c r="D118" s="116"/>
      <c r="E118" s="117"/>
      <c r="F118" s="118"/>
      <c r="G118" s="119"/>
      <c r="H118" s="120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</row>
    <row r="119" spans="1:90" ht="15.75">
      <c r="A119" s="117"/>
      <c r="B119" s="114"/>
      <c r="C119" s="115"/>
      <c r="D119" s="116"/>
      <c r="E119" s="117"/>
      <c r="F119" s="118"/>
      <c r="G119" s="119"/>
      <c r="H119" s="120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</row>
    <row r="120" spans="8:90" ht="15.75">
      <c r="H120" s="120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</row>
    <row r="121" spans="1:90" ht="15.75">
      <c r="A121" s="117"/>
      <c r="H121" s="120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</row>
    <row r="122" spans="1:90" ht="15.75">
      <c r="A122" s="117"/>
      <c r="H122" s="120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</row>
    <row r="123" spans="8:90" ht="15.75">
      <c r="H123" s="120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</row>
    <row r="124" spans="1:90" ht="15.75">
      <c r="A124" s="117"/>
      <c r="B124" s="117"/>
      <c r="C124" s="117"/>
      <c r="D124" s="234"/>
      <c r="E124" s="234"/>
      <c r="F124" s="234"/>
      <c r="G124" s="117"/>
      <c r="H124" s="120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</row>
    <row r="125" spans="2:90" ht="15.75">
      <c r="B125" s="124"/>
      <c r="C125" s="125"/>
      <c r="D125" s="125"/>
      <c r="E125" s="126"/>
      <c r="F125" s="117"/>
      <c r="G125" s="117"/>
      <c r="H125" s="120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</row>
    <row r="126" spans="8:90" ht="15.75">
      <c r="H126" s="120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</row>
    <row r="127" spans="8:90" ht="15.75">
      <c r="H127" s="120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</row>
    <row r="128" spans="8:90" ht="15.75">
      <c r="H128" s="120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</row>
    <row r="129" spans="8:90" ht="15.75">
      <c r="H129" s="120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</row>
    <row r="130" spans="8:90" ht="15.75">
      <c r="H130" s="120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</row>
    <row r="131" spans="8:90" ht="15.75">
      <c r="H131" s="120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</row>
  </sheetData>
  <sheetProtection/>
  <mergeCells count="4">
    <mergeCell ref="A2:G2"/>
    <mergeCell ref="A3:G3"/>
    <mergeCell ref="A4:G4"/>
    <mergeCell ref="D124:F12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2992"/>
  <sheetViews>
    <sheetView view="pageBreakPreview" zoomScale="90" zoomScaleNormal="70" zoomScaleSheetLayoutView="90" zoomScalePageLayoutView="0" workbookViewId="0" topLeftCell="A1">
      <selection activeCell="F11" sqref="F11"/>
    </sheetView>
  </sheetViews>
  <sheetFormatPr defaultColWidth="9.140625" defaultRowHeight="15"/>
  <cols>
    <col min="1" max="1" width="19.7109375" style="91" customWidth="1"/>
    <col min="2" max="2" width="25.140625" style="211" customWidth="1"/>
    <col min="3" max="3" width="19.140625" style="211" customWidth="1"/>
    <col min="4" max="4" width="27.421875" style="212" customWidth="1"/>
    <col min="5" max="5" width="22.421875" style="192" customWidth="1"/>
    <col min="6" max="6" width="23.8515625" style="213" customWidth="1"/>
    <col min="7" max="7" width="26.7109375" style="92" customWidth="1"/>
    <col min="8" max="8" width="1.7109375" style="192" customWidth="1"/>
    <col min="9" max="16384" width="9.140625" style="192" customWidth="1"/>
  </cols>
  <sheetData>
    <row r="2" spans="1:7" s="169" customFormat="1" ht="18">
      <c r="A2" s="70"/>
      <c r="B2" s="167"/>
      <c r="C2" s="167"/>
      <c r="D2" s="168"/>
      <c r="F2" s="170"/>
      <c r="G2" s="71" t="s">
        <v>785</v>
      </c>
    </row>
    <row r="3" spans="1:7" s="169" customFormat="1" ht="36">
      <c r="A3" s="70"/>
      <c r="B3" s="167"/>
      <c r="C3" s="167"/>
      <c r="D3" s="168"/>
      <c r="F3" s="170"/>
      <c r="G3" s="72" t="s">
        <v>786</v>
      </c>
    </row>
    <row r="4" spans="1:7" s="169" customFormat="1" ht="18">
      <c r="A4" s="70"/>
      <c r="B4" s="167"/>
      <c r="C4" s="167"/>
      <c r="D4" s="168"/>
      <c r="F4" s="170"/>
      <c r="G4" s="72" t="s">
        <v>787</v>
      </c>
    </row>
    <row r="5" spans="3:4" s="73" customFormat="1" ht="14.25">
      <c r="C5" s="74"/>
      <c r="D5" s="75"/>
    </row>
    <row r="6" spans="1:7" s="76" customFormat="1" ht="20.25">
      <c r="A6" s="240" t="s">
        <v>389</v>
      </c>
      <c r="B6" s="240"/>
      <c r="C6" s="240"/>
      <c r="D6" s="240"/>
      <c r="E6" s="240"/>
      <c r="F6" s="240"/>
      <c r="G6" s="240"/>
    </row>
    <row r="7" spans="1:7" s="76" customFormat="1" ht="20.25">
      <c r="A7" s="240" t="s">
        <v>108</v>
      </c>
      <c r="B7" s="240"/>
      <c r="C7" s="240"/>
      <c r="D7" s="240"/>
      <c r="E7" s="240"/>
      <c r="F7" s="240"/>
      <c r="G7" s="240"/>
    </row>
    <row r="8" spans="1:7" s="76" customFormat="1" ht="20.25">
      <c r="A8" s="240" t="s">
        <v>109</v>
      </c>
      <c r="B8" s="240"/>
      <c r="C8" s="240"/>
      <c r="D8" s="240"/>
      <c r="E8" s="240"/>
      <c r="F8" s="240"/>
      <c r="G8" s="240"/>
    </row>
    <row r="9" spans="1:7" s="76" customFormat="1" ht="20.25">
      <c r="A9" s="240" t="s">
        <v>853</v>
      </c>
      <c r="B9" s="240"/>
      <c r="C9" s="240"/>
      <c r="D9" s="240"/>
      <c r="E9" s="240"/>
      <c r="F9" s="240"/>
      <c r="G9" s="240"/>
    </row>
    <row r="10" spans="2:4" s="73" customFormat="1" ht="14.25">
      <c r="B10" s="74"/>
      <c r="C10" s="74"/>
      <c r="D10" s="75"/>
    </row>
    <row r="11" spans="1:7" s="77" customFormat="1" ht="144.75" customHeight="1">
      <c r="A11" s="171" t="s">
        <v>0</v>
      </c>
      <c r="B11" s="171" t="s">
        <v>390</v>
      </c>
      <c r="C11" s="171" t="s">
        <v>391</v>
      </c>
      <c r="D11" s="172" t="s">
        <v>392</v>
      </c>
      <c r="E11" s="171" t="s">
        <v>393</v>
      </c>
      <c r="F11" s="171" t="s">
        <v>394</v>
      </c>
      <c r="G11" s="171" t="s">
        <v>395</v>
      </c>
    </row>
    <row r="12" spans="1:7" s="78" customFormat="1" ht="22.5">
      <c r="A12" s="237" t="s">
        <v>396</v>
      </c>
      <c r="B12" s="173" t="s">
        <v>397</v>
      </c>
      <c r="C12" s="174"/>
      <c r="D12" s="175" t="s">
        <v>398</v>
      </c>
      <c r="E12" s="176">
        <v>0.392</v>
      </c>
      <c r="F12" s="177">
        <v>0.059</v>
      </c>
      <c r="G12" s="178">
        <v>0.044</v>
      </c>
    </row>
    <row r="13" spans="1:7" s="79" customFormat="1" ht="18">
      <c r="A13" s="238"/>
      <c r="B13" s="173"/>
      <c r="C13" s="174"/>
      <c r="D13" s="175" t="s">
        <v>399</v>
      </c>
      <c r="E13" s="176">
        <v>1.249</v>
      </c>
      <c r="F13" s="177">
        <v>0.187</v>
      </c>
      <c r="G13" s="178">
        <v>0.14</v>
      </c>
    </row>
    <row r="14" spans="1:7" s="80" customFormat="1" ht="18">
      <c r="A14" s="239"/>
      <c r="B14" s="173"/>
      <c r="C14" s="174"/>
      <c r="D14" s="175" t="s">
        <v>400</v>
      </c>
      <c r="E14" s="176">
        <v>0.199</v>
      </c>
      <c r="F14" s="177">
        <v>0.03</v>
      </c>
      <c r="G14" s="178">
        <v>0.022</v>
      </c>
    </row>
    <row r="15" spans="1:7" s="80" customFormat="1" ht="18">
      <c r="A15" s="176"/>
      <c r="B15" s="173"/>
      <c r="C15" s="174"/>
      <c r="D15" s="175" t="s">
        <v>401</v>
      </c>
      <c r="E15" s="176">
        <v>1.246</v>
      </c>
      <c r="F15" s="177">
        <v>0.124</v>
      </c>
      <c r="G15" s="178">
        <v>0.099</v>
      </c>
    </row>
    <row r="16" spans="1:7" s="80" customFormat="1" ht="18">
      <c r="A16" s="176"/>
      <c r="B16" s="173"/>
      <c r="C16" s="174"/>
      <c r="D16" s="175" t="s">
        <v>402</v>
      </c>
      <c r="E16" s="176">
        <v>0.797</v>
      </c>
      <c r="F16" s="177">
        <v>0.08</v>
      </c>
      <c r="G16" s="178">
        <v>0.06</v>
      </c>
    </row>
    <row r="17" spans="1:7" s="80" customFormat="1" ht="18">
      <c r="A17" s="176"/>
      <c r="B17" s="173"/>
      <c r="C17" s="174"/>
      <c r="D17" s="175" t="s">
        <v>403</v>
      </c>
      <c r="E17" s="176">
        <v>0.249</v>
      </c>
      <c r="F17" s="177">
        <v>0.03</v>
      </c>
      <c r="G17" s="177">
        <v>0.03</v>
      </c>
    </row>
    <row r="18" spans="1:7" s="80" customFormat="1" ht="18">
      <c r="A18" s="176"/>
      <c r="B18" s="173"/>
      <c r="C18" s="174"/>
      <c r="D18" s="175" t="s">
        <v>404</v>
      </c>
      <c r="E18" s="176">
        <v>0.117</v>
      </c>
      <c r="F18" s="177">
        <v>0.052</v>
      </c>
      <c r="G18" s="177">
        <v>0.052</v>
      </c>
    </row>
    <row r="19" spans="1:7" s="80" customFormat="1" ht="18">
      <c r="A19" s="176"/>
      <c r="B19" s="173"/>
      <c r="C19" s="174"/>
      <c r="D19" s="175" t="s">
        <v>405</v>
      </c>
      <c r="E19" s="176">
        <v>0.031</v>
      </c>
      <c r="F19" s="177">
        <v>0.014</v>
      </c>
      <c r="G19" s="177">
        <v>0.014</v>
      </c>
    </row>
    <row r="20" spans="1:7" s="80" customFormat="1" ht="18">
      <c r="A20" s="176"/>
      <c r="B20" s="173" t="s">
        <v>406</v>
      </c>
      <c r="C20" s="174"/>
      <c r="D20" s="175" t="s">
        <v>407</v>
      </c>
      <c r="E20" s="176">
        <v>0.747</v>
      </c>
      <c r="F20" s="177">
        <v>0.112</v>
      </c>
      <c r="G20" s="178">
        <v>0.089</v>
      </c>
    </row>
    <row r="21" spans="1:7" s="80" customFormat="1" ht="18">
      <c r="A21" s="176"/>
      <c r="B21" s="173"/>
      <c r="C21" s="174"/>
      <c r="D21" s="175" t="s">
        <v>408</v>
      </c>
      <c r="E21" s="176">
        <v>0.623</v>
      </c>
      <c r="F21" s="177">
        <v>0.062</v>
      </c>
      <c r="G21" s="178">
        <v>0.052</v>
      </c>
    </row>
    <row r="22" spans="1:7" s="80" customFormat="1" ht="18">
      <c r="A22" s="176"/>
      <c r="B22" s="173"/>
      <c r="C22" s="174"/>
      <c r="D22" s="175" t="s">
        <v>409</v>
      </c>
      <c r="E22" s="176">
        <v>0.299</v>
      </c>
      <c r="F22" s="177">
        <v>0.03</v>
      </c>
      <c r="G22" s="177">
        <v>0.03</v>
      </c>
    </row>
    <row r="23" spans="1:7" s="80" customFormat="1" ht="18">
      <c r="A23" s="176"/>
      <c r="B23" s="173"/>
      <c r="C23" s="174"/>
      <c r="D23" s="175" t="s">
        <v>410</v>
      </c>
      <c r="E23" s="176">
        <v>0.186</v>
      </c>
      <c r="F23" s="177">
        <v>0.018</v>
      </c>
      <c r="G23" s="177">
        <v>0.018</v>
      </c>
    </row>
    <row r="24" spans="1:7" s="80" customFormat="1" ht="36">
      <c r="A24" s="176"/>
      <c r="B24" s="173" t="s">
        <v>411</v>
      </c>
      <c r="C24" s="174"/>
      <c r="D24" s="175" t="s">
        <v>412</v>
      </c>
      <c r="E24" s="176">
        <v>0.099</v>
      </c>
      <c r="F24" s="177">
        <v>0.009</v>
      </c>
      <c r="G24" s="177">
        <v>0.009</v>
      </c>
    </row>
    <row r="25" spans="1:7" s="80" customFormat="1" ht="18">
      <c r="A25" s="176"/>
      <c r="B25" s="173"/>
      <c r="C25" s="174"/>
      <c r="D25" s="175" t="s">
        <v>323</v>
      </c>
      <c r="E25" s="176">
        <v>0.039</v>
      </c>
      <c r="F25" s="177">
        <v>0.004</v>
      </c>
      <c r="G25" s="177">
        <v>0.004</v>
      </c>
    </row>
    <row r="26" spans="1:7" s="78" customFormat="1" ht="36">
      <c r="A26" s="176"/>
      <c r="B26" s="173" t="s">
        <v>413</v>
      </c>
      <c r="C26" s="174"/>
      <c r="D26" s="175" t="s">
        <v>414</v>
      </c>
      <c r="E26" s="176">
        <v>0.249</v>
      </c>
      <c r="F26" s="177">
        <v>0.037</v>
      </c>
      <c r="G26" s="177">
        <v>0.037</v>
      </c>
    </row>
    <row r="27" spans="1:7" s="79" customFormat="1" ht="18">
      <c r="A27" s="176"/>
      <c r="B27" s="173"/>
      <c r="C27" s="174"/>
      <c r="D27" s="175" t="s">
        <v>415</v>
      </c>
      <c r="E27" s="176">
        <v>0.199</v>
      </c>
      <c r="F27" s="177">
        <v>0.03</v>
      </c>
      <c r="G27" s="177">
        <v>0.03</v>
      </c>
    </row>
    <row r="28" spans="1:7" s="81" customFormat="1" ht="18">
      <c r="A28" s="179"/>
      <c r="B28" s="180"/>
      <c r="C28" s="174"/>
      <c r="D28" s="175"/>
      <c r="E28" s="179"/>
      <c r="F28" s="177"/>
      <c r="G28" s="177"/>
    </row>
    <row r="29" spans="1:7" s="78" customFormat="1" ht="22.5">
      <c r="A29" s="176"/>
      <c r="B29" s="173" t="s">
        <v>416</v>
      </c>
      <c r="C29" s="174"/>
      <c r="D29" s="175" t="s">
        <v>417</v>
      </c>
      <c r="E29" s="176">
        <v>0.155</v>
      </c>
      <c r="F29" s="177">
        <v>0.023</v>
      </c>
      <c r="G29" s="178">
        <v>0.02</v>
      </c>
    </row>
    <row r="30" spans="1:7" s="79" customFormat="1" ht="18">
      <c r="A30" s="176"/>
      <c r="B30" s="173"/>
      <c r="C30" s="174"/>
      <c r="D30" s="175" t="s">
        <v>412</v>
      </c>
      <c r="E30" s="176">
        <v>0.099</v>
      </c>
      <c r="F30" s="177" t="s">
        <v>418</v>
      </c>
      <c r="G30" s="177">
        <v>0.014</v>
      </c>
    </row>
    <row r="31" spans="1:7" s="80" customFormat="1" ht="18">
      <c r="A31" s="176"/>
      <c r="B31" s="173"/>
      <c r="C31" s="174"/>
      <c r="D31" s="175" t="s">
        <v>419</v>
      </c>
      <c r="E31" s="176">
        <v>0.062</v>
      </c>
      <c r="F31" s="177">
        <v>0.009</v>
      </c>
      <c r="G31" s="177">
        <v>0.009</v>
      </c>
    </row>
    <row r="32" spans="1:7" s="80" customFormat="1" ht="18">
      <c r="A32" s="176"/>
      <c r="B32" s="173"/>
      <c r="C32" s="174"/>
      <c r="D32" s="175" t="s">
        <v>323</v>
      </c>
      <c r="E32" s="176">
        <v>0.039</v>
      </c>
      <c r="F32" s="177">
        <v>0.005</v>
      </c>
      <c r="G32" s="177">
        <v>0.005</v>
      </c>
    </row>
    <row r="33" spans="1:7" s="80" customFormat="1" ht="18">
      <c r="A33" s="176"/>
      <c r="B33" s="173"/>
      <c r="C33" s="174"/>
      <c r="D33" s="175" t="s">
        <v>318</v>
      </c>
      <c r="E33" s="176">
        <v>0.015</v>
      </c>
      <c r="F33" s="177">
        <v>0.003</v>
      </c>
      <c r="G33" s="177">
        <v>0.003</v>
      </c>
    </row>
    <row r="34" spans="1:7" s="78" customFormat="1" ht="22.5">
      <c r="A34" s="176"/>
      <c r="B34" s="173" t="s">
        <v>420</v>
      </c>
      <c r="C34" s="174"/>
      <c r="D34" s="175" t="s">
        <v>421</v>
      </c>
      <c r="E34" s="176">
        <v>0.398</v>
      </c>
      <c r="F34" s="177">
        <v>0.06</v>
      </c>
      <c r="G34" s="181">
        <v>0.054</v>
      </c>
    </row>
    <row r="35" spans="1:7" s="79" customFormat="1" ht="18">
      <c r="A35" s="176"/>
      <c r="B35" s="173"/>
      <c r="C35" s="174"/>
      <c r="D35" s="175" t="s">
        <v>410</v>
      </c>
      <c r="E35" s="176">
        <v>0.186</v>
      </c>
      <c r="F35" s="177">
        <v>0.028</v>
      </c>
      <c r="G35" s="177">
        <v>0.028</v>
      </c>
    </row>
    <row r="36" spans="1:7" s="80" customFormat="1" ht="18">
      <c r="A36" s="176"/>
      <c r="B36" s="173"/>
      <c r="C36" s="174"/>
      <c r="D36" s="175" t="s">
        <v>422</v>
      </c>
      <c r="E36" s="176">
        <v>0.078</v>
      </c>
      <c r="F36" s="177">
        <v>0.012</v>
      </c>
      <c r="G36" s="177">
        <v>0.012</v>
      </c>
    </row>
    <row r="37" spans="1:7" s="82" customFormat="1" ht="14.25">
      <c r="A37" s="182"/>
      <c r="B37" s="183"/>
      <c r="C37" s="183"/>
      <c r="D37" s="184"/>
      <c r="E37" s="185"/>
      <c r="F37" s="186"/>
      <c r="G37" s="186"/>
    </row>
    <row r="38" spans="1:7" s="82" customFormat="1" ht="14.25">
      <c r="A38" s="182"/>
      <c r="B38" s="183"/>
      <c r="C38" s="183"/>
      <c r="D38" s="184"/>
      <c r="E38" s="185"/>
      <c r="F38" s="186"/>
      <c r="G38" s="186"/>
    </row>
    <row r="39" spans="1:7" s="78" customFormat="1" ht="22.5">
      <c r="A39" s="176"/>
      <c r="B39" s="173" t="s">
        <v>423</v>
      </c>
      <c r="C39" s="174"/>
      <c r="D39" s="175" t="s">
        <v>417</v>
      </c>
      <c r="E39" s="176">
        <v>0.155</v>
      </c>
      <c r="F39" s="177">
        <v>0.023</v>
      </c>
      <c r="G39" s="177">
        <v>0.023</v>
      </c>
    </row>
    <row r="40" spans="1:7" s="78" customFormat="1" ht="22.5">
      <c r="A40" s="176"/>
      <c r="B40" s="173" t="s">
        <v>424</v>
      </c>
      <c r="C40" s="174"/>
      <c r="D40" s="175" t="s">
        <v>324</v>
      </c>
      <c r="E40" s="176">
        <v>0.03</v>
      </c>
      <c r="F40" s="177">
        <v>0.008</v>
      </c>
      <c r="G40" s="177">
        <v>0.008</v>
      </c>
    </row>
    <row r="41" spans="1:7" s="78" customFormat="1" ht="36">
      <c r="A41" s="176"/>
      <c r="B41" s="173" t="s">
        <v>425</v>
      </c>
      <c r="C41" s="174"/>
      <c r="D41" s="175" t="s">
        <v>426</v>
      </c>
      <c r="E41" s="176">
        <v>0.311</v>
      </c>
      <c r="F41" s="177">
        <v>0.047</v>
      </c>
      <c r="G41" s="178">
        <v>0.04</v>
      </c>
    </row>
    <row r="42" spans="1:7" s="79" customFormat="1" ht="18">
      <c r="A42" s="176"/>
      <c r="B42" s="173"/>
      <c r="C42" s="174"/>
      <c r="D42" s="175" t="s">
        <v>415</v>
      </c>
      <c r="E42" s="176">
        <v>0.199</v>
      </c>
      <c r="F42" s="177">
        <v>0.03</v>
      </c>
      <c r="G42" s="177">
        <v>0.03</v>
      </c>
    </row>
    <row r="43" spans="1:7" s="80" customFormat="1" ht="18">
      <c r="A43" s="176"/>
      <c r="B43" s="173"/>
      <c r="C43" s="174"/>
      <c r="D43" s="175" t="s">
        <v>323</v>
      </c>
      <c r="E43" s="176">
        <v>0.039</v>
      </c>
      <c r="F43" s="177">
        <v>0.005</v>
      </c>
      <c r="G43" s="177">
        <v>0.005</v>
      </c>
    </row>
    <row r="44" spans="1:7" s="78" customFormat="1" ht="36">
      <c r="A44" s="176"/>
      <c r="B44" s="173" t="s">
        <v>427</v>
      </c>
      <c r="C44" s="174"/>
      <c r="D44" s="175" t="s">
        <v>414</v>
      </c>
      <c r="E44" s="176">
        <v>0.249</v>
      </c>
      <c r="F44" s="177">
        <v>0.037</v>
      </c>
      <c r="G44" s="177">
        <v>0.037</v>
      </c>
    </row>
    <row r="45" spans="1:7" s="79" customFormat="1" ht="18">
      <c r="A45" s="176"/>
      <c r="B45" s="173"/>
      <c r="C45" s="174"/>
      <c r="D45" s="175" t="s">
        <v>426</v>
      </c>
      <c r="E45" s="176">
        <v>0.311</v>
      </c>
      <c r="F45" s="177">
        <v>0.047</v>
      </c>
      <c r="G45" s="178">
        <v>0.041</v>
      </c>
    </row>
    <row r="46" spans="1:7" s="80" customFormat="1" ht="18">
      <c r="A46" s="176"/>
      <c r="B46" s="173"/>
      <c r="C46" s="174"/>
      <c r="D46" s="175" t="s">
        <v>415</v>
      </c>
      <c r="E46" s="176">
        <v>0.199</v>
      </c>
      <c r="F46" s="177">
        <v>0.03</v>
      </c>
      <c r="G46" s="177">
        <v>0.03</v>
      </c>
    </row>
    <row r="47" spans="1:7" s="80" customFormat="1" ht="18">
      <c r="A47" s="176"/>
      <c r="B47" s="173"/>
      <c r="C47" s="174"/>
      <c r="D47" s="175" t="s">
        <v>419</v>
      </c>
      <c r="E47" s="176">
        <v>0.062</v>
      </c>
      <c r="F47" s="177">
        <v>0.009</v>
      </c>
      <c r="G47" s="177">
        <v>0.009</v>
      </c>
    </row>
    <row r="48" spans="1:7" s="78" customFormat="1" ht="22.5">
      <c r="A48" s="176"/>
      <c r="B48" s="173" t="s">
        <v>428</v>
      </c>
      <c r="C48" s="174"/>
      <c r="D48" s="175" t="s">
        <v>429</v>
      </c>
      <c r="E48" s="176">
        <v>0.112</v>
      </c>
      <c r="F48" s="177">
        <v>0.017</v>
      </c>
      <c r="G48" s="177">
        <v>0.017</v>
      </c>
    </row>
    <row r="49" spans="1:7" s="79" customFormat="1" ht="18">
      <c r="A49" s="176"/>
      <c r="B49" s="173"/>
      <c r="C49" s="174"/>
      <c r="D49" s="175" t="s">
        <v>419</v>
      </c>
      <c r="E49" s="176">
        <v>0.062</v>
      </c>
      <c r="F49" s="177">
        <v>0.009</v>
      </c>
      <c r="G49" s="177">
        <v>0.009</v>
      </c>
    </row>
    <row r="50" spans="1:7" s="82" customFormat="1" ht="14.25">
      <c r="A50" s="182"/>
      <c r="B50" s="183"/>
      <c r="C50" s="183"/>
      <c r="D50" s="184"/>
      <c r="E50" s="185"/>
      <c r="F50" s="186"/>
      <c r="G50" s="186"/>
    </row>
    <row r="51" spans="1:7" s="78" customFormat="1" ht="36">
      <c r="A51" s="176"/>
      <c r="B51" s="173" t="s">
        <v>430</v>
      </c>
      <c r="C51" s="174"/>
      <c r="D51" s="175" t="s">
        <v>417</v>
      </c>
      <c r="E51" s="176">
        <v>0.155</v>
      </c>
      <c r="F51" s="177">
        <v>0.023</v>
      </c>
      <c r="G51" s="177">
        <v>0.023</v>
      </c>
    </row>
    <row r="52" spans="1:7" s="79" customFormat="1" ht="18">
      <c r="A52" s="176"/>
      <c r="B52" s="173"/>
      <c r="C52" s="174"/>
      <c r="D52" s="175" t="s">
        <v>421</v>
      </c>
      <c r="E52" s="176">
        <v>0.398</v>
      </c>
      <c r="F52" s="177">
        <v>0.04</v>
      </c>
      <c r="G52" s="177">
        <v>0.04</v>
      </c>
    </row>
    <row r="53" spans="1:7" s="80" customFormat="1" ht="18">
      <c r="A53" s="176"/>
      <c r="B53" s="173"/>
      <c r="C53" s="174"/>
      <c r="D53" s="175" t="s">
        <v>410</v>
      </c>
      <c r="E53" s="176">
        <v>0.187</v>
      </c>
      <c r="F53" s="177">
        <v>0.019</v>
      </c>
      <c r="G53" s="177">
        <v>0.019</v>
      </c>
    </row>
    <row r="54" spans="1:7" s="82" customFormat="1" ht="14.25">
      <c r="A54" s="182"/>
      <c r="B54" s="183"/>
      <c r="C54" s="183"/>
      <c r="D54" s="184"/>
      <c r="E54" s="185"/>
      <c r="F54" s="186"/>
      <c r="G54" s="187"/>
    </row>
    <row r="55" spans="1:7" s="78" customFormat="1" ht="22.5">
      <c r="A55" s="176"/>
      <c r="B55" s="173" t="s">
        <v>431</v>
      </c>
      <c r="C55" s="174"/>
      <c r="D55" s="175" t="s">
        <v>414</v>
      </c>
      <c r="E55" s="176">
        <v>0.249</v>
      </c>
      <c r="F55" s="177">
        <v>0.037</v>
      </c>
      <c r="G55" s="178">
        <v>0.031</v>
      </c>
    </row>
    <row r="56" spans="1:7" s="79" customFormat="1" ht="18">
      <c r="A56" s="176"/>
      <c r="B56" s="173"/>
      <c r="C56" s="174"/>
      <c r="D56" s="175" t="s">
        <v>417</v>
      </c>
      <c r="E56" s="176">
        <v>0.155</v>
      </c>
      <c r="F56" s="177">
        <v>0.023</v>
      </c>
      <c r="G56" s="177">
        <v>0.023</v>
      </c>
    </row>
    <row r="57" spans="1:7" s="80" customFormat="1" ht="18">
      <c r="A57" s="176"/>
      <c r="B57" s="173"/>
      <c r="C57" s="174"/>
      <c r="D57" s="175" t="s">
        <v>412</v>
      </c>
      <c r="E57" s="176">
        <v>0.099</v>
      </c>
      <c r="F57" s="177">
        <v>0.014</v>
      </c>
      <c r="G57" s="177">
        <v>0.014</v>
      </c>
    </row>
    <row r="58" spans="1:7" s="80" customFormat="1" ht="18">
      <c r="A58" s="176"/>
      <c r="B58" s="173"/>
      <c r="C58" s="174"/>
      <c r="D58" s="175" t="s">
        <v>432</v>
      </c>
      <c r="E58" s="176">
        <v>0.124</v>
      </c>
      <c r="F58" s="177">
        <v>0.012</v>
      </c>
      <c r="G58" s="177">
        <v>0.012</v>
      </c>
    </row>
    <row r="59" spans="1:7" s="83" customFormat="1" ht="18">
      <c r="A59" s="179"/>
      <c r="B59" s="173"/>
      <c r="C59" s="174"/>
      <c r="D59" s="175" t="s">
        <v>323</v>
      </c>
      <c r="E59" s="179">
        <v>0.039</v>
      </c>
      <c r="F59" s="177">
        <v>0.005</v>
      </c>
      <c r="G59" s="177">
        <v>0.005</v>
      </c>
    </row>
    <row r="60" spans="1:7" s="82" customFormat="1" ht="14.25">
      <c r="A60" s="182"/>
      <c r="B60" s="183"/>
      <c r="C60" s="183"/>
      <c r="D60" s="184"/>
      <c r="E60" s="185"/>
      <c r="F60" s="186"/>
      <c r="G60" s="187"/>
    </row>
    <row r="61" spans="1:7" s="78" customFormat="1" ht="36">
      <c r="A61" s="176"/>
      <c r="B61" s="173" t="s">
        <v>433</v>
      </c>
      <c r="C61" s="174"/>
      <c r="D61" s="175" t="s">
        <v>434</v>
      </c>
      <c r="E61" s="176">
        <v>0.392</v>
      </c>
      <c r="F61" s="177">
        <v>0.078</v>
      </c>
      <c r="G61" s="178">
        <v>0.068</v>
      </c>
    </row>
    <row r="62" spans="1:7" s="79" customFormat="1" ht="18">
      <c r="A62" s="176"/>
      <c r="B62" s="173"/>
      <c r="C62" s="174"/>
      <c r="D62" s="175" t="s">
        <v>407</v>
      </c>
      <c r="E62" s="176">
        <v>0.747</v>
      </c>
      <c r="F62" s="177">
        <v>0.112</v>
      </c>
      <c r="G62" s="178">
        <v>0.105</v>
      </c>
    </row>
    <row r="63" spans="1:7" s="80" customFormat="1" ht="18">
      <c r="A63" s="176"/>
      <c r="B63" s="173"/>
      <c r="C63" s="174"/>
      <c r="D63" s="175" t="s">
        <v>435</v>
      </c>
      <c r="E63" s="176">
        <v>0.467</v>
      </c>
      <c r="F63" s="177">
        <v>0.07</v>
      </c>
      <c r="G63" s="178">
        <v>0.067</v>
      </c>
    </row>
    <row r="64" spans="1:7" s="80" customFormat="1" ht="18">
      <c r="A64" s="176"/>
      <c r="B64" s="173"/>
      <c r="C64" s="174"/>
      <c r="D64" s="175" t="s">
        <v>415</v>
      </c>
      <c r="E64" s="176">
        <v>0.199</v>
      </c>
      <c r="F64" s="177">
        <v>0.02</v>
      </c>
      <c r="G64" s="177">
        <v>0.02</v>
      </c>
    </row>
    <row r="65" spans="1:7" s="83" customFormat="1" ht="18">
      <c r="A65" s="179"/>
      <c r="B65" s="173"/>
      <c r="C65" s="174"/>
      <c r="D65" s="175" t="s">
        <v>323</v>
      </c>
      <c r="E65" s="179">
        <v>0.039</v>
      </c>
      <c r="F65" s="177">
        <v>0.004</v>
      </c>
      <c r="G65" s="177">
        <v>0.004</v>
      </c>
    </row>
    <row r="66" spans="1:7" s="78" customFormat="1" ht="22.5">
      <c r="A66" s="176"/>
      <c r="B66" s="173" t="s">
        <v>436</v>
      </c>
      <c r="C66" s="174"/>
      <c r="D66" s="175" t="s">
        <v>414</v>
      </c>
      <c r="E66" s="176">
        <v>0.249</v>
      </c>
      <c r="F66" s="177">
        <v>0.037</v>
      </c>
      <c r="G66" s="177">
        <v>0.037</v>
      </c>
    </row>
    <row r="67" spans="1:7" s="79" customFormat="1" ht="18">
      <c r="A67" s="176"/>
      <c r="B67" s="173"/>
      <c r="C67" s="174"/>
      <c r="D67" s="175" t="s">
        <v>417</v>
      </c>
      <c r="E67" s="176">
        <v>0.155</v>
      </c>
      <c r="F67" s="177">
        <v>0.023</v>
      </c>
      <c r="G67" s="177">
        <v>0.023</v>
      </c>
    </row>
    <row r="68" spans="1:7" s="80" customFormat="1" ht="18">
      <c r="A68" s="176"/>
      <c r="B68" s="173"/>
      <c r="C68" s="174"/>
      <c r="D68" s="175" t="s">
        <v>415</v>
      </c>
      <c r="E68" s="176">
        <v>0.199</v>
      </c>
      <c r="F68" s="177">
        <v>0.02</v>
      </c>
      <c r="G68" s="177">
        <v>0.02</v>
      </c>
    </row>
    <row r="69" spans="1:7" s="78" customFormat="1" ht="22.5">
      <c r="A69" s="176"/>
      <c r="B69" s="173" t="s">
        <v>437</v>
      </c>
      <c r="C69" s="174"/>
      <c r="D69" s="175" t="s">
        <v>419</v>
      </c>
      <c r="E69" s="176">
        <v>0.062</v>
      </c>
      <c r="F69" s="177">
        <v>0.009</v>
      </c>
      <c r="G69" s="177">
        <v>0.009</v>
      </c>
    </row>
    <row r="70" spans="1:7" s="78" customFormat="1" ht="22.5">
      <c r="A70" s="176"/>
      <c r="B70" s="173" t="s">
        <v>438</v>
      </c>
      <c r="C70" s="174"/>
      <c r="D70" s="175" t="s">
        <v>419</v>
      </c>
      <c r="E70" s="176">
        <v>0.062</v>
      </c>
      <c r="F70" s="177">
        <v>0.008</v>
      </c>
      <c r="G70" s="177">
        <v>0.008</v>
      </c>
    </row>
    <row r="71" spans="1:7" s="82" customFormat="1" ht="14.25">
      <c r="A71" s="182"/>
      <c r="B71" s="183"/>
      <c r="C71" s="183"/>
      <c r="D71" s="184"/>
      <c r="E71" s="185"/>
      <c r="F71" s="186"/>
      <c r="G71" s="186"/>
    </row>
    <row r="72" spans="1:7" s="78" customFormat="1" ht="22.5">
      <c r="A72" s="176"/>
      <c r="B72" s="173" t="s">
        <v>439</v>
      </c>
      <c r="C72" s="174"/>
      <c r="D72" s="175" t="s">
        <v>440</v>
      </c>
      <c r="E72" s="176">
        <v>0.747</v>
      </c>
      <c r="F72" s="177">
        <v>0.112</v>
      </c>
      <c r="G72" s="178">
        <v>0.101</v>
      </c>
    </row>
    <row r="73" spans="1:7" s="79" customFormat="1" ht="18">
      <c r="A73" s="176"/>
      <c r="B73" s="173"/>
      <c r="C73" s="174"/>
      <c r="D73" s="175" t="s">
        <v>426</v>
      </c>
      <c r="E73" s="176">
        <v>0.311</v>
      </c>
      <c r="F73" s="177">
        <v>0.031</v>
      </c>
      <c r="G73" s="178">
        <v>0.028</v>
      </c>
    </row>
    <row r="74" spans="1:7" s="80" customFormat="1" ht="18">
      <c r="A74" s="176"/>
      <c r="B74" s="173"/>
      <c r="C74" s="174"/>
      <c r="D74" s="175" t="s">
        <v>412</v>
      </c>
      <c r="E74" s="177">
        <v>0.1</v>
      </c>
      <c r="F74" s="177">
        <v>0.009</v>
      </c>
      <c r="G74" s="177">
        <v>0.009</v>
      </c>
    </row>
    <row r="75" spans="1:7" s="80" customFormat="1" ht="18">
      <c r="A75" s="176"/>
      <c r="B75" s="173"/>
      <c r="C75" s="174"/>
      <c r="D75" s="175" t="s">
        <v>419</v>
      </c>
      <c r="E75" s="176">
        <v>0.062</v>
      </c>
      <c r="F75" s="177">
        <v>0.009</v>
      </c>
      <c r="G75" s="177">
        <v>0.009</v>
      </c>
    </row>
    <row r="76" spans="1:7" s="78" customFormat="1" ht="36">
      <c r="A76" s="176"/>
      <c r="B76" s="173" t="s">
        <v>441</v>
      </c>
      <c r="C76" s="174"/>
      <c r="D76" s="175" t="s">
        <v>415</v>
      </c>
      <c r="E76" s="176">
        <v>0.398</v>
      </c>
      <c r="F76" s="177">
        <v>0.056</v>
      </c>
      <c r="G76" s="178">
        <v>0.051</v>
      </c>
    </row>
    <row r="77" spans="1:7" ht="18">
      <c r="A77" s="188"/>
      <c r="B77" s="189"/>
      <c r="C77" s="189"/>
      <c r="D77" s="190"/>
      <c r="E77" s="176">
        <f>SUM(E12:E76)</f>
        <v>15.076999999999995</v>
      </c>
      <c r="F77" s="177">
        <f>SUM(F12:F76)</f>
        <v>2.050999999999999</v>
      </c>
      <c r="G77" s="191">
        <f>SUM(G12:G75)</f>
        <v>1.7989999999999993</v>
      </c>
    </row>
    <row r="78" spans="1:7" ht="18">
      <c r="A78" s="193"/>
      <c r="B78" s="173" t="s">
        <v>695</v>
      </c>
      <c r="C78" s="174"/>
      <c r="D78" s="175" t="s">
        <v>696</v>
      </c>
      <c r="E78" s="194">
        <v>0.748</v>
      </c>
      <c r="F78" s="177">
        <v>0.059</v>
      </c>
      <c r="G78" s="178">
        <v>0.044</v>
      </c>
    </row>
    <row r="79" spans="1:7" ht="18">
      <c r="A79" s="188"/>
      <c r="B79" s="173"/>
      <c r="C79" s="174"/>
      <c r="D79" s="175" t="s">
        <v>697</v>
      </c>
      <c r="E79" s="194">
        <v>1.558</v>
      </c>
      <c r="F79" s="177">
        <v>0.234</v>
      </c>
      <c r="G79" s="178">
        <v>0.224</v>
      </c>
    </row>
    <row r="80" spans="1:7" ht="18">
      <c r="A80" s="195"/>
      <c r="B80" s="173"/>
      <c r="C80" s="174"/>
      <c r="D80" s="175" t="s">
        <v>698</v>
      </c>
      <c r="E80" s="194">
        <v>0.224</v>
      </c>
      <c r="F80" s="177">
        <v>0.034</v>
      </c>
      <c r="G80" s="178">
        <v>0.022</v>
      </c>
    </row>
    <row r="81" spans="1:7" ht="18">
      <c r="A81" s="195"/>
      <c r="B81" s="196"/>
      <c r="C81" s="197"/>
      <c r="D81" s="198" t="s">
        <v>699</v>
      </c>
      <c r="E81" s="199">
        <v>0.598</v>
      </c>
      <c r="F81" s="200">
        <v>0.09</v>
      </c>
      <c r="G81" s="201">
        <v>0.088</v>
      </c>
    </row>
    <row r="82" spans="1:8" ht="18">
      <c r="A82" s="195"/>
      <c r="B82" s="173"/>
      <c r="C82" s="174"/>
      <c r="D82" s="175" t="s">
        <v>700</v>
      </c>
      <c r="E82" s="194">
        <v>0.124</v>
      </c>
      <c r="F82" s="177">
        <v>0.019</v>
      </c>
      <c r="G82" s="178">
        <v>0.019</v>
      </c>
      <c r="H82" s="202"/>
    </row>
    <row r="83" spans="1:8" ht="18">
      <c r="A83" s="188"/>
      <c r="B83" s="173"/>
      <c r="C83" s="174"/>
      <c r="D83" s="175" t="s">
        <v>701</v>
      </c>
      <c r="E83" s="194">
        <v>0.039</v>
      </c>
      <c r="F83" s="177">
        <v>0.03</v>
      </c>
      <c r="G83" s="177">
        <v>0.05</v>
      </c>
      <c r="H83" s="202"/>
    </row>
    <row r="84" spans="1:8" ht="18">
      <c r="A84" s="188"/>
      <c r="B84" s="173"/>
      <c r="C84" s="173"/>
      <c r="D84" s="173"/>
      <c r="E84" s="203"/>
      <c r="F84" s="204"/>
      <c r="G84" s="204"/>
      <c r="H84" s="202"/>
    </row>
    <row r="85" spans="1:8" ht="18">
      <c r="A85" s="188"/>
      <c r="B85" s="173" t="s">
        <v>702</v>
      </c>
      <c r="C85" s="174"/>
      <c r="D85" s="175" t="s">
        <v>703</v>
      </c>
      <c r="E85" s="194">
        <v>0.747</v>
      </c>
      <c r="F85" s="177">
        <v>0.112</v>
      </c>
      <c r="G85" s="178">
        <v>0.089</v>
      </c>
      <c r="H85" s="202"/>
    </row>
    <row r="86" spans="1:8" ht="18">
      <c r="A86" s="188"/>
      <c r="B86" s="173"/>
      <c r="C86" s="173"/>
      <c r="D86" s="173"/>
      <c r="E86" s="203"/>
      <c r="F86" s="204"/>
      <c r="G86" s="204"/>
      <c r="H86" s="202"/>
    </row>
    <row r="87" spans="1:8" ht="18">
      <c r="A87" s="188"/>
      <c r="B87" s="173" t="s">
        <v>704</v>
      </c>
      <c r="C87" s="174"/>
      <c r="D87" s="175" t="s">
        <v>705</v>
      </c>
      <c r="E87" s="194">
        <v>0.062</v>
      </c>
      <c r="F87" s="177">
        <v>0.009</v>
      </c>
      <c r="G87" s="177">
        <v>0.009</v>
      </c>
      <c r="H87" s="202"/>
    </row>
    <row r="88" spans="1:8" ht="18">
      <c r="A88" s="188"/>
      <c r="B88" s="173"/>
      <c r="C88" s="173"/>
      <c r="D88" s="173"/>
      <c r="E88" s="203"/>
      <c r="F88" s="204"/>
      <c r="G88" s="204"/>
      <c r="H88" s="202"/>
    </row>
    <row r="89" spans="1:8" ht="18">
      <c r="A89" s="188"/>
      <c r="B89" s="173" t="s">
        <v>706</v>
      </c>
      <c r="C89" s="174"/>
      <c r="D89" s="175" t="s">
        <v>417</v>
      </c>
      <c r="E89" s="194">
        <v>0.142</v>
      </c>
      <c r="F89" s="177">
        <v>0.021</v>
      </c>
      <c r="G89" s="177">
        <v>0.021</v>
      </c>
      <c r="H89" s="202"/>
    </row>
    <row r="90" spans="1:8" ht="18">
      <c r="A90" s="188"/>
      <c r="B90" s="173"/>
      <c r="C90" s="174"/>
      <c r="D90" s="175" t="s">
        <v>409</v>
      </c>
      <c r="E90" s="194">
        <v>0.299</v>
      </c>
      <c r="F90" s="177">
        <v>0.045</v>
      </c>
      <c r="G90" s="177">
        <v>0.033</v>
      </c>
      <c r="H90" s="202"/>
    </row>
    <row r="91" spans="1:8" ht="18">
      <c r="A91" s="188"/>
      <c r="B91" s="173"/>
      <c r="C91" s="174"/>
      <c r="D91" s="175" t="s">
        <v>323</v>
      </c>
      <c r="E91" s="194">
        <v>0.039</v>
      </c>
      <c r="F91" s="177">
        <v>0.03</v>
      </c>
      <c r="G91" s="177">
        <v>0.006</v>
      </c>
      <c r="H91" s="202"/>
    </row>
    <row r="92" spans="1:8" ht="18">
      <c r="A92" s="188"/>
      <c r="B92" s="180"/>
      <c r="C92" s="174"/>
      <c r="D92" s="175"/>
      <c r="E92" s="179"/>
      <c r="F92" s="177"/>
      <c r="G92" s="177"/>
      <c r="H92" s="202"/>
    </row>
    <row r="93" spans="1:8" ht="18">
      <c r="A93" s="188"/>
      <c r="B93" s="173" t="s">
        <v>707</v>
      </c>
      <c r="C93" s="174"/>
      <c r="D93" s="175" t="s">
        <v>419</v>
      </c>
      <c r="E93" s="176">
        <v>0.062</v>
      </c>
      <c r="F93" s="177">
        <v>0.009</v>
      </c>
      <c r="G93" s="178">
        <v>0.009</v>
      </c>
      <c r="H93" s="202"/>
    </row>
    <row r="94" spans="1:8" ht="15">
      <c r="A94" s="188"/>
      <c r="B94" s="205"/>
      <c r="C94" s="205"/>
      <c r="D94" s="206"/>
      <c r="E94" s="207"/>
      <c r="F94" s="208"/>
      <c r="G94" s="208"/>
      <c r="H94" s="202"/>
    </row>
    <row r="95" spans="1:8" ht="15">
      <c r="A95" s="188"/>
      <c r="B95" s="205"/>
      <c r="C95" s="205"/>
      <c r="D95" s="206"/>
      <c r="E95" s="207"/>
      <c r="F95" s="208"/>
      <c r="G95" s="208"/>
      <c r="H95" s="202"/>
    </row>
    <row r="96" spans="1:8" ht="18">
      <c r="A96" s="188"/>
      <c r="B96" s="189"/>
      <c r="C96" s="189"/>
      <c r="D96" s="190"/>
      <c r="E96" s="176">
        <f>SUM(E78:E95)</f>
        <v>4.642000000000001</v>
      </c>
      <c r="F96" s="177">
        <f>SUM(F78:F95)</f>
        <v>0.6920000000000002</v>
      </c>
      <c r="G96" s="191">
        <f>SUM(G78:G95)</f>
        <v>0.6140000000000001</v>
      </c>
      <c r="H96" s="202"/>
    </row>
    <row r="97" spans="1:7" ht="15">
      <c r="A97" s="84"/>
      <c r="B97" s="85"/>
      <c r="C97" s="85"/>
      <c r="D97" s="86"/>
      <c r="E97" s="89"/>
      <c r="F97" s="90"/>
      <c r="G97" s="84"/>
    </row>
    <row r="98" spans="1:7" ht="15">
      <c r="A98" s="84"/>
      <c r="B98" s="85"/>
      <c r="C98" s="85"/>
      <c r="D98" s="86"/>
      <c r="E98" s="89"/>
      <c r="F98" s="90"/>
      <c r="G98" s="84"/>
    </row>
    <row r="99" spans="1:7" ht="15">
      <c r="A99" s="84"/>
      <c r="B99" s="85"/>
      <c r="C99" s="85"/>
      <c r="D99" s="86"/>
      <c r="E99" s="89"/>
      <c r="F99" s="90"/>
      <c r="G99" s="84"/>
    </row>
    <row r="100" spans="1:7" ht="15">
      <c r="A100" s="84"/>
      <c r="B100" s="209" t="s">
        <v>788</v>
      </c>
      <c r="C100" s="85"/>
      <c r="D100" s="86"/>
      <c r="E100" s="89"/>
      <c r="F100" s="90"/>
      <c r="G100" s="84"/>
    </row>
    <row r="101" spans="1:7" ht="30">
      <c r="A101" s="84"/>
      <c r="B101" s="209" t="s">
        <v>442</v>
      </c>
      <c r="C101" s="85"/>
      <c r="D101" s="210" t="s">
        <v>443</v>
      </c>
      <c r="E101" s="89"/>
      <c r="F101" s="90"/>
      <c r="G101" s="84"/>
    </row>
    <row r="102" spans="1:7" ht="15">
      <c r="A102" s="84"/>
      <c r="B102" s="88"/>
      <c r="C102" s="85"/>
      <c r="D102" s="86"/>
      <c r="E102" s="87"/>
      <c r="F102" s="87"/>
      <c r="G102" s="87"/>
    </row>
    <row r="103" spans="1:7" ht="15">
      <c r="A103" s="84"/>
      <c r="B103" s="85"/>
      <c r="C103" s="85"/>
      <c r="D103" s="86"/>
      <c r="E103" s="89"/>
      <c r="F103" s="90"/>
      <c r="G103" s="84"/>
    </row>
    <row r="104" spans="1:7" ht="15">
      <c r="A104" s="84"/>
      <c r="B104" s="85"/>
      <c r="C104" s="85"/>
      <c r="D104" s="86"/>
      <c r="E104" s="89"/>
      <c r="F104" s="90"/>
      <c r="G104" s="84"/>
    </row>
    <row r="105" spans="1:7" ht="15">
      <c r="A105" s="84"/>
      <c r="B105" s="85"/>
      <c r="C105" s="85"/>
      <c r="D105" s="86"/>
      <c r="E105" s="89"/>
      <c r="F105" s="90"/>
      <c r="G105" s="84"/>
    </row>
    <row r="106" spans="1:7" ht="15">
      <c r="A106" s="84"/>
      <c r="B106" s="85"/>
      <c r="C106" s="85"/>
      <c r="D106" s="86"/>
      <c r="E106" s="89"/>
      <c r="F106" s="90"/>
      <c r="G106" s="84"/>
    </row>
    <row r="107" spans="1:7" ht="15">
      <c r="A107" s="84"/>
      <c r="B107" s="85"/>
      <c r="C107" s="85"/>
      <c r="D107" s="86"/>
      <c r="E107" s="89"/>
      <c r="F107" s="90"/>
      <c r="G107" s="84"/>
    </row>
    <row r="108" spans="1:7" ht="15">
      <c r="A108" s="84"/>
      <c r="B108" s="85"/>
      <c r="C108" s="85"/>
      <c r="D108" s="86"/>
      <c r="E108" s="89"/>
      <c r="F108" s="90"/>
      <c r="G108" s="84"/>
    </row>
    <row r="109" spans="1:7" ht="15">
      <c r="A109" s="84"/>
      <c r="B109" s="85"/>
      <c r="C109" s="85"/>
      <c r="D109" s="86"/>
      <c r="E109" s="89"/>
      <c r="F109" s="90"/>
      <c r="G109" s="84"/>
    </row>
    <row r="110" spans="1:7" ht="15">
      <c r="A110" s="84"/>
      <c r="B110" s="85"/>
      <c r="C110" s="85"/>
      <c r="D110" s="86"/>
      <c r="E110" s="89"/>
      <c r="F110" s="90"/>
      <c r="G110" s="84"/>
    </row>
    <row r="111" spans="1:7" ht="15">
      <c r="A111" s="84"/>
      <c r="B111" s="85"/>
      <c r="C111" s="85"/>
      <c r="D111" s="86"/>
      <c r="E111" s="89"/>
      <c r="F111" s="90"/>
      <c r="G111" s="84"/>
    </row>
    <row r="112" spans="1:7" ht="15">
      <c r="A112" s="84"/>
      <c r="B112" s="85"/>
      <c r="C112" s="85"/>
      <c r="D112" s="86"/>
      <c r="E112" s="89"/>
      <c r="F112" s="90"/>
      <c r="G112" s="84"/>
    </row>
    <row r="113" spans="1:7" ht="15">
      <c r="A113" s="84"/>
      <c r="B113" s="85"/>
      <c r="C113" s="85"/>
      <c r="D113" s="86"/>
      <c r="E113" s="89"/>
      <c r="F113" s="90"/>
      <c r="G113" s="84"/>
    </row>
    <row r="114" spans="1:7" ht="15">
      <c r="A114" s="84"/>
      <c r="B114" s="85"/>
      <c r="C114" s="85"/>
      <c r="D114" s="86"/>
      <c r="E114" s="89"/>
      <c r="F114" s="90"/>
      <c r="G114" s="84"/>
    </row>
    <row r="115" spans="1:7" ht="15">
      <c r="A115" s="84"/>
      <c r="B115" s="85"/>
      <c r="C115" s="85"/>
      <c r="D115" s="86"/>
      <c r="E115" s="89"/>
      <c r="F115" s="90"/>
      <c r="G115" s="84"/>
    </row>
    <row r="116" spans="1:7" ht="15">
      <c r="A116" s="87"/>
      <c r="B116" s="88"/>
      <c r="C116" s="85"/>
      <c r="D116" s="86"/>
      <c r="E116" s="87"/>
      <c r="F116" s="87"/>
      <c r="G116" s="87"/>
    </row>
    <row r="117" spans="1:7" ht="15">
      <c r="A117" s="84"/>
      <c r="B117" s="85"/>
      <c r="C117" s="85"/>
      <c r="D117" s="86"/>
      <c r="E117" s="89"/>
      <c r="F117" s="90"/>
      <c r="G117" s="84"/>
    </row>
    <row r="118" spans="1:7" ht="15">
      <c r="A118" s="87"/>
      <c r="B118" s="85"/>
      <c r="C118" s="85"/>
      <c r="D118" s="86"/>
      <c r="E118" s="87"/>
      <c r="F118" s="87"/>
      <c r="G118" s="87"/>
    </row>
    <row r="119" spans="1:7" ht="15">
      <c r="A119" s="84"/>
      <c r="B119" s="85"/>
      <c r="C119" s="85"/>
      <c r="D119" s="86"/>
      <c r="E119" s="89"/>
      <c r="F119" s="90"/>
      <c r="G119" s="84"/>
    </row>
    <row r="120" spans="1:7" ht="15">
      <c r="A120" s="84"/>
      <c r="B120" s="85"/>
      <c r="C120" s="85"/>
      <c r="D120" s="86"/>
      <c r="E120" s="89"/>
      <c r="F120" s="90"/>
      <c r="G120" s="84"/>
    </row>
    <row r="121" spans="1:7" ht="15">
      <c r="A121" s="84"/>
      <c r="B121" s="85"/>
      <c r="C121" s="85"/>
      <c r="D121" s="86"/>
      <c r="E121" s="89"/>
      <c r="F121" s="90"/>
      <c r="G121" s="84"/>
    </row>
    <row r="122" spans="1:7" ht="15">
      <c r="A122" s="84"/>
      <c r="B122" s="85"/>
      <c r="C122" s="85"/>
      <c r="D122" s="86"/>
      <c r="E122" s="89"/>
      <c r="F122" s="90"/>
      <c r="G122" s="84"/>
    </row>
    <row r="123" spans="1:7" ht="15">
      <c r="A123" s="84"/>
      <c r="B123" s="85"/>
      <c r="C123" s="85"/>
      <c r="D123" s="86"/>
      <c r="E123" s="89"/>
      <c r="F123" s="90"/>
      <c r="G123" s="84"/>
    </row>
    <row r="124" spans="1:7" ht="15">
      <c r="A124" s="84"/>
      <c r="B124" s="85"/>
      <c r="C124" s="85"/>
      <c r="D124" s="86"/>
      <c r="E124" s="89"/>
      <c r="F124" s="90"/>
      <c r="G124" s="84"/>
    </row>
    <row r="125" spans="1:7" ht="15">
      <c r="A125" s="84"/>
      <c r="B125" s="85"/>
      <c r="C125" s="85"/>
      <c r="D125" s="86"/>
      <c r="E125" s="89"/>
      <c r="F125" s="90"/>
      <c r="G125" s="84"/>
    </row>
    <row r="126" spans="1:7" ht="15">
      <c r="A126" s="84"/>
      <c r="B126" s="85"/>
      <c r="C126" s="85"/>
      <c r="D126" s="86"/>
      <c r="E126" s="89"/>
      <c r="F126" s="90"/>
      <c r="G126" s="84"/>
    </row>
    <row r="127" spans="1:7" ht="15">
      <c r="A127" s="84"/>
      <c r="B127" s="85"/>
      <c r="C127" s="85"/>
      <c r="D127" s="86"/>
      <c r="E127" s="89"/>
      <c r="F127" s="90"/>
      <c r="G127" s="84"/>
    </row>
    <row r="128" spans="1:7" ht="15">
      <c r="A128" s="84"/>
      <c r="B128" s="85"/>
      <c r="C128" s="85"/>
      <c r="D128" s="86"/>
      <c r="E128" s="89"/>
      <c r="F128" s="90"/>
      <c r="G128" s="84"/>
    </row>
    <row r="129" spans="1:7" ht="15">
      <c r="A129" s="84"/>
      <c r="B129" s="85"/>
      <c r="C129" s="85"/>
      <c r="D129" s="86"/>
      <c r="E129" s="89"/>
      <c r="F129" s="90"/>
      <c r="G129" s="84"/>
    </row>
    <row r="130" spans="1:7" ht="15">
      <c r="A130" s="84"/>
      <c r="B130" s="85"/>
      <c r="C130" s="85"/>
      <c r="D130" s="86"/>
      <c r="E130" s="89"/>
      <c r="F130" s="90"/>
      <c r="G130" s="84"/>
    </row>
    <row r="131" spans="1:7" ht="15">
      <c r="A131" s="84"/>
      <c r="B131" s="85"/>
      <c r="C131" s="85"/>
      <c r="D131" s="86"/>
      <c r="E131" s="89"/>
      <c r="F131" s="90"/>
      <c r="G131" s="84"/>
    </row>
    <row r="132" spans="1:7" ht="15">
      <c r="A132" s="84"/>
      <c r="B132" s="85"/>
      <c r="C132" s="85"/>
      <c r="D132" s="86"/>
      <c r="E132" s="89"/>
      <c r="F132" s="90"/>
      <c r="G132" s="84"/>
    </row>
    <row r="133" spans="1:7" ht="15">
      <c r="A133" s="84"/>
      <c r="B133" s="85"/>
      <c r="C133" s="85"/>
      <c r="D133" s="86"/>
      <c r="E133" s="89"/>
      <c r="F133" s="90"/>
      <c r="G133" s="84"/>
    </row>
    <row r="134" spans="1:7" ht="15">
      <c r="A134" s="84"/>
      <c r="B134" s="85"/>
      <c r="C134" s="85"/>
      <c r="D134" s="86"/>
      <c r="E134" s="89"/>
      <c r="F134" s="90"/>
      <c r="G134" s="84"/>
    </row>
    <row r="135" spans="1:7" ht="15">
      <c r="A135" s="84"/>
      <c r="B135" s="85"/>
      <c r="C135" s="85"/>
      <c r="D135" s="86"/>
      <c r="E135" s="89"/>
      <c r="F135" s="90"/>
      <c r="G135" s="84"/>
    </row>
    <row r="136" spans="1:7" ht="15">
      <c r="A136" s="84"/>
      <c r="B136" s="85"/>
      <c r="C136" s="85"/>
      <c r="D136" s="86"/>
      <c r="E136" s="89"/>
      <c r="F136" s="90"/>
      <c r="G136" s="84"/>
    </row>
    <row r="137" spans="1:7" ht="15">
      <c r="A137" s="84"/>
      <c r="B137" s="85"/>
      <c r="C137" s="85"/>
      <c r="D137" s="86"/>
      <c r="E137" s="89"/>
      <c r="F137" s="90"/>
      <c r="G137" s="84"/>
    </row>
    <row r="138" spans="1:7" ht="15">
      <c r="A138" s="87"/>
      <c r="B138" s="88"/>
      <c r="C138" s="85"/>
      <c r="D138" s="86"/>
      <c r="E138" s="87"/>
      <c r="F138" s="87"/>
      <c r="G138" s="87"/>
    </row>
    <row r="139" spans="1:7" ht="15">
      <c r="A139" s="84"/>
      <c r="B139" s="85"/>
      <c r="C139" s="85"/>
      <c r="D139" s="86"/>
      <c r="E139" s="89"/>
      <c r="F139" s="90"/>
      <c r="G139" s="84"/>
    </row>
    <row r="140" spans="1:7" ht="15">
      <c r="A140" s="84"/>
      <c r="B140" s="85"/>
      <c r="C140" s="85"/>
      <c r="D140" s="86"/>
      <c r="E140" s="89"/>
      <c r="F140" s="90"/>
      <c r="G140" s="84"/>
    </row>
    <row r="141" spans="1:7" ht="15">
      <c r="A141" s="84"/>
      <c r="B141" s="85"/>
      <c r="C141" s="85"/>
      <c r="D141" s="86"/>
      <c r="E141" s="89"/>
      <c r="F141" s="90"/>
      <c r="G141" s="84"/>
    </row>
    <row r="142" spans="1:7" ht="15">
      <c r="A142" s="84"/>
      <c r="B142" s="85"/>
      <c r="C142" s="85"/>
      <c r="D142" s="86"/>
      <c r="E142" s="89"/>
      <c r="F142" s="90"/>
      <c r="G142" s="84"/>
    </row>
    <row r="143" spans="1:7" ht="15">
      <c r="A143" s="84"/>
      <c r="B143" s="85"/>
      <c r="C143" s="85"/>
      <c r="D143" s="86"/>
      <c r="E143" s="89"/>
      <c r="F143" s="90"/>
      <c r="G143" s="84"/>
    </row>
    <row r="144" spans="1:7" ht="15">
      <c r="A144" s="84"/>
      <c r="B144" s="85"/>
      <c r="C144" s="85"/>
      <c r="D144" s="86"/>
      <c r="E144" s="89"/>
      <c r="F144" s="90"/>
      <c r="G144" s="84"/>
    </row>
    <row r="145" spans="1:7" ht="15">
      <c r="A145" s="84"/>
      <c r="B145" s="85"/>
      <c r="C145" s="85"/>
      <c r="D145" s="86"/>
      <c r="E145" s="89"/>
      <c r="F145" s="90"/>
      <c r="G145" s="84"/>
    </row>
    <row r="146" spans="1:7" ht="15">
      <c r="A146" s="84"/>
      <c r="B146" s="85"/>
      <c r="C146" s="85"/>
      <c r="D146" s="86"/>
      <c r="E146" s="89"/>
      <c r="F146" s="90"/>
      <c r="G146" s="84"/>
    </row>
    <row r="147" spans="1:7" ht="15">
      <c r="A147" s="84"/>
      <c r="B147" s="85"/>
      <c r="C147" s="85"/>
      <c r="D147" s="86"/>
      <c r="E147" s="89"/>
      <c r="F147" s="90"/>
      <c r="G147" s="84"/>
    </row>
    <row r="148" spans="1:7" ht="15">
      <c r="A148" s="84"/>
      <c r="B148" s="85"/>
      <c r="C148" s="85"/>
      <c r="D148" s="86"/>
      <c r="E148" s="89"/>
      <c r="F148" s="90"/>
      <c r="G148" s="84"/>
    </row>
    <row r="149" spans="1:7" ht="15">
      <c r="A149" s="84"/>
      <c r="B149" s="85"/>
      <c r="C149" s="85"/>
      <c r="D149" s="86"/>
      <c r="E149" s="89"/>
      <c r="F149" s="90"/>
      <c r="G149" s="84"/>
    </row>
    <row r="150" spans="1:7" ht="15">
      <c r="A150" s="84"/>
      <c r="B150" s="85"/>
      <c r="C150" s="85"/>
      <c r="D150" s="86"/>
      <c r="E150" s="89"/>
      <c r="F150" s="90"/>
      <c r="G150" s="84"/>
    </row>
    <row r="151" spans="1:7" ht="15">
      <c r="A151" s="87"/>
      <c r="B151" s="88"/>
      <c r="C151" s="85"/>
      <c r="D151" s="86"/>
      <c r="E151" s="87"/>
      <c r="F151" s="87"/>
      <c r="G151" s="87"/>
    </row>
    <row r="152" spans="1:7" ht="15">
      <c r="A152" s="84"/>
      <c r="B152" s="85"/>
      <c r="C152" s="85"/>
      <c r="D152" s="86"/>
      <c r="E152" s="89"/>
      <c r="F152" s="90"/>
      <c r="G152" s="84"/>
    </row>
    <row r="153" spans="1:7" ht="15">
      <c r="A153" s="84"/>
      <c r="B153" s="85"/>
      <c r="C153" s="85"/>
      <c r="D153" s="86"/>
      <c r="E153" s="89"/>
      <c r="F153" s="90"/>
      <c r="G153" s="84"/>
    </row>
    <row r="154" spans="1:7" ht="15">
      <c r="A154" s="84"/>
      <c r="B154" s="85"/>
      <c r="C154" s="85"/>
      <c r="D154" s="86"/>
      <c r="E154" s="89"/>
      <c r="F154" s="90"/>
      <c r="G154" s="84"/>
    </row>
    <row r="155" spans="1:7" ht="15">
      <c r="A155" s="84"/>
      <c r="B155" s="85"/>
      <c r="C155" s="85"/>
      <c r="D155" s="86"/>
      <c r="E155" s="89"/>
      <c r="F155" s="90"/>
      <c r="G155" s="84"/>
    </row>
    <row r="156" spans="1:7" s="87" customFormat="1" ht="12.75">
      <c r="A156" s="84"/>
      <c r="B156" s="85"/>
      <c r="C156" s="85"/>
      <c r="D156" s="86"/>
      <c r="E156" s="89"/>
      <c r="F156" s="90"/>
      <c r="G156" s="84"/>
    </row>
    <row r="157" spans="1:7" s="87" customFormat="1" ht="12.75">
      <c r="A157" s="84"/>
      <c r="B157" s="85"/>
      <c r="C157" s="85"/>
      <c r="D157" s="86"/>
      <c r="E157" s="89"/>
      <c r="F157" s="90"/>
      <c r="G157" s="84"/>
    </row>
    <row r="158" spans="1:7" s="87" customFormat="1" ht="12.75">
      <c r="A158" s="84"/>
      <c r="B158" s="85"/>
      <c r="C158" s="85"/>
      <c r="D158" s="86"/>
      <c r="E158" s="89"/>
      <c r="F158" s="90"/>
      <c r="G158" s="84"/>
    </row>
    <row r="159" spans="1:7" s="87" customFormat="1" ht="12.75">
      <c r="A159" s="84"/>
      <c r="B159" s="85"/>
      <c r="C159" s="85"/>
      <c r="D159" s="86"/>
      <c r="E159" s="89"/>
      <c r="F159" s="90"/>
      <c r="G159" s="84"/>
    </row>
    <row r="160" spans="1:7" s="87" customFormat="1" ht="12.75">
      <c r="A160" s="84"/>
      <c r="B160" s="85"/>
      <c r="C160" s="85"/>
      <c r="D160" s="86"/>
      <c r="E160" s="89"/>
      <c r="F160" s="90"/>
      <c r="G160" s="84"/>
    </row>
    <row r="161" spans="1:7" s="87" customFormat="1" ht="12.75">
      <c r="A161" s="84"/>
      <c r="B161" s="85"/>
      <c r="C161" s="85"/>
      <c r="D161" s="86"/>
      <c r="E161" s="89"/>
      <c r="F161" s="90"/>
      <c r="G161" s="84"/>
    </row>
    <row r="162" spans="1:7" s="87" customFormat="1" ht="12.75">
      <c r="A162" s="84"/>
      <c r="B162" s="85"/>
      <c r="C162" s="85"/>
      <c r="D162" s="86"/>
      <c r="E162" s="89"/>
      <c r="F162" s="90"/>
      <c r="G162" s="84"/>
    </row>
    <row r="163" spans="1:7" s="87" customFormat="1" ht="12.75">
      <c r="A163" s="84"/>
      <c r="B163" s="85"/>
      <c r="C163" s="85"/>
      <c r="D163" s="86"/>
      <c r="E163" s="89"/>
      <c r="F163" s="90"/>
      <c r="G163" s="84"/>
    </row>
    <row r="164" spans="1:7" s="87" customFormat="1" ht="12.75">
      <c r="A164" s="84"/>
      <c r="B164" s="85"/>
      <c r="C164" s="85"/>
      <c r="D164" s="86"/>
      <c r="E164" s="89"/>
      <c r="F164" s="90"/>
      <c r="G164" s="84"/>
    </row>
    <row r="165" spans="1:7" s="87" customFormat="1" ht="12.75">
      <c r="A165" s="84"/>
      <c r="B165" s="85"/>
      <c r="C165" s="85"/>
      <c r="D165" s="86"/>
      <c r="E165" s="89"/>
      <c r="F165" s="90"/>
      <c r="G165" s="84"/>
    </row>
    <row r="166" spans="1:7" s="87" customFormat="1" ht="12.75">
      <c r="A166" s="84"/>
      <c r="B166" s="85"/>
      <c r="C166" s="85"/>
      <c r="D166" s="86"/>
      <c r="E166" s="89"/>
      <c r="F166" s="90"/>
      <c r="G166" s="84"/>
    </row>
    <row r="167" spans="1:7" s="87" customFormat="1" ht="12.75">
      <c r="A167" s="84"/>
      <c r="B167" s="85"/>
      <c r="C167" s="85"/>
      <c r="D167" s="86"/>
      <c r="E167" s="89"/>
      <c r="F167" s="90"/>
      <c r="G167" s="84"/>
    </row>
    <row r="168" spans="1:7" s="87" customFormat="1" ht="12.75">
      <c r="A168" s="84"/>
      <c r="B168" s="85"/>
      <c r="C168" s="85"/>
      <c r="D168" s="86"/>
      <c r="E168" s="89"/>
      <c r="F168" s="90"/>
      <c r="G168" s="84"/>
    </row>
    <row r="169" spans="1:7" s="87" customFormat="1" ht="12.75">
      <c r="A169" s="84"/>
      <c r="B169" s="85"/>
      <c r="C169" s="85"/>
      <c r="D169" s="86"/>
      <c r="E169" s="89"/>
      <c r="F169" s="90"/>
      <c r="G169" s="84"/>
    </row>
    <row r="170" spans="1:7" s="87" customFormat="1" ht="12.75">
      <c r="A170" s="84"/>
      <c r="B170" s="85"/>
      <c r="C170" s="85"/>
      <c r="D170" s="86"/>
      <c r="E170" s="89"/>
      <c r="F170" s="90"/>
      <c r="G170" s="84"/>
    </row>
    <row r="171" spans="1:7" s="87" customFormat="1" ht="12.75">
      <c r="A171" s="84"/>
      <c r="B171" s="85"/>
      <c r="C171" s="85"/>
      <c r="D171" s="86"/>
      <c r="E171" s="89"/>
      <c r="F171" s="90"/>
      <c r="G171" s="84"/>
    </row>
    <row r="172" spans="1:7" s="87" customFormat="1" ht="12.75">
      <c r="A172" s="84"/>
      <c r="B172" s="85"/>
      <c r="C172" s="85"/>
      <c r="D172" s="86"/>
      <c r="E172" s="89"/>
      <c r="F172" s="90"/>
      <c r="G172" s="84"/>
    </row>
    <row r="173" spans="1:7" s="87" customFormat="1" ht="12.75">
      <c r="A173" s="84"/>
      <c r="B173" s="85"/>
      <c r="C173" s="85"/>
      <c r="D173" s="86"/>
      <c r="E173" s="89"/>
      <c r="F173" s="90"/>
      <c r="G173" s="84"/>
    </row>
    <row r="174" spans="1:7" s="87" customFormat="1" ht="12.75">
      <c r="A174" s="84"/>
      <c r="B174" s="85"/>
      <c r="C174" s="85"/>
      <c r="D174" s="86"/>
      <c r="E174" s="89"/>
      <c r="F174" s="90"/>
      <c r="G174" s="84"/>
    </row>
    <row r="175" spans="1:7" s="87" customFormat="1" ht="12.75">
      <c r="A175" s="84"/>
      <c r="B175" s="85"/>
      <c r="C175" s="85"/>
      <c r="D175" s="86"/>
      <c r="E175" s="89"/>
      <c r="F175" s="90"/>
      <c r="G175" s="84"/>
    </row>
    <row r="176" spans="1:7" s="87" customFormat="1" ht="12.75">
      <c r="A176" s="84"/>
      <c r="B176" s="85"/>
      <c r="C176" s="85"/>
      <c r="D176" s="86"/>
      <c r="E176" s="89"/>
      <c r="F176" s="90"/>
      <c r="G176" s="84"/>
    </row>
    <row r="177" spans="1:7" s="87" customFormat="1" ht="12.75">
      <c r="A177" s="84"/>
      <c r="B177" s="85"/>
      <c r="C177" s="85"/>
      <c r="D177" s="86"/>
      <c r="E177" s="89"/>
      <c r="F177" s="90"/>
      <c r="G177" s="84"/>
    </row>
    <row r="178" spans="1:7" s="87" customFormat="1" ht="12.75">
      <c r="A178" s="84"/>
      <c r="B178" s="85"/>
      <c r="C178" s="85"/>
      <c r="D178" s="86"/>
      <c r="E178" s="89"/>
      <c r="F178" s="90"/>
      <c r="G178" s="84"/>
    </row>
    <row r="179" spans="1:7" s="87" customFormat="1" ht="12.75">
      <c r="A179" s="84"/>
      <c r="B179" s="85"/>
      <c r="C179" s="85"/>
      <c r="D179" s="86"/>
      <c r="E179" s="89"/>
      <c r="F179" s="90"/>
      <c r="G179" s="84"/>
    </row>
    <row r="180" spans="1:7" s="87" customFormat="1" ht="12.75">
      <c r="A180" s="84"/>
      <c r="B180" s="85"/>
      <c r="C180" s="85"/>
      <c r="D180" s="86"/>
      <c r="E180" s="89"/>
      <c r="F180" s="90"/>
      <c r="G180" s="84"/>
    </row>
    <row r="181" spans="1:7" s="87" customFormat="1" ht="12.75">
      <c r="A181" s="84"/>
      <c r="B181" s="85"/>
      <c r="C181" s="85"/>
      <c r="D181" s="86"/>
      <c r="E181" s="89"/>
      <c r="F181" s="90"/>
      <c r="G181" s="84"/>
    </row>
    <row r="182" spans="1:7" s="87" customFormat="1" ht="12.75">
      <c r="A182" s="84"/>
      <c r="B182" s="85"/>
      <c r="C182" s="85"/>
      <c r="D182" s="86"/>
      <c r="E182" s="89"/>
      <c r="F182" s="90"/>
      <c r="G182" s="84"/>
    </row>
    <row r="183" spans="1:7" s="87" customFormat="1" ht="12.75">
      <c r="A183" s="84"/>
      <c r="B183" s="85"/>
      <c r="C183" s="85"/>
      <c r="D183" s="86"/>
      <c r="E183" s="89"/>
      <c r="F183" s="90"/>
      <c r="G183" s="84"/>
    </row>
    <row r="184" spans="1:7" s="87" customFormat="1" ht="12.75">
      <c r="A184" s="84"/>
      <c r="B184" s="85"/>
      <c r="C184" s="85"/>
      <c r="D184" s="86"/>
      <c r="E184" s="89"/>
      <c r="F184" s="90"/>
      <c r="G184" s="84"/>
    </row>
    <row r="185" spans="1:7" s="87" customFormat="1" ht="12.75">
      <c r="A185" s="84"/>
      <c r="B185" s="85"/>
      <c r="C185" s="85"/>
      <c r="D185" s="86"/>
      <c r="E185" s="89"/>
      <c r="F185" s="90"/>
      <c r="G185" s="84"/>
    </row>
    <row r="186" spans="1:7" s="87" customFormat="1" ht="12.75">
      <c r="A186" s="84"/>
      <c r="B186" s="85"/>
      <c r="C186" s="85"/>
      <c r="D186" s="86"/>
      <c r="E186" s="89"/>
      <c r="F186" s="90"/>
      <c r="G186" s="84"/>
    </row>
    <row r="187" spans="1:7" s="87" customFormat="1" ht="12.75">
      <c r="A187" s="84"/>
      <c r="B187" s="85"/>
      <c r="C187" s="85"/>
      <c r="D187" s="86"/>
      <c r="E187" s="89"/>
      <c r="F187" s="90"/>
      <c r="G187" s="84"/>
    </row>
    <row r="188" spans="1:7" s="87" customFormat="1" ht="12.75">
      <c r="A188" s="84"/>
      <c r="B188" s="85"/>
      <c r="C188" s="85"/>
      <c r="D188" s="86"/>
      <c r="E188" s="89"/>
      <c r="F188" s="90"/>
      <c r="G188" s="84"/>
    </row>
    <row r="189" spans="1:7" s="87" customFormat="1" ht="12.75">
      <c r="A189" s="84"/>
      <c r="B189" s="85"/>
      <c r="C189" s="85"/>
      <c r="D189" s="86"/>
      <c r="E189" s="89"/>
      <c r="F189" s="90"/>
      <c r="G189" s="84"/>
    </row>
    <row r="190" spans="1:7" s="87" customFormat="1" ht="12.75">
      <c r="A190" s="84"/>
      <c r="B190" s="85"/>
      <c r="C190" s="85"/>
      <c r="D190" s="86"/>
      <c r="E190" s="89"/>
      <c r="F190" s="90"/>
      <c r="G190" s="84"/>
    </row>
    <row r="191" spans="1:7" s="87" customFormat="1" ht="12.75">
      <c r="A191" s="84"/>
      <c r="B191" s="85"/>
      <c r="C191" s="85"/>
      <c r="D191" s="86"/>
      <c r="E191" s="89"/>
      <c r="F191" s="90"/>
      <c r="G191" s="84"/>
    </row>
    <row r="192" spans="1:7" s="87" customFormat="1" ht="12.75">
      <c r="A192" s="84"/>
      <c r="B192" s="85"/>
      <c r="C192" s="85"/>
      <c r="D192" s="86"/>
      <c r="E192" s="89"/>
      <c r="F192" s="90"/>
      <c r="G192" s="84"/>
    </row>
    <row r="193" spans="1:7" s="87" customFormat="1" ht="12.75">
      <c r="A193" s="84"/>
      <c r="B193" s="85"/>
      <c r="C193" s="85"/>
      <c r="D193" s="86"/>
      <c r="E193" s="89"/>
      <c r="F193" s="90"/>
      <c r="G193" s="84"/>
    </row>
    <row r="194" spans="1:7" s="87" customFormat="1" ht="12.75">
      <c r="A194" s="84"/>
      <c r="B194" s="85"/>
      <c r="C194" s="85"/>
      <c r="D194" s="86"/>
      <c r="E194" s="89"/>
      <c r="F194" s="90"/>
      <c r="G194" s="84"/>
    </row>
    <row r="195" spans="1:7" s="87" customFormat="1" ht="12.75">
      <c r="A195" s="84"/>
      <c r="B195" s="85"/>
      <c r="C195" s="85"/>
      <c r="D195" s="86"/>
      <c r="E195" s="89"/>
      <c r="F195" s="90"/>
      <c r="G195" s="84"/>
    </row>
    <row r="196" spans="1:7" s="87" customFormat="1" ht="12.75">
      <c r="A196" s="84"/>
      <c r="B196" s="85"/>
      <c r="C196" s="85"/>
      <c r="D196" s="86"/>
      <c r="E196" s="89"/>
      <c r="F196" s="90"/>
      <c r="G196" s="84"/>
    </row>
    <row r="197" spans="1:7" s="87" customFormat="1" ht="12.75">
      <c r="A197" s="84"/>
      <c r="B197" s="85"/>
      <c r="C197" s="85"/>
      <c r="D197" s="86"/>
      <c r="E197" s="89"/>
      <c r="F197" s="90"/>
      <c r="G197" s="84"/>
    </row>
    <row r="198" spans="1:7" s="87" customFormat="1" ht="12.75">
      <c r="A198" s="84"/>
      <c r="B198" s="85"/>
      <c r="C198" s="85"/>
      <c r="D198" s="86"/>
      <c r="E198" s="89"/>
      <c r="F198" s="90"/>
      <c r="G198" s="84"/>
    </row>
    <row r="199" spans="1:7" s="87" customFormat="1" ht="12.75">
      <c r="A199" s="84"/>
      <c r="B199" s="85"/>
      <c r="C199" s="85"/>
      <c r="D199" s="86"/>
      <c r="E199" s="89"/>
      <c r="F199" s="90"/>
      <c r="G199" s="84"/>
    </row>
    <row r="200" spans="1:7" s="87" customFormat="1" ht="12.75">
      <c r="A200" s="84"/>
      <c r="B200" s="85"/>
      <c r="C200" s="85"/>
      <c r="D200" s="86"/>
      <c r="E200" s="89"/>
      <c r="F200" s="90"/>
      <c r="G200" s="84"/>
    </row>
    <row r="201" spans="1:7" s="87" customFormat="1" ht="12.75">
      <c r="A201" s="84"/>
      <c r="B201" s="85"/>
      <c r="C201" s="85"/>
      <c r="D201" s="86"/>
      <c r="E201" s="89"/>
      <c r="F201" s="90"/>
      <c r="G201" s="84"/>
    </row>
    <row r="202" spans="1:7" s="87" customFormat="1" ht="12.75">
      <c r="A202" s="84"/>
      <c r="B202" s="85"/>
      <c r="C202" s="85"/>
      <c r="D202" s="86"/>
      <c r="E202" s="89"/>
      <c r="F202" s="90"/>
      <c r="G202" s="84"/>
    </row>
    <row r="203" spans="2:4" s="87" customFormat="1" ht="12.75">
      <c r="B203" s="88"/>
      <c r="C203" s="85"/>
      <c r="D203" s="86"/>
    </row>
    <row r="204" spans="1:7" s="87" customFormat="1" ht="12.75">
      <c r="A204" s="84"/>
      <c r="B204" s="85"/>
      <c r="C204" s="85"/>
      <c r="D204" s="86"/>
      <c r="E204" s="89"/>
      <c r="F204" s="90"/>
      <c r="G204" s="84"/>
    </row>
    <row r="205" spans="1:7" s="87" customFormat="1" ht="12.75">
      <c r="A205" s="84"/>
      <c r="B205" s="85"/>
      <c r="C205" s="85"/>
      <c r="D205" s="86"/>
      <c r="E205" s="89"/>
      <c r="F205" s="90"/>
      <c r="G205" s="84"/>
    </row>
    <row r="206" spans="1:7" s="87" customFormat="1" ht="12.75">
      <c r="A206" s="84"/>
      <c r="B206" s="85"/>
      <c r="C206" s="85"/>
      <c r="D206" s="86"/>
      <c r="E206" s="89"/>
      <c r="F206" s="90"/>
      <c r="G206" s="84"/>
    </row>
    <row r="207" spans="1:7" s="87" customFormat="1" ht="12.75">
      <c r="A207" s="84"/>
      <c r="B207" s="85"/>
      <c r="C207" s="85"/>
      <c r="D207" s="86"/>
      <c r="E207" s="89"/>
      <c r="F207" s="90"/>
      <c r="G207" s="84"/>
    </row>
    <row r="208" spans="1:7" s="87" customFormat="1" ht="12.75">
      <c r="A208" s="84"/>
      <c r="B208" s="85"/>
      <c r="C208" s="85"/>
      <c r="D208" s="86"/>
      <c r="E208" s="89"/>
      <c r="F208" s="90"/>
      <c r="G208" s="84"/>
    </row>
    <row r="209" spans="1:7" s="87" customFormat="1" ht="12.75">
      <c r="A209" s="84"/>
      <c r="B209" s="85"/>
      <c r="C209" s="85"/>
      <c r="D209" s="86"/>
      <c r="E209" s="89"/>
      <c r="F209" s="90"/>
      <c r="G209" s="84"/>
    </row>
    <row r="210" spans="1:7" s="87" customFormat="1" ht="12.75">
      <c r="A210" s="84"/>
      <c r="B210" s="85"/>
      <c r="C210" s="85"/>
      <c r="D210" s="86"/>
      <c r="E210" s="89"/>
      <c r="F210" s="90"/>
      <c r="G210" s="84"/>
    </row>
    <row r="211" spans="1:7" s="87" customFormat="1" ht="12.75">
      <c r="A211" s="84"/>
      <c r="B211" s="85"/>
      <c r="C211" s="85"/>
      <c r="D211" s="86"/>
      <c r="E211" s="89"/>
      <c r="F211" s="90"/>
      <c r="G211" s="84"/>
    </row>
    <row r="212" spans="1:7" s="87" customFormat="1" ht="12.75">
      <c r="A212" s="84"/>
      <c r="B212" s="85"/>
      <c r="C212" s="85"/>
      <c r="D212" s="86"/>
      <c r="E212" s="89"/>
      <c r="F212" s="90"/>
      <c r="G212" s="84"/>
    </row>
    <row r="213" spans="1:7" s="87" customFormat="1" ht="12.75">
      <c r="A213" s="84"/>
      <c r="B213" s="85"/>
      <c r="C213" s="85"/>
      <c r="D213" s="86"/>
      <c r="E213" s="89"/>
      <c r="F213" s="90"/>
      <c r="G213" s="84"/>
    </row>
    <row r="214" spans="1:7" s="87" customFormat="1" ht="12.75">
      <c r="A214" s="84"/>
      <c r="B214" s="85"/>
      <c r="C214" s="85"/>
      <c r="D214" s="86"/>
      <c r="E214" s="89"/>
      <c r="F214" s="90"/>
      <c r="G214" s="84"/>
    </row>
    <row r="215" spans="1:7" s="87" customFormat="1" ht="12.75">
      <c r="A215" s="84"/>
      <c r="B215" s="85"/>
      <c r="C215" s="85"/>
      <c r="D215" s="86"/>
      <c r="E215" s="89"/>
      <c r="F215" s="90"/>
      <c r="G215" s="84"/>
    </row>
    <row r="216" spans="1:7" s="87" customFormat="1" ht="12.75">
      <c r="A216" s="84"/>
      <c r="B216" s="85"/>
      <c r="C216" s="85"/>
      <c r="D216" s="86"/>
      <c r="E216" s="89"/>
      <c r="F216" s="90"/>
      <c r="G216" s="84"/>
    </row>
    <row r="217" spans="1:7" s="87" customFormat="1" ht="12.75">
      <c r="A217" s="84"/>
      <c r="B217" s="85"/>
      <c r="C217" s="85"/>
      <c r="D217" s="86"/>
      <c r="E217" s="89"/>
      <c r="F217" s="90"/>
      <c r="G217" s="84"/>
    </row>
    <row r="218" spans="1:7" s="87" customFormat="1" ht="12.75">
      <c r="A218" s="84"/>
      <c r="B218" s="85"/>
      <c r="C218" s="85"/>
      <c r="D218" s="86"/>
      <c r="E218" s="89"/>
      <c r="F218" s="90"/>
      <c r="G218" s="84"/>
    </row>
    <row r="219" spans="1:7" s="87" customFormat="1" ht="12.75">
      <c r="A219" s="84"/>
      <c r="B219" s="85"/>
      <c r="C219" s="85"/>
      <c r="D219" s="86"/>
      <c r="E219" s="89"/>
      <c r="F219" s="90"/>
      <c r="G219" s="84"/>
    </row>
    <row r="220" spans="1:7" s="87" customFormat="1" ht="12.75">
      <c r="A220" s="84"/>
      <c r="B220" s="85"/>
      <c r="C220" s="85"/>
      <c r="D220" s="86"/>
      <c r="E220" s="89"/>
      <c r="F220" s="90"/>
      <c r="G220" s="84"/>
    </row>
    <row r="221" spans="1:7" s="87" customFormat="1" ht="12.75">
      <c r="A221" s="84"/>
      <c r="B221" s="85"/>
      <c r="C221" s="85"/>
      <c r="D221" s="86"/>
      <c r="E221" s="89"/>
      <c r="F221" s="90"/>
      <c r="G221" s="84"/>
    </row>
    <row r="222" spans="1:7" s="87" customFormat="1" ht="12.75">
      <c r="A222" s="84"/>
      <c r="B222" s="85"/>
      <c r="C222" s="85"/>
      <c r="D222" s="86"/>
      <c r="E222" s="89"/>
      <c r="F222" s="90"/>
      <c r="G222" s="84"/>
    </row>
    <row r="223" spans="2:4" s="87" customFormat="1" ht="12.75">
      <c r="B223" s="88"/>
      <c r="C223" s="85"/>
      <c r="D223" s="86"/>
    </row>
    <row r="224" spans="1:7" s="87" customFormat="1" ht="12.75">
      <c r="A224" s="84"/>
      <c r="B224" s="85"/>
      <c r="C224" s="85"/>
      <c r="D224" s="86"/>
      <c r="E224" s="89"/>
      <c r="F224" s="90"/>
      <c r="G224" s="84"/>
    </row>
    <row r="225" spans="1:7" s="87" customFormat="1" ht="12.75">
      <c r="A225" s="84"/>
      <c r="B225" s="85"/>
      <c r="C225" s="85"/>
      <c r="D225" s="86"/>
      <c r="E225" s="89"/>
      <c r="F225" s="90"/>
      <c r="G225" s="84"/>
    </row>
    <row r="226" spans="1:7" s="87" customFormat="1" ht="12.75">
      <c r="A226" s="84"/>
      <c r="B226" s="85"/>
      <c r="C226" s="85"/>
      <c r="D226" s="86"/>
      <c r="E226" s="89"/>
      <c r="F226" s="90"/>
      <c r="G226" s="84"/>
    </row>
    <row r="227" spans="1:7" s="87" customFormat="1" ht="12.75">
      <c r="A227" s="84"/>
      <c r="B227" s="85"/>
      <c r="C227" s="85"/>
      <c r="D227" s="86"/>
      <c r="E227" s="89"/>
      <c r="F227" s="90"/>
      <c r="G227" s="84"/>
    </row>
    <row r="228" spans="1:7" s="87" customFormat="1" ht="12.75">
      <c r="A228" s="84"/>
      <c r="B228" s="85"/>
      <c r="C228" s="85"/>
      <c r="D228" s="86"/>
      <c r="E228" s="89"/>
      <c r="F228" s="90"/>
      <c r="G228" s="84"/>
    </row>
    <row r="229" spans="1:7" s="87" customFormat="1" ht="12.75">
      <c r="A229" s="84"/>
      <c r="B229" s="85"/>
      <c r="C229" s="85"/>
      <c r="D229" s="86"/>
      <c r="E229" s="89"/>
      <c r="F229" s="90"/>
      <c r="G229" s="84"/>
    </row>
    <row r="230" spans="1:7" s="87" customFormat="1" ht="12.75">
      <c r="A230" s="84"/>
      <c r="B230" s="85"/>
      <c r="C230" s="85"/>
      <c r="D230" s="86"/>
      <c r="E230" s="89"/>
      <c r="F230" s="90"/>
      <c r="G230" s="84"/>
    </row>
    <row r="231" spans="1:7" s="87" customFormat="1" ht="12.75">
      <c r="A231" s="84"/>
      <c r="B231" s="85"/>
      <c r="C231" s="85"/>
      <c r="D231" s="86"/>
      <c r="E231" s="89"/>
      <c r="F231" s="90"/>
      <c r="G231" s="84"/>
    </row>
    <row r="232" spans="1:7" s="87" customFormat="1" ht="12.75">
      <c r="A232" s="84"/>
      <c r="B232" s="85"/>
      <c r="C232" s="85"/>
      <c r="D232" s="86"/>
      <c r="E232" s="89"/>
      <c r="F232" s="90"/>
      <c r="G232" s="84"/>
    </row>
    <row r="233" spans="1:7" s="87" customFormat="1" ht="12.75">
      <c r="A233" s="84"/>
      <c r="B233" s="85"/>
      <c r="C233" s="85"/>
      <c r="D233" s="86"/>
      <c r="E233" s="89"/>
      <c r="F233" s="90"/>
      <c r="G233" s="84"/>
    </row>
    <row r="234" spans="1:7" s="87" customFormat="1" ht="12.75">
      <c r="A234" s="84"/>
      <c r="B234" s="85"/>
      <c r="C234" s="85"/>
      <c r="D234" s="86"/>
      <c r="E234" s="89"/>
      <c r="F234" s="90"/>
      <c r="G234" s="84"/>
    </row>
    <row r="235" spans="1:7" s="87" customFormat="1" ht="12.75">
      <c r="A235" s="84"/>
      <c r="B235" s="85"/>
      <c r="C235" s="85"/>
      <c r="D235" s="86"/>
      <c r="E235" s="89"/>
      <c r="F235" s="90"/>
      <c r="G235" s="84"/>
    </row>
    <row r="236" spans="1:7" s="87" customFormat="1" ht="12.75">
      <c r="A236" s="84"/>
      <c r="B236" s="85"/>
      <c r="C236" s="85"/>
      <c r="D236" s="86"/>
      <c r="E236" s="89"/>
      <c r="F236" s="90"/>
      <c r="G236" s="84"/>
    </row>
    <row r="237" spans="1:7" s="87" customFormat="1" ht="12.75">
      <c r="A237" s="84"/>
      <c r="B237" s="85"/>
      <c r="C237" s="85"/>
      <c r="D237" s="86"/>
      <c r="E237" s="89"/>
      <c r="F237" s="90"/>
      <c r="G237" s="84"/>
    </row>
    <row r="238" spans="1:7" s="87" customFormat="1" ht="12.75">
      <c r="A238" s="84"/>
      <c r="B238" s="85"/>
      <c r="C238" s="85"/>
      <c r="D238" s="86"/>
      <c r="E238" s="89"/>
      <c r="F238" s="90"/>
      <c r="G238" s="84"/>
    </row>
    <row r="239" spans="1:7" s="87" customFormat="1" ht="12.75">
      <c r="A239" s="84"/>
      <c r="B239" s="85"/>
      <c r="C239" s="85"/>
      <c r="D239" s="86"/>
      <c r="E239" s="89"/>
      <c r="F239" s="90"/>
      <c r="G239" s="84"/>
    </row>
    <row r="240" spans="1:7" s="87" customFormat="1" ht="12.75">
      <c r="A240" s="84"/>
      <c r="B240" s="85"/>
      <c r="C240" s="85"/>
      <c r="D240" s="86"/>
      <c r="E240" s="89"/>
      <c r="F240" s="90"/>
      <c r="G240" s="84"/>
    </row>
    <row r="241" spans="1:7" s="87" customFormat="1" ht="12.75">
      <c r="A241" s="84"/>
      <c r="B241" s="85"/>
      <c r="C241" s="85"/>
      <c r="D241" s="86"/>
      <c r="E241" s="89"/>
      <c r="F241" s="90"/>
      <c r="G241" s="84"/>
    </row>
    <row r="242" spans="2:4" s="87" customFormat="1" ht="12.75">
      <c r="B242" s="88"/>
      <c r="C242" s="85"/>
      <c r="D242" s="86"/>
    </row>
    <row r="243" spans="1:7" s="87" customFormat="1" ht="12.75">
      <c r="A243" s="84"/>
      <c r="B243" s="85"/>
      <c r="C243" s="85"/>
      <c r="D243" s="86"/>
      <c r="E243" s="89"/>
      <c r="F243" s="90"/>
      <c r="G243" s="84"/>
    </row>
    <row r="244" spans="1:7" s="87" customFormat="1" ht="12.75">
      <c r="A244" s="84"/>
      <c r="B244" s="85"/>
      <c r="C244" s="85"/>
      <c r="D244" s="86"/>
      <c r="E244" s="89"/>
      <c r="F244" s="90"/>
      <c r="G244" s="84"/>
    </row>
    <row r="245" spans="1:7" s="87" customFormat="1" ht="12.75">
      <c r="A245" s="84"/>
      <c r="B245" s="85"/>
      <c r="C245" s="85"/>
      <c r="D245" s="86"/>
      <c r="E245" s="89"/>
      <c r="F245" s="90"/>
      <c r="G245" s="84"/>
    </row>
    <row r="246" spans="1:7" s="87" customFormat="1" ht="12.75">
      <c r="A246" s="84"/>
      <c r="B246" s="85"/>
      <c r="C246" s="85"/>
      <c r="D246" s="86"/>
      <c r="E246" s="89"/>
      <c r="F246" s="90"/>
      <c r="G246" s="84"/>
    </row>
    <row r="247" spans="1:7" s="87" customFormat="1" ht="12.75">
      <c r="A247" s="84"/>
      <c r="B247" s="85"/>
      <c r="C247" s="85"/>
      <c r="D247" s="86"/>
      <c r="E247" s="89"/>
      <c r="F247" s="90"/>
      <c r="G247" s="84"/>
    </row>
    <row r="248" spans="1:7" s="87" customFormat="1" ht="12.75">
      <c r="A248" s="84"/>
      <c r="B248" s="85"/>
      <c r="C248" s="85"/>
      <c r="D248" s="86"/>
      <c r="E248" s="89"/>
      <c r="F248" s="90"/>
      <c r="G248" s="84"/>
    </row>
    <row r="249" spans="1:7" s="87" customFormat="1" ht="12.75">
      <c r="A249" s="84"/>
      <c r="B249" s="85"/>
      <c r="C249" s="85"/>
      <c r="D249" s="86"/>
      <c r="E249" s="89"/>
      <c r="F249" s="90"/>
      <c r="G249" s="84"/>
    </row>
    <row r="250" spans="1:7" s="87" customFormat="1" ht="12.75">
      <c r="A250" s="84"/>
      <c r="B250" s="85"/>
      <c r="C250" s="85"/>
      <c r="D250" s="86"/>
      <c r="E250" s="89"/>
      <c r="F250" s="90"/>
      <c r="G250" s="84"/>
    </row>
    <row r="251" spans="1:7" s="87" customFormat="1" ht="12.75">
      <c r="A251" s="84"/>
      <c r="B251" s="85"/>
      <c r="C251" s="85"/>
      <c r="D251" s="86"/>
      <c r="E251" s="89"/>
      <c r="F251" s="90"/>
      <c r="G251" s="84"/>
    </row>
    <row r="252" spans="1:7" s="87" customFormat="1" ht="12.75">
      <c r="A252" s="84"/>
      <c r="B252" s="85"/>
      <c r="C252" s="85"/>
      <c r="D252" s="86"/>
      <c r="E252" s="89"/>
      <c r="F252" s="90"/>
      <c r="G252" s="84"/>
    </row>
    <row r="253" spans="1:7" s="87" customFormat="1" ht="12.75">
      <c r="A253" s="84"/>
      <c r="B253" s="85"/>
      <c r="C253" s="85"/>
      <c r="D253" s="86"/>
      <c r="E253" s="89"/>
      <c r="F253" s="90"/>
      <c r="G253" s="84"/>
    </row>
    <row r="254" spans="1:7" s="87" customFormat="1" ht="12.75">
      <c r="A254" s="84"/>
      <c r="B254" s="85"/>
      <c r="C254" s="85"/>
      <c r="D254" s="86"/>
      <c r="E254" s="89"/>
      <c r="F254" s="90"/>
      <c r="G254" s="84"/>
    </row>
    <row r="255" spans="1:7" s="87" customFormat="1" ht="12.75">
      <c r="A255" s="84"/>
      <c r="B255" s="85"/>
      <c r="C255" s="85"/>
      <c r="D255" s="86"/>
      <c r="E255" s="89"/>
      <c r="F255" s="90"/>
      <c r="G255" s="84"/>
    </row>
    <row r="256" spans="1:7" s="87" customFormat="1" ht="12.75">
      <c r="A256" s="84"/>
      <c r="B256" s="85"/>
      <c r="C256" s="85"/>
      <c r="D256" s="86"/>
      <c r="E256" s="89"/>
      <c r="F256" s="90"/>
      <c r="G256" s="84"/>
    </row>
    <row r="257" spans="2:4" s="87" customFormat="1" ht="12.75">
      <c r="B257" s="88"/>
      <c r="C257" s="85"/>
      <c r="D257" s="86"/>
    </row>
    <row r="258" spans="1:7" s="87" customFormat="1" ht="12.75">
      <c r="A258" s="84"/>
      <c r="B258" s="85"/>
      <c r="C258" s="85"/>
      <c r="D258" s="86"/>
      <c r="E258" s="89"/>
      <c r="F258" s="90"/>
      <c r="G258" s="84"/>
    </row>
    <row r="259" spans="1:7" s="87" customFormat="1" ht="12.75">
      <c r="A259" s="84"/>
      <c r="B259" s="85"/>
      <c r="C259" s="85"/>
      <c r="D259" s="86"/>
      <c r="E259" s="89"/>
      <c r="F259" s="90"/>
      <c r="G259" s="84"/>
    </row>
    <row r="260" spans="1:7" s="87" customFormat="1" ht="12.75">
      <c r="A260" s="84"/>
      <c r="B260" s="85"/>
      <c r="C260" s="85"/>
      <c r="D260" s="86"/>
      <c r="E260" s="89"/>
      <c r="F260" s="90"/>
      <c r="G260" s="84"/>
    </row>
    <row r="261" spans="1:7" s="87" customFormat="1" ht="12.75">
      <c r="A261" s="84"/>
      <c r="B261" s="85"/>
      <c r="C261" s="85"/>
      <c r="D261" s="86"/>
      <c r="E261" s="89"/>
      <c r="F261" s="90"/>
      <c r="G261" s="84"/>
    </row>
    <row r="262" spans="1:7" s="87" customFormat="1" ht="12.75">
      <c r="A262" s="84"/>
      <c r="B262" s="85"/>
      <c r="C262" s="85"/>
      <c r="D262" s="86"/>
      <c r="E262" s="89"/>
      <c r="F262" s="90"/>
      <c r="G262" s="84"/>
    </row>
    <row r="263" spans="1:7" s="87" customFormat="1" ht="12.75">
      <c r="A263" s="84"/>
      <c r="B263" s="85"/>
      <c r="C263" s="85"/>
      <c r="D263" s="86"/>
      <c r="E263" s="89"/>
      <c r="F263" s="90"/>
      <c r="G263" s="84"/>
    </row>
    <row r="264" spans="1:7" s="87" customFormat="1" ht="12.75">
      <c r="A264" s="84"/>
      <c r="B264" s="85"/>
      <c r="C264" s="85"/>
      <c r="D264" s="86"/>
      <c r="E264" s="89"/>
      <c r="F264" s="90"/>
      <c r="G264" s="84"/>
    </row>
    <row r="265" spans="1:7" s="87" customFormat="1" ht="12.75">
      <c r="A265" s="84"/>
      <c r="B265" s="85"/>
      <c r="C265" s="85"/>
      <c r="D265" s="86"/>
      <c r="E265" s="89"/>
      <c r="F265" s="90"/>
      <c r="G265" s="84"/>
    </row>
    <row r="266" spans="1:7" s="87" customFormat="1" ht="12.75">
      <c r="A266" s="84"/>
      <c r="B266" s="85"/>
      <c r="C266" s="85"/>
      <c r="D266" s="86"/>
      <c r="E266" s="89"/>
      <c r="F266" s="90"/>
      <c r="G266" s="84"/>
    </row>
    <row r="267" spans="1:7" s="87" customFormat="1" ht="12.75">
      <c r="A267" s="84"/>
      <c r="B267" s="85"/>
      <c r="C267" s="85"/>
      <c r="D267" s="86"/>
      <c r="E267" s="89"/>
      <c r="F267" s="90"/>
      <c r="G267" s="84"/>
    </row>
    <row r="268" spans="1:7" s="87" customFormat="1" ht="12.75">
      <c r="A268" s="84"/>
      <c r="B268" s="85"/>
      <c r="C268" s="85"/>
      <c r="D268" s="86"/>
      <c r="E268" s="89"/>
      <c r="F268" s="90"/>
      <c r="G268" s="84"/>
    </row>
    <row r="269" spans="1:7" s="87" customFormat="1" ht="12.75">
      <c r="A269" s="84"/>
      <c r="B269" s="85"/>
      <c r="C269" s="85"/>
      <c r="D269" s="86"/>
      <c r="E269" s="89"/>
      <c r="F269" s="90"/>
      <c r="G269" s="84"/>
    </row>
    <row r="270" spans="1:7" s="87" customFormat="1" ht="12.75">
      <c r="A270" s="84"/>
      <c r="B270" s="85"/>
      <c r="C270" s="85"/>
      <c r="D270" s="86"/>
      <c r="E270" s="89"/>
      <c r="F270" s="90"/>
      <c r="G270" s="84"/>
    </row>
    <row r="271" spans="1:7" s="87" customFormat="1" ht="12.75">
      <c r="A271" s="84"/>
      <c r="B271" s="85"/>
      <c r="C271" s="85"/>
      <c r="D271" s="86"/>
      <c r="E271" s="89"/>
      <c r="F271" s="90"/>
      <c r="G271" s="84"/>
    </row>
    <row r="272" spans="1:7" s="87" customFormat="1" ht="12.75">
      <c r="A272" s="84"/>
      <c r="B272" s="85"/>
      <c r="C272" s="85"/>
      <c r="D272" s="86"/>
      <c r="E272" s="89"/>
      <c r="F272" s="90"/>
      <c r="G272" s="84"/>
    </row>
    <row r="273" spans="1:7" s="87" customFormat="1" ht="12.75">
      <c r="A273" s="84"/>
      <c r="B273" s="85"/>
      <c r="C273" s="85"/>
      <c r="D273" s="86"/>
      <c r="E273" s="89"/>
      <c r="F273" s="90"/>
      <c r="G273" s="84"/>
    </row>
    <row r="274" spans="1:7" s="87" customFormat="1" ht="12.75">
      <c r="A274" s="84"/>
      <c r="B274" s="85"/>
      <c r="C274" s="85"/>
      <c r="D274" s="86"/>
      <c r="E274" s="89"/>
      <c r="F274" s="90"/>
      <c r="G274" s="84"/>
    </row>
    <row r="275" spans="1:7" s="87" customFormat="1" ht="12.75">
      <c r="A275" s="84"/>
      <c r="B275" s="85"/>
      <c r="C275" s="85"/>
      <c r="D275" s="86"/>
      <c r="E275" s="89"/>
      <c r="F275" s="90"/>
      <c r="G275" s="84"/>
    </row>
    <row r="276" spans="1:7" s="87" customFormat="1" ht="12.75">
      <c r="A276" s="84"/>
      <c r="B276" s="85"/>
      <c r="C276" s="85"/>
      <c r="D276" s="86"/>
      <c r="E276" s="89"/>
      <c r="F276" s="90"/>
      <c r="G276" s="84"/>
    </row>
    <row r="277" spans="1:7" s="87" customFormat="1" ht="12.75">
      <c r="A277" s="84"/>
      <c r="B277" s="85"/>
      <c r="C277" s="85"/>
      <c r="D277" s="86"/>
      <c r="E277" s="89"/>
      <c r="F277" s="90"/>
      <c r="G277" s="84"/>
    </row>
    <row r="278" spans="1:7" s="87" customFormat="1" ht="12.75">
      <c r="A278" s="84"/>
      <c r="B278" s="85"/>
      <c r="C278" s="85"/>
      <c r="D278" s="86"/>
      <c r="E278" s="89"/>
      <c r="F278" s="90"/>
      <c r="G278" s="84"/>
    </row>
    <row r="279" spans="1:7" s="87" customFormat="1" ht="12.75">
      <c r="A279" s="84"/>
      <c r="B279" s="85"/>
      <c r="C279" s="85"/>
      <c r="D279" s="86"/>
      <c r="E279" s="89"/>
      <c r="F279" s="90"/>
      <c r="G279" s="84"/>
    </row>
    <row r="280" spans="1:7" s="87" customFormat="1" ht="12.75">
      <c r="A280" s="84"/>
      <c r="B280" s="85"/>
      <c r="C280" s="85"/>
      <c r="D280" s="86"/>
      <c r="E280" s="89"/>
      <c r="F280" s="90"/>
      <c r="G280" s="84"/>
    </row>
    <row r="281" spans="1:7" s="87" customFormat="1" ht="12.75">
      <c r="A281" s="84"/>
      <c r="B281" s="85"/>
      <c r="C281" s="85"/>
      <c r="D281" s="86"/>
      <c r="E281" s="89"/>
      <c r="F281" s="90"/>
      <c r="G281" s="84"/>
    </row>
    <row r="282" spans="1:7" s="87" customFormat="1" ht="12.75">
      <c r="A282" s="84"/>
      <c r="B282" s="85"/>
      <c r="C282" s="85"/>
      <c r="D282" s="86"/>
      <c r="E282" s="89"/>
      <c r="F282" s="90"/>
      <c r="G282" s="84"/>
    </row>
    <row r="283" spans="1:7" s="87" customFormat="1" ht="12.75">
      <c r="A283" s="84"/>
      <c r="B283" s="85"/>
      <c r="C283" s="85"/>
      <c r="D283" s="86"/>
      <c r="E283" s="89"/>
      <c r="F283" s="90"/>
      <c r="G283" s="84"/>
    </row>
    <row r="284" spans="1:7" s="87" customFormat="1" ht="12.75">
      <c r="A284" s="84"/>
      <c r="B284" s="85"/>
      <c r="C284" s="85"/>
      <c r="D284" s="86"/>
      <c r="E284" s="89"/>
      <c r="F284" s="90"/>
      <c r="G284" s="84"/>
    </row>
    <row r="285" spans="2:4" s="87" customFormat="1" ht="12.75">
      <c r="B285" s="88"/>
      <c r="C285" s="85"/>
      <c r="D285" s="86"/>
    </row>
    <row r="286" spans="1:7" s="87" customFormat="1" ht="12.75">
      <c r="A286" s="84"/>
      <c r="B286" s="85"/>
      <c r="C286" s="85"/>
      <c r="D286" s="86"/>
      <c r="E286" s="89"/>
      <c r="F286" s="90"/>
      <c r="G286" s="84"/>
    </row>
    <row r="287" spans="1:7" s="87" customFormat="1" ht="12.75">
      <c r="A287" s="84"/>
      <c r="B287" s="85"/>
      <c r="C287" s="85"/>
      <c r="D287" s="86"/>
      <c r="E287" s="89"/>
      <c r="F287" s="90"/>
      <c r="G287" s="84"/>
    </row>
    <row r="288" spans="1:7" s="87" customFormat="1" ht="12.75">
      <c r="A288" s="84"/>
      <c r="B288" s="85"/>
      <c r="C288" s="85"/>
      <c r="D288" s="86"/>
      <c r="E288" s="89"/>
      <c r="F288" s="90"/>
      <c r="G288" s="84"/>
    </row>
    <row r="289" spans="1:7" s="87" customFormat="1" ht="12.75">
      <c r="A289" s="84"/>
      <c r="B289" s="85"/>
      <c r="C289" s="85"/>
      <c r="D289" s="86"/>
      <c r="E289" s="89"/>
      <c r="F289" s="90"/>
      <c r="G289" s="84"/>
    </row>
    <row r="290" spans="1:7" s="87" customFormat="1" ht="12.75">
      <c r="A290" s="84"/>
      <c r="B290" s="85"/>
      <c r="C290" s="85"/>
      <c r="D290" s="86"/>
      <c r="E290" s="89"/>
      <c r="F290" s="90"/>
      <c r="G290" s="84"/>
    </row>
    <row r="291" spans="1:7" s="87" customFormat="1" ht="12.75">
      <c r="A291" s="84"/>
      <c r="B291" s="85"/>
      <c r="C291" s="85"/>
      <c r="D291" s="86"/>
      <c r="E291" s="89"/>
      <c r="F291" s="90"/>
      <c r="G291" s="84"/>
    </row>
    <row r="292" spans="1:7" s="87" customFormat="1" ht="12.75">
      <c r="A292" s="84"/>
      <c r="B292" s="85"/>
      <c r="C292" s="85"/>
      <c r="D292" s="86"/>
      <c r="E292" s="89"/>
      <c r="F292" s="90"/>
      <c r="G292" s="84"/>
    </row>
    <row r="293" spans="2:4" s="87" customFormat="1" ht="12.75">
      <c r="B293" s="88"/>
      <c r="C293" s="85"/>
      <c r="D293" s="86"/>
    </row>
    <row r="294" spans="1:7" s="87" customFormat="1" ht="12.75">
      <c r="A294" s="84"/>
      <c r="B294" s="85"/>
      <c r="C294" s="85"/>
      <c r="D294" s="86"/>
      <c r="E294" s="89"/>
      <c r="F294" s="90"/>
      <c r="G294" s="84"/>
    </row>
    <row r="295" spans="1:7" s="87" customFormat="1" ht="12.75">
      <c r="A295" s="84"/>
      <c r="B295" s="85"/>
      <c r="C295" s="85"/>
      <c r="D295" s="86"/>
      <c r="E295" s="89"/>
      <c r="F295" s="90"/>
      <c r="G295" s="84"/>
    </row>
    <row r="296" spans="1:7" s="87" customFormat="1" ht="12.75">
      <c r="A296" s="84"/>
      <c r="B296" s="85"/>
      <c r="C296" s="85"/>
      <c r="D296" s="86"/>
      <c r="E296" s="89"/>
      <c r="F296" s="90"/>
      <c r="G296" s="84"/>
    </row>
    <row r="297" spans="1:7" s="87" customFormat="1" ht="12.75">
      <c r="A297" s="84"/>
      <c r="B297" s="85"/>
      <c r="C297" s="85"/>
      <c r="D297" s="86"/>
      <c r="E297" s="89"/>
      <c r="F297" s="90"/>
      <c r="G297" s="84"/>
    </row>
    <row r="298" spans="1:7" s="87" customFormat="1" ht="12.75">
      <c r="A298" s="84"/>
      <c r="B298" s="85"/>
      <c r="C298" s="85"/>
      <c r="D298" s="86"/>
      <c r="E298" s="89"/>
      <c r="F298" s="90"/>
      <c r="G298" s="84"/>
    </row>
    <row r="299" spans="1:7" s="87" customFormat="1" ht="12.75">
      <c r="A299" s="84"/>
      <c r="B299" s="85"/>
      <c r="C299" s="85"/>
      <c r="D299" s="86"/>
      <c r="E299" s="89"/>
      <c r="F299" s="90"/>
      <c r="G299" s="84"/>
    </row>
    <row r="300" spans="1:7" s="87" customFormat="1" ht="12.75">
      <c r="A300" s="84"/>
      <c r="B300" s="85"/>
      <c r="C300" s="85"/>
      <c r="D300" s="86"/>
      <c r="E300" s="89"/>
      <c r="F300" s="90"/>
      <c r="G300" s="84"/>
    </row>
    <row r="301" spans="1:7" s="87" customFormat="1" ht="12.75">
      <c r="A301" s="84"/>
      <c r="B301" s="85"/>
      <c r="C301" s="85"/>
      <c r="D301" s="86"/>
      <c r="E301" s="89"/>
      <c r="F301" s="90"/>
      <c r="G301" s="84"/>
    </row>
    <row r="302" spans="1:7" s="87" customFormat="1" ht="12.75">
      <c r="A302" s="84"/>
      <c r="B302" s="85"/>
      <c r="C302" s="85"/>
      <c r="D302" s="86"/>
      <c r="E302" s="89"/>
      <c r="F302" s="90"/>
      <c r="G302" s="84"/>
    </row>
    <row r="303" spans="1:7" s="87" customFormat="1" ht="12.75">
      <c r="A303" s="84"/>
      <c r="B303" s="85"/>
      <c r="C303" s="85"/>
      <c r="D303" s="86"/>
      <c r="E303" s="89"/>
      <c r="F303" s="90"/>
      <c r="G303" s="84"/>
    </row>
    <row r="304" spans="1:7" s="87" customFormat="1" ht="12.75">
      <c r="A304" s="84"/>
      <c r="B304" s="85"/>
      <c r="C304" s="85"/>
      <c r="D304" s="86"/>
      <c r="E304" s="89"/>
      <c r="F304" s="90"/>
      <c r="G304" s="84"/>
    </row>
    <row r="305" spans="1:7" s="87" customFormat="1" ht="12.75">
      <c r="A305" s="84"/>
      <c r="B305" s="85"/>
      <c r="C305" s="85"/>
      <c r="D305" s="86"/>
      <c r="E305" s="89"/>
      <c r="F305" s="90"/>
      <c r="G305" s="84"/>
    </row>
    <row r="306" spans="1:7" s="87" customFormat="1" ht="12.75">
      <c r="A306" s="84"/>
      <c r="B306" s="85"/>
      <c r="C306" s="85"/>
      <c r="D306" s="86"/>
      <c r="E306" s="89"/>
      <c r="F306" s="90"/>
      <c r="G306" s="84"/>
    </row>
    <row r="307" spans="1:7" s="87" customFormat="1" ht="12.75">
      <c r="A307" s="84"/>
      <c r="B307" s="85"/>
      <c r="C307" s="85"/>
      <c r="D307" s="86"/>
      <c r="E307" s="89"/>
      <c r="F307" s="90"/>
      <c r="G307" s="84"/>
    </row>
    <row r="308" spans="1:7" s="87" customFormat="1" ht="12.75">
      <c r="A308" s="84"/>
      <c r="B308" s="85"/>
      <c r="C308" s="85"/>
      <c r="D308" s="86"/>
      <c r="E308" s="89"/>
      <c r="F308" s="90"/>
      <c r="G308" s="84"/>
    </row>
    <row r="309" spans="1:7" s="87" customFormat="1" ht="12.75">
      <c r="A309" s="84"/>
      <c r="B309" s="85"/>
      <c r="C309" s="85"/>
      <c r="D309" s="86"/>
      <c r="E309" s="89"/>
      <c r="F309" s="90"/>
      <c r="G309" s="84"/>
    </row>
    <row r="310" spans="1:7" s="87" customFormat="1" ht="12.75">
      <c r="A310" s="84"/>
      <c r="B310" s="85"/>
      <c r="C310" s="85"/>
      <c r="D310" s="86"/>
      <c r="E310" s="89"/>
      <c r="F310" s="90"/>
      <c r="G310" s="84"/>
    </row>
    <row r="311" spans="2:4" s="87" customFormat="1" ht="12.75">
      <c r="B311" s="88"/>
      <c r="C311" s="85"/>
      <c r="D311" s="86"/>
    </row>
    <row r="312" spans="1:7" s="87" customFormat="1" ht="12.75">
      <c r="A312" s="84"/>
      <c r="B312" s="85"/>
      <c r="C312" s="85"/>
      <c r="D312" s="86"/>
      <c r="E312" s="89"/>
      <c r="F312" s="90"/>
      <c r="G312" s="84"/>
    </row>
    <row r="313" spans="1:7" s="87" customFormat="1" ht="12.75">
      <c r="A313" s="84"/>
      <c r="B313" s="85"/>
      <c r="C313" s="85"/>
      <c r="D313" s="86"/>
      <c r="E313" s="89"/>
      <c r="F313" s="90"/>
      <c r="G313" s="84"/>
    </row>
    <row r="314" spans="1:7" s="87" customFormat="1" ht="12.75">
      <c r="A314" s="84"/>
      <c r="B314" s="85"/>
      <c r="C314" s="85"/>
      <c r="D314" s="86"/>
      <c r="E314" s="89"/>
      <c r="F314" s="90"/>
      <c r="G314" s="84"/>
    </row>
    <row r="315" spans="1:7" s="87" customFormat="1" ht="12.75">
      <c r="A315" s="84"/>
      <c r="B315" s="85"/>
      <c r="C315" s="85"/>
      <c r="D315" s="86"/>
      <c r="E315" s="89"/>
      <c r="F315" s="90"/>
      <c r="G315" s="84"/>
    </row>
    <row r="316" spans="1:7" s="87" customFormat="1" ht="12.75">
      <c r="A316" s="84"/>
      <c r="B316" s="85"/>
      <c r="C316" s="85"/>
      <c r="D316" s="86"/>
      <c r="E316" s="89"/>
      <c r="F316" s="90"/>
      <c r="G316" s="84"/>
    </row>
    <row r="317" spans="1:7" s="87" customFormat="1" ht="12.75">
      <c r="A317" s="84"/>
      <c r="B317" s="85"/>
      <c r="C317" s="85"/>
      <c r="D317" s="86"/>
      <c r="E317" s="89"/>
      <c r="F317" s="90"/>
      <c r="G317" s="84"/>
    </row>
    <row r="318" spans="1:7" s="87" customFormat="1" ht="12.75">
      <c r="A318" s="84"/>
      <c r="B318" s="85"/>
      <c r="C318" s="85"/>
      <c r="D318" s="86"/>
      <c r="E318" s="89"/>
      <c r="F318" s="90"/>
      <c r="G318" s="84"/>
    </row>
    <row r="319" spans="1:7" s="87" customFormat="1" ht="12.75">
      <c r="A319" s="84"/>
      <c r="B319" s="85"/>
      <c r="C319" s="85"/>
      <c r="D319" s="86"/>
      <c r="E319" s="89"/>
      <c r="F319" s="90"/>
      <c r="G319" s="84"/>
    </row>
    <row r="320" spans="1:7" s="87" customFormat="1" ht="12.75">
      <c r="A320" s="84"/>
      <c r="B320" s="85"/>
      <c r="C320" s="85"/>
      <c r="D320" s="86"/>
      <c r="E320" s="89"/>
      <c r="F320" s="90"/>
      <c r="G320" s="84"/>
    </row>
    <row r="321" spans="1:7" s="87" customFormat="1" ht="12.75">
      <c r="A321" s="84"/>
      <c r="B321" s="85"/>
      <c r="C321" s="85"/>
      <c r="D321" s="86"/>
      <c r="E321" s="89"/>
      <c r="F321" s="90"/>
      <c r="G321" s="84"/>
    </row>
    <row r="322" spans="1:7" s="87" customFormat="1" ht="12.75">
      <c r="A322" s="84"/>
      <c r="B322" s="85"/>
      <c r="C322" s="85"/>
      <c r="D322" s="86"/>
      <c r="E322" s="89"/>
      <c r="F322" s="90"/>
      <c r="G322" s="84"/>
    </row>
    <row r="323" spans="1:7" s="87" customFormat="1" ht="12.75">
      <c r="A323" s="84"/>
      <c r="B323" s="85"/>
      <c r="C323" s="85"/>
      <c r="D323" s="86"/>
      <c r="E323" s="89"/>
      <c r="F323" s="90"/>
      <c r="G323" s="84"/>
    </row>
    <row r="324" spans="1:7" s="87" customFormat="1" ht="12.75">
      <c r="A324" s="84"/>
      <c r="B324" s="85"/>
      <c r="C324" s="85"/>
      <c r="D324" s="86"/>
      <c r="E324" s="89"/>
      <c r="F324" s="90"/>
      <c r="G324" s="84"/>
    </row>
    <row r="325" spans="1:7" s="87" customFormat="1" ht="12.75">
      <c r="A325" s="84"/>
      <c r="B325" s="85"/>
      <c r="C325" s="85"/>
      <c r="D325" s="86"/>
      <c r="E325" s="89"/>
      <c r="F325" s="90"/>
      <c r="G325" s="84"/>
    </row>
    <row r="326" spans="1:7" s="87" customFormat="1" ht="12.75">
      <c r="A326" s="84"/>
      <c r="B326" s="85"/>
      <c r="C326" s="85"/>
      <c r="D326" s="86"/>
      <c r="E326" s="89"/>
      <c r="F326" s="90"/>
      <c r="G326" s="84"/>
    </row>
    <row r="327" spans="1:7" s="87" customFormat="1" ht="12.75">
      <c r="A327" s="84"/>
      <c r="B327" s="85"/>
      <c r="C327" s="85"/>
      <c r="D327" s="86"/>
      <c r="E327" s="89"/>
      <c r="F327" s="90"/>
      <c r="G327" s="84"/>
    </row>
    <row r="328" spans="1:7" s="87" customFormat="1" ht="12.75">
      <c r="A328" s="84"/>
      <c r="B328" s="85"/>
      <c r="C328" s="85"/>
      <c r="D328" s="86"/>
      <c r="E328" s="89"/>
      <c r="F328" s="90"/>
      <c r="G328" s="84"/>
    </row>
    <row r="329" spans="1:7" s="87" customFormat="1" ht="12.75">
      <c r="A329" s="84"/>
      <c r="B329" s="85"/>
      <c r="C329" s="85"/>
      <c r="D329" s="86"/>
      <c r="E329" s="89"/>
      <c r="F329" s="90"/>
      <c r="G329" s="84"/>
    </row>
    <row r="330" spans="1:7" s="87" customFormat="1" ht="12.75">
      <c r="A330" s="84"/>
      <c r="B330" s="85"/>
      <c r="C330" s="85"/>
      <c r="D330" s="86"/>
      <c r="E330" s="89"/>
      <c r="F330" s="90"/>
      <c r="G330" s="84"/>
    </row>
    <row r="331" spans="1:7" s="87" customFormat="1" ht="12.75">
      <c r="A331" s="84"/>
      <c r="B331" s="85"/>
      <c r="C331" s="85"/>
      <c r="D331" s="86"/>
      <c r="E331" s="89"/>
      <c r="F331" s="90"/>
      <c r="G331" s="84"/>
    </row>
    <row r="332" spans="1:7" s="87" customFormat="1" ht="12.75">
      <c r="A332" s="84"/>
      <c r="B332" s="85"/>
      <c r="C332" s="85"/>
      <c r="D332" s="86"/>
      <c r="E332" s="89"/>
      <c r="F332" s="90"/>
      <c r="G332" s="84"/>
    </row>
    <row r="333" spans="1:7" s="87" customFormat="1" ht="12.75">
      <c r="A333" s="84"/>
      <c r="B333" s="85"/>
      <c r="C333" s="85"/>
      <c r="D333" s="86"/>
      <c r="E333" s="89"/>
      <c r="F333" s="90"/>
      <c r="G333" s="84"/>
    </row>
    <row r="334" spans="1:7" s="87" customFormat="1" ht="12.75">
      <c r="A334" s="84"/>
      <c r="B334" s="85"/>
      <c r="C334" s="85"/>
      <c r="D334" s="86"/>
      <c r="E334" s="89"/>
      <c r="F334" s="90"/>
      <c r="G334" s="84"/>
    </row>
    <row r="335" spans="1:7" s="87" customFormat="1" ht="12.75">
      <c r="A335" s="84"/>
      <c r="B335" s="85"/>
      <c r="C335" s="85"/>
      <c r="D335" s="86"/>
      <c r="E335" s="89"/>
      <c r="F335" s="90"/>
      <c r="G335" s="84"/>
    </row>
    <row r="336" spans="1:7" s="87" customFormat="1" ht="12.75">
      <c r="A336" s="84"/>
      <c r="B336" s="85"/>
      <c r="C336" s="85"/>
      <c r="D336" s="86"/>
      <c r="E336" s="89"/>
      <c r="F336" s="90"/>
      <c r="G336" s="84"/>
    </row>
    <row r="337" spans="1:7" s="87" customFormat="1" ht="12.75">
      <c r="A337" s="84"/>
      <c r="B337" s="85"/>
      <c r="C337" s="85"/>
      <c r="D337" s="86"/>
      <c r="E337" s="89"/>
      <c r="F337" s="90"/>
      <c r="G337" s="84"/>
    </row>
    <row r="338" spans="1:7" s="87" customFormat="1" ht="12.75">
      <c r="A338" s="84"/>
      <c r="B338" s="85"/>
      <c r="C338" s="85"/>
      <c r="D338" s="86"/>
      <c r="E338" s="89"/>
      <c r="F338" s="90"/>
      <c r="G338" s="84"/>
    </row>
    <row r="339" spans="1:7" s="87" customFormat="1" ht="12.75">
      <c r="A339" s="84"/>
      <c r="B339" s="85"/>
      <c r="C339" s="85"/>
      <c r="D339" s="86"/>
      <c r="E339" s="89"/>
      <c r="F339" s="90"/>
      <c r="G339" s="84"/>
    </row>
    <row r="340" spans="1:7" s="87" customFormat="1" ht="12.75">
      <c r="A340" s="84"/>
      <c r="B340" s="85"/>
      <c r="C340" s="85"/>
      <c r="D340" s="86"/>
      <c r="E340" s="89"/>
      <c r="F340" s="90"/>
      <c r="G340" s="84"/>
    </row>
    <row r="341" spans="1:7" s="87" customFormat="1" ht="12.75">
      <c r="A341" s="84"/>
      <c r="B341" s="85"/>
      <c r="C341" s="85"/>
      <c r="D341" s="86"/>
      <c r="E341" s="89"/>
      <c r="F341" s="90"/>
      <c r="G341" s="84"/>
    </row>
    <row r="342" spans="1:7" s="87" customFormat="1" ht="12.75">
      <c r="A342" s="84"/>
      <c r="B342" s="85"/>
      <c r="C342" s="85"/>
      <c r="D342" s="86"/>
      <c r="E342" s="89"/>
      <c r="F342" s="90"/>
      <c r="G342" s="84"/>
    </row>
    <row r="343" spans="1:7" s="87" customFormat="1" ht="12.75">
      <c r="A343" s="84"/>
      <c r="B343" s="85"/>
      <c r="C343" s="85"/>
      <c r="D343" s="86"/>
      <c r="E343" s="89"/>
      <c r="F343" s="90"/>
      <c r="G343" s="84"/>
    </row>
    <row r="344" spans="1:7" s="87" customFormat="1" ht="12.75">
      <c r="A344" s="84"/>
      <c r="B344" s="85"/>
      <c r="C344" s="85"/>
      <c r="D344" s="86"/>
      <c r="E344" s="89"/>
      <c r="F344" s="90"/>
      <c r="G344" s="84"/>
    </row>
    <row r="345" spans="1:7" s="87" customFormat="1" ht="12.75">
      <c r="A345" s="84"/>
      <c r="B345" s="85"/>
      <c r="C345" s="85"/>
      <c r="D345" s="86"/>
      <c r="E345" s="89"/>
      <c r="F345" s="90"/>
      <c r="G345" s="84"/>
    </row>
    <row r="346" spans="1:7" s="87" customFormat="1" ht="12.75">
      <c r="A346" s="84"/>
      <c r="B346" s="85"/>
      <c r="C346" s="85"/>
      <c r="D346" s="86"/>
      <c r="E346" s="89"/>
      <c r="F346" s="90"/>
      <c r="G346" s="84"/>
    </row>
    <row r="347" spans="1:7" s="87" customFormat="1" ht="12.75">
      <c r="A347" s="84"/>
      <c r="B347" s="85"/>
      <c r="C347" s="85"/>
      <c r="D347" s="86"/>
      <c r="E347" s="89"/>
      <c r="F347" s="90"/>
      <c r="G347" s="84"/>
    </row>
    <row r="348" spans="1:7" s="87" customFormat="1" ht="12.75">
      <c r="A348" s="84"/>
      <c r="B348" s="85"/>
      <c r="C348" s="85"/>
      <c r="D348" s="86"/>
      <c r="E348" s="89"/>
      <c r="F348" s="90"/>
      <c r="G348" s="84"/>
    </row>
    <row r="349" spans="1:7" s="87" customFormat="1" ht="12.75">
      <c r="A349" s="84"/>
      <c r="B349" s="85"/>
      <c r="C349" s="85"/>
      <c r="D349" s="86"/>
      <c r="E349" s="89"/>
      <c r="F349" s="90"/>
      <c r="G349" s="84"/>
    </row>
    <row r="350" spans="1:7" s="87" customFormat="1" ht="12.75">
      <c r="A350" s="84"/>
      <c r="B350" s="85"/>
      <c r="C350" s="85"/>
      <c r="D350" s="86"/>
      <c r="E350" s="89"/>
      <c r="F350" s="90"/>
      <c r="G350" s="84"/>
    </row>
    <row r="351" spans="1:7" s="87" customFormat="1" ht="12.75">
      <c r="A351" s="84"/>
      <c r="B351" s="85"/>
      <c r="C351" s="85"/>
      <c r="D351" s="86"/>
      <c r="E351" s="89"/>
      <c r="F351" s="90"/>
      <c r="G351" s="84"/>
    </row>
    <row r="352" spans="1:7" s="87" customFormat="1" ht="12.75">
      <c r="A352" s="84"/>
      <c r="B352" s="85"/>
      <c r="C352" s="85"/>
      <c r="D352" s="86"/>
      <c r="E352" s="89"/>
      <c r="F352" s="90"/>
      <c r="G352" s="84"/>
    </row>
    <row r="353" spans="1:7" s="87" customFormat="1" ht="12.75">
      <c r="A353" s="84"/>
      <c r="B353" s="85"/>
      <c r="C353" s="85"/>
      <c r="D353" s="86"/>
      <c r="E353" s="89"/>
      <c r="F353" s="90"/>
      <c r="G353" s="84"/>
    </row>
    <row r="354" spans="1:7" s="87" customFormat="1" ht="12.75">
      <c r="A354" s="84"/>
      <c r="B354" s="85"/>
      <c r="C354" s="85"/>
      <c r="D354" s="86"/>
      <c r="E354" s="89"/>
      <c r="F354" s="90"/>
      <c r="G354" s="84"/>
    </row>
    <row r="355" spans="1:7" s="87" customFormat="1" ht="12.75">
      <c r="A355" s="84"/>
      <c r="B355" s="85"/>
      <c r="C355" s="85"/>
      <c r="D355" s="86"/>
      <c r="E355" s="89"/>
      <c r="F355" s="90"/>
      <c r="G355" s="84"/>
    </row>
    <row r="356" spans="1:4" s="87" customFormat="1" ht="12.75">
      <c r="A356" s="84"/>
      <c r="B356" s="85"/>
      <c r="C356" s="85"/>
      <c r="D356" s="86"/>
    </row>
    <row r="357" spans="1:4" s="87" customFormat="1" ht="12.75">
      <c r="A357" s="84"/>
      <c r="B357" s="85"/>
      <c r="C357" s="85"/>
      <c r="D357" s="86"/>
    </row>
    <row r="358" spans="1:4" s="87" customFormat="1" ht="12.75">
      <c r="A358" s="84"/>
      <c r="B358" s="85"/>
      <c r="C358" s="85"/>
      <c r="D358" s="86"/>
    </row>
    <row r="359" spans="1:4" s="87" customFormat="1" ht="12.75">
      <c r="A359" s="84"/>
      <c r="B359" s="85"/>
      <c r="C359" s="85"/>
      <c r="D359" s="86"/>
    </row>
    <row r="360" spans="1:4" s="87" customFormat="1" ht="12.75">
      <c r="A360" s="84"/>
      <c r="B360" s="85"/>
      <c r="C360" s="85"/>
      <c r="D360" s="86"/>
    </row>
    <row r="361" spans="1:4" s="87" customFormat="1" ht="12.75">
      <c r="A361" s="84"/>
      <c r="B361" s="85"/>
      <c r="C361" s="85"/>
      <c r="D361" s="86"/>
    </row>
    <row r="362" spans="1:4" s="87" customFormat="1" ht="12.75">
      <c r="A362" s="84"/>
      <c r="B362" s="85"/>
      <c r="C362" s="85"/>
      <c r="D362" s="86"/>
    </row>
    <row r="363" spans="1:4" s="87" customFormat="1" ht="12.75">
      <c r="A363" s="84"/>
      <c r="B363" s="85"/>
      <c r="C363" s="85"/>
      <c r="D363" s="86"/>
    </row>
    <row r="364" spans="1:4" s="87" customFormat="1" ht="12.75">
      <c r="A364" s="84"/>
      <c r="B364" s="85"/>
      <c r="C364" s="85"/>
      <c r="D364" s="86"/>
    </row>
    <row r="365" spans="1:4" s="87" customFormat="1" ht="12.75">
      <c r="A365" s="84"/>
      <c r="B365" s="85"/>
      <c r="C365" s="85"/>
      <c r="D365" s="86"/>
    </row>
    <row r="366" spans="1:4" s="87" customFormat="1" ht="12.75">
      <c r="A366" s="84"/>
      <c r="B366" s="85"/>
      <c r="C366" s="85"/>
      <c r="D366" s="86"/>
    </row>
    <row r="367" spans="1:4" s="87" customFormat="1" ht="12.75">
      <c r="A367" s="84"/>
      <c r="B367" s="85"/>
      <c r="C367" s="85"/>
      <c r="D367" s="86"/>
    </row>
    <row r="368" spans="1:4" s="87" customFormat="1" ht="12.75">
      <c r="A368" s="84"/>
      <c r="B368" s="85"/>
      <c r="C368" s="85"/>
      <c r="D368" s="86"/>
    </row>
    <row r="369" spans="1:4" s="87" customFormat="1" ht="12.75">
      <c r="A369" s="84"/>
      <c r="B369" s="85"/>
      <c r="C369" s="85"/>
      <c r="D369" s="86"/>
    </row>
    <row r="370" spans="1:4" s="87" customFormat="1" ht="12.75">
      <c r="A370" s="84"/>
      <c r="B370" s="85"/>
      <c r="C370" s="85"/>
      <c r="D370" s="86"/>
    </row>
    <row r="371" spans="1:4" s="87" customFormat="1" ht="12.75">
      <c r="A371" s="84"/>
      <c r="B371" s="85"/>
      <c r="C371" s="85"/>
      <c r="D371" s="86"/>
    </row>
    <row r="372" spans="1:4" s="87" customFormat="1" ht="12.75">
      <c r="A372" s="84"/>
      <c r="B372" s="85"/>
      <c r="C372" s="85"/>
      <c r="D372" s="86"/>
    </row>
    <row r="373" spans="1:4" s="87" customFormat="1" ht="12.75">
      <c r="A373" s="84"/>
      <c r="B373" s="85"/>
      <c r="C373" s="85"/>
      <c r="D373" s="86"/>
    </row>
    <row r="374" spans="1:4" s="87" customFormat="1" ht="12.75">
      <c r="A374" s="84"/>
      <c r="B374" s="85"/>
      <c r="C374" s="85"/>
      <c r="D374" s="86"/>
    </row>
    <row r="375" spans="1:4" s="87" customFormat="1" ht="12.75">
      <c r="A375" s="84"/>
      <c r="B375" s="85"/>
      <c r="C375" s="85"/>
      <c r="D375" s="86"/>
    </row>
    <row r="376" spans="1:4" s="87" customFormat="1" ht="12.75">
      <c r="A376" s="84"/>
      <c r="B376" s="85"/>
      <c r="C376" s="85"/>
      <c r="D376" s="86"/>
    </row>
    <row r="377" spans="1:4" s="87" customFormat="1" ht="12.75">
      <c r="A377" s="84"/>
      <c r="B377" s="85"/>
      <c r="C377" s="85"/>
      <c r="D377" s="86"/>
    </row>
    <row r="378" spans="1:4" s="87" customFormat="1" ht="12.75">
      <c r="A378" s="84"/>
      <c r="B378" s="85"/>
      <c r="C378" s="85"/>
      <c r="D378" s="86"/>
    </row>
    <row r="379" spans="1:4" s="87" customFormat="1" ht="12.75">
      <c r="A379" s="84"/>
      <c r="B379" s="85"/>
      <c r="C379" s="85"/>
      <c r="D379" s="86"/>
    </row>
    <row r="380" spans="1:4" s="87" customFormat="1" ht="12.75">
      <c r="A380" s="84"/>
      <c r="B380" s="85"/>
      <c r="C380" s="85"/>
      <c r="D380" s="86"/>
    </row>
    <row r="381" spans="1:4" s="87" customFormat="1" ht="12.75">
      <c r="A381" s="84"/>
      <c r="B381" s="85"/>
      <c r="C381" s="85"/>
      <c r="D381" s="86"/>
    </row>
    <row r="382" spans="1:4" s="87" customFormat="1" ht="12.75">
      <c r="A382" s="84"/>
      <c r="B382" s="85"/>
      <c r="C382" s="85"/>
      <c r="D382" s="86"/>
    </row>
    <row r="383" spans="1:4" s="87" customFormat="1" ht="12.75">
      <c r="A383" s="84"/>
      <c r="B383" s="85"/>
      <c r="C383" s="85"/>
      <c r="D383" s="86"/>
    </row>
    <row r="384" spans="1:4" s="87" customFormat="1" ht="12.75">
      <c r="A384" s="84"/>
      <c r="B384" s="85"/>
      <c r="C384" s="85"/>
      <c r="D384" s="86"/>
    </row>
    <row r="385" spans="1:4" s="87" customFormat="1" ht="12.75">
      <c r="A385" s="84"/>
      <c r="B385" s="85"/>
      <c r="C385" s="85"/>
      <c r="D385" s="86"/>
    </row>
    <row r="386" spans="1:4" s="87" customFormat="1" ht="12.75">
      <c r="A386" s="84"/>
      <c r="B386" s="85"/>
      <c r="C386" s="85"/>
      <c r="D386" s="86"/>
    </row>
    <row r="387" spans="1:4" s="87" customFormat="1" ht="12.75">
      <c r="A387" s="84"/>
      <c r="B387" s="85"/>
      <c r="C387" s="85"/>
      <c r="D387" s="86"/>
    </row>
    <row r="388" spans="1:4" s="87" customFormat="1" ht="12.75">
      <c r="A388" s="84"/>
      <c r="B388" s="85"/>
      <c r="C388" s="85"/>
      <c r="D388" s="86"/>
    </row>
    <row r="389" spans="1:4" s="87" customFormat="1" ht="12.75">
      <c r="A389" s="84"/>
      <c r="B389" s="85"/>
      <c r="C389" s="85"/>
      <c r="D389" s="86"/>
    </row>
    <row r="390" spans="1:4" s="87" customFormat="1" ht="12.75">
      <c r="A390" s="84"/>
      <c r="B390" s="85"/>
      <c r="C390" s="85"/>
      <c r="D390" s="86"/>
    </row>
    <row r="391" spans="1:4" s="87" customFormat="1" ht="12.75">
      <c r="A391" s="84"/>
      <c r="B391" s="85"/>
      <c r="C391" s="85"/>
      <c r="D391" s="86"/>
    </row>
    <row r="392" spans="1:4" s="87" customFormat="1" ht="12.75">
      <c r="A392" s="84"/>
      <c r="B392" s="85"/>
      <c r="C392" s="85"/>
      <c r="D392" s="86"/>
    </row>
    <row r="393" spans="1:4" s="87" customFormat="1" ht="12.75">
      <c r="A393" s="84"/>
      <c r="B393" s="85"/>
      <c r="C393" s="85"/>
      <c r="D393" s="86"/>
    </row>
    <row r="394" spans="1:4" s="87" customFormat="1" ht="12.75">
      <c r="A394" s="84"/>
      <c r="B394" s="85"/>
      <c r="C394" s="85"/>
      <c r="D394" s="86"/>
    </row>
    <row r="395" spans="1:4" s="87" customFormat="1" ht="12.75">
      <c r="A395" s="84"/>
      <c r="B395" s="85"/>
      <c r="C395" s="85"/>
      <c r="D395" s="86"/>
    </row>
    <row r="396" spans="1:4" s="87" customFormat="1" ht="12.75">
      <c r="A396" s="84"/>
      <c r="B396" s="85"/>
      <c r="C396" s="85"/>
      <c r="D396" s="86"/>
    </row>
    <row r="397" spans="1:4" s="87" customFormat="1" ht="12.75">
      <c r="A397" s="84"/>
      <c r="B397" s="85"/>
      <c r="C397" s="85"/>
      <c r="D397" s="86"/>
    </row>
    <row r="398" spans="1:4" s="87" customFormat="1" ht="12.75">
      <c r="A398" s="84"/>
      <c r="B398" s="85"/>
      <c r="C398" s="85"/>
      <c r="D398" s="86"/>
    </row>
    <row r="399" spans="1:4" s="87" customFormat="1" ht="12.75">
      <c r="A399" s="84"/>
      <c r="B399" s="85"/>
      <c r="C399" s="85"/>
      <c r="D399" s="86"/>
    </row>
    <row r="400" spans="1:4" s="87" customFormat="1" ht="12.75">
      <c r="A400" s="84"/>
      <c r="B400" s="85"/>
      <c r="C400" s="85"/>
      <c r="D400" s="86"/>
    </row>
    <row r="401" spans="1:4" s="87" customFormat="1" ht="12.75">
      <c r="A401" s="84"/>
      <c r="B401" s="85"/>
      <c r="C401" s="85"/>
      <c r="D401" s="86"/>
    </row>
    <row r="402" spans="1:4" s="87" customFormat="1" ht="12.75">
      <c r="A402" s="84"/>
      <c r="B402" s="85"/>
      <c r="C402" s="85"/>
      <c r="D402" s="86"/>
    </row>
    <row r="403" spans="1:4" s="87" customFormat="1" ht="12.75">
      <c r="A403" s="84"/>
      <c r="B403" s="85"/>
      <c r="C403" s="85"/>
      <c r="D403" s="86"/>
    </row>
    <row r="404" spans="1:4" s="87" customFormat="1" ht="12.75">
      <c r="A404" s="84"/>
      <c r="B404" s="85"/>
      <c r="C404" s="85"/>
      <c r="D404" s="86"/>
    </row>
    <row r="405" spans="1:4" s="87" customFormat="1" ht="12.75">
      <c r="A405" s="84"/>
      <c r="B405" s="85"/>
      <c r="C405" s="85"/>
      <c r="D405" s="86"/>
    </row>
    <row r="406" spans="1:4" s="87" customFormat="1" ht="12.75">
      <c r="A406" s="84"/>
      <c r="B406" s="85"/>
      <c r="C406" s="85"/>
      <c r="D406" s="86"/>
    </row>
    <row r="407" spans="1:4" s="87" customFormat="1" ht="12.75">
      <c r="A407" s="84"/>
      <c r="B407" s="85"/>
      <c r="C407" s="85"/>
      <c r="D407" s="86"/>
    </row>
    <row r="408" spans="1:4" s="87" customFormat="1" ht="12.75">
      <c r="A408" s="84"/>
      <c r="B408" s="85"/>
      <c r="C408" s="85"/>
      <c r="D408" s="86"/>
    </row>
    <row r="409" spans="1:4" s="87" customFormat="1" ht="12.75">
      <c r="A409" s="84"/>
      <c r="B409" s="85"/>
      <c r="C409" s="85"/>
      <c r="D409" s="86"/>
    </row>
    <row r="410" spans="1:4" s="87" customFormat="1" ht="12.75">
      <c r="A410" s="84"/>
      <c r="B410" s="85"/>
      <c r="C410" s="85"/>
      <c r="D410" s="86"/>
    </row>
    <row r="411" spans="1:4" s="87" customFormat="1" ht="12.75">
      <c r="A411" s="84"/>
      <c r="B411" s="85"/>
      <c r="C411" s="85"/>
      <c r="D411" s="86"/>
    </row>
    <row r="412" spans="1:4" s="87" customFormat="1" ht="12.75">
      <c r="A412" s="84"/>
      <c r="B412" s="85"/>
      <c r="C412" s="85"/>
      <c r="D412" s="86"/>
    </row>
    <row r="413" spans="1:4" s="87" customFormat="1" ht="12.75">
      <c r="A413" s="84"/>
      <c r="B413" s="85"/>
      <c r="C413" s="85"/>
      <c r="D413" s="86"/>
    </row>
    <row r="414" spans="1:4" s="87" customFormat="1" ht="12.75">
      <c r="A414" s="84"/>
      <c r="B414" s="85"/>
      <c r="C414" s="85"/>
      <c r="D414" s="86"/>
    </row>
    <row r="415" spans="1:4" s="87" customFormat="1" ht="12.75">
      <c r="A415" s="84"/>
      <c r="B415" s="85"/>
      <c r="C415" s="85"/>
      <c r="D415" s="86"/>
    </row>
    <row r="416" spans="1:4" s="87" customFormat="1" ht="12.75">
      <c r="A416" s="84"/>
      <c r="B416" s="85"/>
      <c r="C416" s="85"/>
      <c r="D416" s="86"/>
    </row>
    <row r="417" spans="1:4" s="87" customFormat="1" ht="12.75">
      <c r="A417" s="84"/>
      <c r="B417" s="85"/>
      <c r="C417" s="85"/>
      <c r="D417" s="86"/>
    </row>
    <row r="418" spans="1:4" s="87" customFormat="1" ht="12.75">
      <c r="A418" s="84"/>
      <c r="B418" s="85"/>
      <c r="C418" s="85"/>
      <c r="D418" s="86"/>
    </row>
    <row r="419" spans="1:4" s="87" customFormat="1" ht="12.75">
      <c r="A419" s="84"/>
      <c r="B419" s="85"/>
      <c r="C419" s="85"/>
      <c r="D419" s="86"/>
    </row>
    <row r="420" spans="1:4" s="87" customFormat="1" ht="12.75">
      <c r="A420" s="84"/>
      <c r="B420" s="85"/>
      <c r="C420" s="85"/>
      <c r="D420" s="86"/>
    </row>
    <row r="421" spans="1:4" s="87" customFormat="1" ht="12.75">
      <c r="A421" s="84"/>
      <c r="B421" s="85"/>
      <c r="C421" s="85"/>
      <c r="D421" s="86"/>
    </row>
    <row r="422" spans="1:4" s="87" customFormat="1" ht="12.75">
      <c r="A422" s="84"/>
      <c r="B422" s="85"/>
      <c r="C422" s="85"/>
      <c r="D422" s="86"/>
    </row>
    <row r="423" spans="1:4" s="87" customFormat="1" ht="12.75">
      <c r="A423" s="84"/>
      <c r="B423" s="85"/>
      <c r="C423" s="85"/>
      <c r="D423" s="86"/>
    </row>
    <row r="424" spans="1:4" s="87" customFormat="1" ht="12.75">
      <c r="A424" s="84"/>
      <c r="B424" s="85"/>
      <c r="C424" s="85"/>
      <c r="D424" s="86"/>
    </row>
    <row r="425" spans="1:4" s="87" customFormat="1" ht="12.75">
      <c r="A425" s="84"/>
      <c r="B425" s="85"/>
      <c r="C425" s="85"/>
      <c r="D425" s="86"/>
    </row>
    <row r="426" spans="1:4" s="87" customFormat="1" ht="12.75">
      <c r="A426" s="84"/>
      <c r="B426" s="85"/>
      <c r="C426" s="85"/>
      <c r="D426" s="86"/>
    </row>
    <row r="427" spans="1:4" s="87" customFormat="1" ht="12.75">
      <c r="A427" s="84"/>
      <c r="B427" s="85"/>
      <c r="C427" s="85"/>
      <c r="D427" s="86"/>
    </row>
    <row r="428" spans="1:4" s="87" customFormat="1" ht="12.75">
      <c r="A428" s="84"/>
      <c r="B428" s="85"/>
      <c r="C428" s="85"/>
      <c r="D428" s="86"/>
    </row>
    <row r="429" spans="1:4" s="87" customFormat="1" ht="12.75">
      <c r="A429" s="84"/>
      <c r="B429" s="85"/>
      <c r="C429" s="85"/>
      <c r="D429" s="86"/>
    </row>
    <row r="430" spans="1:4" s="87" customFormat="1" ht="12.75">
      <c r="A430" s="84"/>
      <c r="B430" s="85"/>
      <c r="C430" s="85"/>
      <c r="D430" s="86"/>
    </row>
    <row r="431" spans="1:4" s="87" customFormat="1" ht="12.75">
      <c r="A431" s="84"/>
      <c r="B431" s="85"/>
      <c r="C431" s="85"/>
      <c r="D431" s="86"/>
    </row>
    <row r="432" spans="1:4" s="87" customFormat="1" ht="12.75">
      <c r="A432" s="84"/>
      <c r="B432" s="85"/>
      <c r="C432" s="85"/>
      <c r="D432" s="86"/>
    </row>
    <row r="433" spans="1:4" s="87" customFormat="1" ht="12.75">
      <c r="A433" s="84"/>
      <c r="B433" s="85"/>
      <c r="C433" s="85"/>
      <c r="D433" s="86"/>
    </row>
    <row r="434" spans="1:4" s="87" customFormat="1" ht="12.75">
      <c r="A434" s="84"/>
      <c r="B434" s="85"/>
      <c r="C434" s="85"/>
      <c r="D434" s="86"/>
    </row>
    <row r="435" spans="1:4" s="87" customFormat="1" ht="12.75">
      <c r="A435" s="84"/>
      <c r="B435" s="85"/>
      <c r="C435" s="85"/>
      <c r="D435" s="86"/>
    </row>
    <row r="436" spans="1:4" s="87" customFormat="1" ht="12.75">
      <c r="A436" s="84"/>
      <c r="B436" s="85"/>
      <c r="C436" s="85"/>
      <c r="D436" s="86"/>
    </row>
    <row r="437" spans="1:4" s="87" customFormat="1" ht="12.75">
      <c r="A437" s="84"/>
      <c r="B437" s="85"/>
      <c r="C437" s="85"/>
      <c r="D437" s="86"/>
    </row>
    <row r="438" spans="1:4" s="87" customFormat="1" ht="12.75">
      <c r="A438" s="84"/>
      <c r="B438" s="85"/>
      <c r="C438" s="85"/>
      <c r="D438" s="86"/>
    </row>
    <row r="439" spans="1:4" s="87" customFormat="1" ht="12.75">
      <c r="A439" s="84"/>
      <c r="B439" s="85"/>
      <c r="C439" s="85"/>
      <c r="D439" s="86"/>
    </row>
    <row r="440" spans="1:4" s="87" customFormat="1" ht="12.75">
      <c r="A440" s="84"/>
      <c r="B440" s="85"/>
      <c r="C440" s="85"/>
      <c r="D440" s="86"/>
    </row>
    <row r="441" spans="1:4" s="87" customFormat="1" ht="12.75">
      <c r="A441" s="84"/>
      <c r="B441" s="85"/>
      <c r="C441" s="85"/>
      <c r="D441" s="86"/>
    </row>
    <row r="442" spans="1:4" s="87" customFormat="1" ht="12.75">
      <c r="A442" s="84"/>
      <c r="B442" s="85"/>
      <c r="C442" s="85"/>
      <c r="D442" s="86"/>
    </row>
    <row r="443" spans="1:4" s="87" customFormat="1" ht="12.75">
      <c r="A443" s="84"/>
      <c r="B443" s="85"/>
      <c r="C443" s="85"/>
      <c r="D443" s="86"/>
    </row>
    <row r="444" spans="1:4" s="87" customFormat="1" ht="12.75">
      <c r="A444" s="84"/>
      <c r="B444" s="85"/>
      <c r="C444" s="85"/>
      <c r="D444" s="86"/>
    </row>
    <row r="445" spans="1:4" s="87" customFormat="1" ht="12.75">
      <c r="A445" s="84"/>
      <c r="B445" s="85"/>
      <c r="C445" s="85"/>
      <c r="D445" s="86"/>
    </row>
    <row r="446" spans="1:4" s="87" customFormat="1" ht="12.75">
      <c r="A446" s="84"/>
      <c r="B446" s="85"/>
      <c r="C446" s="85"/>
      <c r="D446" s="86"/>
    </row>
    <row r="447" spans="1:4" s="87" customFormat="1" ht="12.75">
      <c r="A447" s="84"/>
      <c r="B447" s="85"/>
      <c r="C447" s="85"/>
      <c r="D447" s="86"/>
    </row>
    <row r="448" spans="1:4" s="87" customFormat="1" ht="12.75">
      <c r="A448" s="84"/>
      <c r="B448" s="85"/>
      <c r="C448" s="85"/>
      <c r="D448" s="86"/>
    </row>
    <row r="449" spans="1:4" s="87" customFormat="1" ht="12.75">
      <c r="A449" s="84"/>
      <c r="B449" s="85"/>
      <c r="C449" s="85"/>
      <c r="D449" s="86"/>
    </row>
    <row r="450" spans="1:4" s="87" customFormat="1" ht="12.75">
      <c r="A450" s="84"/>
      <c r="B450" s="85"/>
      <c r="C450" s="85"/>
      <c r="D450" s="86"/>
    </row>
    <row r="451" spans="1:4" s="87" customFormat="1" ht="12.75">
      <c r="A451" s="84"/>
      <c r="B451" s="85"/>
      <c r="C451" s="85"/>
      <c r="D451" s="86"/>
    </row>
    <row r="452" spans="1:4" s="87" customFormat="1" ht="12.75">
      <c r="A452" s="84"/>
      <c r="B452" s="85"/>
      <c r="C452" s="85"/>
      <c r="D452" s="86"/>
    </row>
    <row r="453" spans="1:4" s="87" customFormat="1" ht="12.75">
      <c r="A453" s="84"/>
      <c r="B453" s="85"/>
      <c r="C453" s="85"/>
      <c r="D453" s="86"/>
    </row>
    <row r="454" spans="1:4" s="87" customFormat="1" ht="12.75">
      <c r="A454" s="84"/>
      <c r="B454" s="85"/>
      <c r="C454" s="85"/>
      <c r="D454" s="86"/>
    </row>
    <row r="455" spans="1:4" s="87" customFormat="1" ht="12.75">
      <c r="A455" s="84"/>
      <c r="B455" s="85"/>
      <c r="C455" s="85"/>
      <c r="D455" s="86"/>
    </row>
    <row r="456" spans="1:4" s="87" customFormat="1" ht="12.75">
      <c r="A456" s="84"/>
      <c r="B456" s="85"/>
      <c r="C456" s="85"/>
      <c r="D456" s="86"/>
    </row>
    <row r="457" spans="1:4" s="87" customFormat="1" ht="12.75">
      <c r="A457" s="84"/>
      <c r="B457" s="85"/>
      <c r="C457" s="85"/>
      <c r="D457" s="86"/>
    </row>
    <row r="458" spans="1:4" s="87" customFormat="1" ht="12.75">
      <c r="A458" s="84"/>
      <c r="B458" s="85"/>
      <c r="C458" s="85"/>
      <c r="D458" s="86"/>
    </row>
    <row r="459" spans="1:4" s="87" customFormat="1" ht="12.75">
      <c r="A459" s="84"/>
      <c r="B459" s="85"/>
      <c r="C459" s="85"/>
      <c r="D459" s="86"/>
    </row>
    <row r="460" spans="1:4" s="87" customFormat="1" ht="12.75">
      <c r="A460" s="84"/>
      <c r="B460" s="85"/>
      <c r="C460" s="85"/>
      <c r="D460" s="86"/>
    </row>
    <row r="461" spans="1:4" s="87" customFormat="1" ht="12.75">
      <c r="A461" s="84"/>
      <c r="B461" s="85"/>
      <c r="C461" s="85"/>
      <c r="D461" s="86"/>
    </row>
    <row r="462" spans="1:4" s="87" customFormat="1" ht="12.75">
      <c r="A462" s="84"/>
      <c r="B462" s="85"/>
      <c r="C462" s="85"/>
      <c r="D462" s="86"/>
    </row>
    <row r="463" spans="1:4" s="87" customFormat="1" ht="12.75">
      <c r="A463" s="84"/>
      <c r="B463" s="85"/>
      <c r="C463" s="85"/>
      <c r="D463" s="86"/>
    </row>
    <row r="464" spans="1:4" s="87" customFormat="1" ht="12.75">
      <c r="A464" s="84"/>
      <c r="B464" s="85"/>
      <c r="C464" s="85"/>
      <c r="D464" s="86"/>
    </row>
    <row r="465" spans="1:4" s="87" customFormat="1" ht="12.75">
      <c r="A465" s="84"/>
      <c r="B465" s="85"/>
      <c r="C465" s="85"/>
      <c r="D465" s="86"/>
    </row>
    <row r="466" spans="1:4" s="87" customFormat="1" ht="12.75">
      <c r="A466" s="84"/>
      <c r="B466" s="85"/>
      <c r="C466" s="85"/>
      <c r="D466" s="86"/>
    </row>
    <row r="467" spans="1:4" s="87" customFormat="1" ht="12.75">
      <c r="A467" s="84"/>
      <c r="B467" s="85"/>
      <c r="C467" s="85"/>
      <c r="D467" s="86"/>
    </row>
    <row r="468" spans="1:4" s="87" customFormat="1" ht="12.75">
      <c r="A468" s="84"/>
      <c r="B468" s="85"/>
      <c r="C468" s="85"/>
      <c r="D468" s="86"/>
    </row>
    <row r="469" spans="1:4" s="87" customFormat="1" ht="12.75">
      <c r="A469" s="84"/>
      <c r="B469" s="85"/>
      <c r="C469" s="85"/>
      <c r="D469" s="86"/>
    </row>
    <row r="470" spans="1:4" s="87" customFormat="1" ht="12.75">
      <c r="A470" s="84"/>
      <c r="B470" s="85"/>
      <c r="C470" s="85"/>
      <c r="D470" s="86"/>
    </row>
    <row r="471" spans="1:4" s="87" customFormat="1" ht="12.75">
      <c r="A471" s="84"/>
      <c r="B471" s="85"/>
      <c r="C471" s="85"/>
      <c r="D471" s="86"/>
    </row>
    <row r="472" spans="1:4" s="87" customFormat="1" ht="12.75">
      <c r="A472" s="84"/>
      <c r="B472" s="85"/>
      <c r="C472" s="85"/>
      <c r="D472" s="86"/>
    </row>
    <row r="473" spans="1:4" s="87" customFormat="1" ht="12.75">
      <c r="A473" s="84"/>
      <c r="B473" s="85"/>
      <c r="C473" s="85"/>
      <c r="D473" s="86"/>
    </row>
    <row r="474" spans="1:4" s="87" customFormat="1" ht="12.75">
      <c r="A474" s="84"/>
      <c r="B474" s="85"/>
      <c r="C474" s="85"/>
      <c r="D474" s="86"/>
    </row>
    <row r="475" spans="1:4" s="87" customFormat="1" ht="12.75">
      <c r="A475" s="84"/>
      <c r="B475" s="85"/>
      <c r="C475" s="85"/>
      <c r="D475" s="86"/>
    </row>
    <row r="476" spans="1:4" s="87" customFormat="1" ht="12.75">
      <c r="A476" s="84"/>
      <c r="B476" s="85"/>
      <c r="C476" s="85"/>
      <c r="D476" s="86"/>
    </row>
    <row r="477" spans="1:4" s="87" customFormat="1" ht="12.75">
      <c r="A477" s="84"/>
      <c r="B477" s="85"/>
      <c r="C477" s="85"/>
      <c r="D477" s="86"/>
    </row>
    <row r="478" spans="1:4" s="87" customFormat="1" ht="12.75">
      <c r="A478" s="84"/>
      <c r="B478" s="85"/>
      <c r="C478" s="85"/>
      <c r="D478" s="86"/>
    </row>
    <row r="479" spans="1:4" s="87" customFormat="1" ht="12.75">
      <c r="A479" s="84"/>
      <c r="B479" s="85"/>
      <c r="C479" s="85"/>
      <c r="D479" s="86"/>
    </row>
    <row r="480" spans="1:4" s="87" customFormat="1" ht="12.75">
      <c r="A480" s="84"/>
      <c r="B480" s="85"/>
      <c r="C480" s="85"/>
      <c r="D480" s="86"/>
    </row>
    <row r="481" spans="1:4" s="87" customFormat="1" ht="12.75">
      <c r="A481" s="84"/>
      <c r="B481" s="85"/>
      <c r="C481" s="85"/>
      <c r="D481" s="86"/>
    </row>
    <row r="482" spans="1:4" s="87" customFormat="1" ht="12.75">
      <c r="A482" s="84"/>
      <c r="B482" s="85"/>
      <c r="C482" s="85"/>
      <c r="D482" s="86"/>
    </row>
    <row r="483" spans="1:4" s="87" customFormat="1" ht="12.75">
      <c r="A483" s="84"/>
      <c r="B483" s="85"/>
      <c r="C483" s="85"/>
      <c r="D483" s="86"/>
    </row>
    <row r="484" spans="1:4" s="87" customFormat="1" ht="12.75">
      <c r="A484" s="84"/>
      <c r="B484" s="85"/>
      <c r="C484" s="85"/>
      <c r="D484" s="86"/>
    </row>
    <row r="485" spans="1:4" s="87" customFormat="1" ht="12.75">
      <c r="A485" s="84"/>
      <c r="B485" s="85"/>
      <c r="C485" s="85"/>
      <c r="D485" s="86"/>
    </row>
    <row r="486" spans="1:4" s="87" customFormat="1" ht="12.75">
      <c r="A486" s="84"/>
      <c r="B486" s="85"/>
      <c r="C486" s="85"/>
      <c r="D486" s="86"/>
    </row>
    <row r="487" spans="1:4" s="87" customFormat="1" ht="12.75">
      <c r="A487" s="84"/>
      <c r="B487" s="85"/>
      <c r="C487" s="85"/>
      <c r="D487" s="86"/>
    </row>
    <row r="488" spans="1:4" s="87" customFormat="1" ht="12.75">
      <c r="A488" s="84"/>
      <c r="B488" s="85"/>
      <c r="C488" s="85"/>
      <c r="D488" s="86"/>
    </row>
    <row r="489" spans="1:4" s="87" customFormat="1" ht="12.75">
      <c r="A489" s="84"/>
      <c r="B489" s="85"/>
      <c r="C489" s="85"/>
      <c r="D489" s="86"/>
    </row>
    <row r="490" spans="1:4" s="87" customFormat="1" ht="12.75">
      <c r="A490" s="84"/>
      <c r="B490" s="85"/>
      <c r="C490" s="85"/>
      <c r="D490" s="86"/>
    </row>
    <row r="491" spans="1:4" s="87" customFormat="1" ht="12.75">
      <c r="A491" s="84"/>
      <c r="B491" s="85"/>
      <c r="C491" s="85"/>
      <c r="D491" s="86"/>
    </row>
    <row r="492" spans="1:4" s="87" customFormat="1" ht="12.75">
      <c r="A492" s="84"/>
      <c r="B492" s="85"/>
      <c r="C492" s="85"/>
      <c r="D492" s="86"/>
    </row>
    <row r="493" spans="2:4" s="87" customFormat="1" ht="12.75">
      <c r="B493" s="85"/>
      <c r="C493" s="85"/>
      <c r="D493" s="86"/>
    </row>
    <row r="494" spans="2:4" s="87" customFormat="1" ht="12.75">
      <c r="B494" s="85"/>
      <c r="C494" s="85"/>
      <c r="D494" s="86"/>
    </row>
    <row r="495" spans="2:4" s="87" customFormat="1" ht="12.75">
      <c r="B495" s="85"/>
      <c r="C495" s="85"/>
      <c r="D495" s="86"/>
    </row>
    <row r="496" spans="2:4" s="87" customFormat="1" ht="12.75">
      <c r="B496" s="85"/>
      <c r="C496" s="85"/>
      <c r="D496" s="86"/>
    </row>
    <row r="497" spans="2:4" s="87" customFormat="1" ht="12.75">
      <c r="B497" s="85"/>
      <c r="C497" s="85"/>
      <c r="D497" s="86"/>
    </row>
    <row r="498" spans="2:4" s="87" customFormat="1" ht="12.75">
      <c r="B498" s="85"/>
      <c r="C498" s="85"/>
      <c r="D498" s="86"/>
    </row>
    <row r="499" spans="2:4" s="87" customFormat="1" ht="12.75">
      <c r="B499" s="85"/>
      <c r="C499" s="85"/>
      <c r="D499" s="86"/>
    </row>
    <row r="500" spans="2:4" s="87" customFormat="1" ht="12.75">
      <c r="B500" s="85"/>
      <c r="C500" s="85"/>
      <c r="D500" s="86"/>
    </row>
    <row r="501" spans="2:4" s="87" customFormat="1" ht="12.75">
      <c r="B501" s="85"/>
      <c r="C501" s="85"/>
      <c r="D501" s="86"/>
    </row>
    <row r="502" spans="2:4" s="87" customFormat="1" ht="12.75">
      <c r="B502" s="85"/>
      <c r="C502" s="85"/>
      <c r="D502" s="86"/>
    </row>
    <row r="503" spans="2:4" s="87" customFormat="1" ht="12.75">
      <c r="B503" s="85"/>
      <c r="C503" s="85"/>
      <c r="D503" s="86"/>
    </row>
    <row r="504" spans="2:4" s="87" customFormat="1" ht="12.75">
      <c r="B504" s="85"/>
      <c r="C504" s="85"/>
      <c r="D504" s="86"/>
    </row>
    <row r="505" spans="2:4" s="87" customFormat="1" ht="12.75">
      <c r="B505" s="85"/>
      <c r="C505" s="85"/>
      <c r="D505" s="86"/>
    </row>
    <row r="506" spans="2:4" s="87" customFormat="1" ht="12.75">
      <c r="B506" s="85"/>
      <c r="C506" s="85"/>
      <c r="D506" s="86"/>
    </row>
    <row r="507" spans="2:4" s="87" customFormat="1" ht="12.75">
      <c r="B507" s="85"/>
      <c r="C507" s="85"/>
      <c r="D507" s="86"/>
    </row>
    <row r="508" spans="2:4" s="87" customFormat="1" ht="12.75">
      <c r="B508" s="85"/>
      <c r="C508" s="85"/>
      <c r="D508" s="86"/>
    </row>
    <row r="509" spans="2:4" s="87" customFormat="1" ht="12.75">
      <c r="B509" s="85"/>
      <c r="C509" s="85"/>
      <c r="D509" s="86"/>
    </row>
    <row r="510" spans="2:4" s="87" customFormat="1" ht="12.75">
      <c r="B510" s="85"/>
      <c r="C510" s="85"/>
      <c r="D510" s="86"/>
    </row>
    <row r="511" spans="2:4" s="87" customFormat="1" ht="12.75">
      <c r="B511" s="85"/>
      <c r="C511" s="85"/>
      <c r="D511" s="86"/>
    </row>
    <row r="512" spans="2:4" s="87" customFormat="1" ht="12.75">
      <c r="B512" s="85"/>
      <c r="C512" s="85"/>
      <c r="D512" s="86"/>
    </row>
    <row r="513" spans="2:4" s="87" customFormat="1" ht="12.75">
      <c r="B513" s="85"/>
      <c r="C513" s="85"/>
      <c r="D513" s="86"/>
    </row>
    <row r="514" spans="2:4" s="87" customFormat="1" ht="12.75">
      <c r="B514" s="85"/>
      <c r="C514" s="85"/>
      <c r="D514" s="86"/>
    </row>
    <row r="515" spans="2:4" s="87" customFormat="1" ht="12.75">
      <c r="B515" s="85"/>
      <c r="C515" s="85"/>
      <c r="D515" s="86"/>
    </row>
    <row r="516" spans="2:4" s="87" customFormat="1" ht="12.75">
      <c r="B516" s="85"/>
      <c r="C516" s="85"/>
      <c r="D516" s="86"/>
    </row>
    <row r="517" spans="2:4" s="87" customFormat="1" ht="12.75">
      <c r="B517" s="85"/>
      <c r="C517" s="85"/>
      <c r="D517" s="86"/>
    </row>
    <row r="518" spans="2:4" s="87" customFormat="1" ht="12.75">
      <c r="B518" s="85"/>
      <c r="C518" s="85"/>
      <c r="D518" s="86"/>
    </row>
    <row r="519" spans="2:4" s="87" customFormat="1" ht="12.75">
      <c r="B519" s="85"/>
      <c r="C519" s="85"/>
      <c r="D519" s="86"/>
    </row>
    <row r="520" spans="2:4" s="87" customFormat="1" ht="12.75">
      <c r="B520" s="85"/>
      <c r="C520" s="85"/>
      <c r="D520" s="86"/>
    </row>
    <row r="521" spans="2:4" s="87" customFormat="1" ht="12.75">
      <c r="B521" s="85"/>
      <c r="C521" s="85"/>
      <c r="D521" s="86"/>
    </row>
    <row r="522" spans="2:4" s="87" customFormat="1" ht="12.75">
      <c r="B522" s="85"/>
      <c r="C522" s="85"/>
      <c r="D522" s="86"/>
    </row>
    <row r="523" spans="2:4" s="87" customFormat="1" ht="12.75">
      <c r="B523" s="85"/>
      <c r="C523" s="85"/>
      <c r="D523" s="86"/>
    </row>
    <row r="524" spans="2:4" s="87" customFormat="1" ht="12.75">
      <c r="B524" s="85"/>
      <c r="C524" s="85"/>
      <c r="D524" s="86"/>
    </row>
    <row r="525" spans="2:4" s="87" customFormat="1" ht="12.75">
      <c r="B525" s="85"/>
      <c r="C525" s="85"/>
      <c r="D525" s="86"/>
    </row>
    <row r="526" spans="2:4" s="87" customFormat="1" ht="12.75">
      <c r="B526" s="85"/>
      <c r="C526" s="85"/>
      <c r="D526" s="86"/>
    </row>
    <row r="527" spans="2:4" s="87" customFormat="1" ht="12.75">
      <c r="B527" s="85"/>
      <c r="C527" s="85"/>
      <c r="D527" s="86"/>
    </row>
    <row r="528" spans="2:4" s="87" customFormat="1" ht="12.75">
      <c r="B528" s="85"/>
      <c r="C528" s="85"/>
      <c r="D528" s="86"/>
    </row>
    <row r="529" spans="2:4" s="87" customFormat="1" ht="12.75">
      <c r="B529" s="85"/>
      <c r="C529" s="85"/>
      <c r="D529" s="86"/>
    </row>
    <row r="530" spans="2:4" s="87" customFormat="1" ht="12.75">
      <c r="B530" s="85"/>
      <c r="C530" s="85"/>
      <c r="D530" s="86"/>
    </row>
    <row r="531" spans="2:4" s="87" customFormat="1" ht="12.75">
      <c r="B531" s="85"/>
      <c r="C531" s="85"/>
      <c r="D531" s="86"/>
    </row>
    <row r="532" spans="2:4" s="87" customFormat="1" ht="12.75">
      <c r="B532" s="85"/>
      <c r="C532" s="85"/>
      <c r="D532" s="86"/>
    </row>
    <row r="533" spans="2:4" s="87" customFormat="1" ht="12.75">
      <c r="B533" s="85"/>
      <c r="C533" s="85"/>
      <c r="D533" s="86"/>
    </row>
    <row r="534" spans="2:4" s="87" customFormat="1" ht="12.75">
      <c r="B534" s="85"/>
      <c r="C534" s="85"/>
      <c r="D534" s="86"/>
    </row>
    <row r="535" spans="2:4" s="87" customFormat="1" ht="12.75">
      <c r="B535" s="85"/>
      <c r="C535" s="85"/>
      <c r="D535" s="86"/>
    </row>
    <row r="536" spans="2:4" s="87" customFormat="1" ht="12.75">
      <c r="B536" s="85"/>
      <c r="C536" s="85"/>
      <c r="D536" s="86"/>
    </row>
    <row r="537" spans="2:4" s="87" customFormat="1" ht="12.75">
      <c r="B537" s="85"/>
      <c r="C537" s="85"/>
      <c r="D537" s="86"/>
    </row>
    <row r="538" spans="2:4" s="87" customFormat="1" ht="12.75">
      <c r="B538" s="85"/>
      <c r="C538" s="85"/>
      <c r="D538" s="86"/>
    </row>
    <row r="539" spans="2:4" s="87" customFormat="1" ht="12.75">
      <c r="B539" s="85"/>
      <c r="C539" s="85"/>
      <c r="D539" s="86"/>
    </row>
    <row r="540" spans="2:4" s="87" customFormat="1" ht="12.75">
      <c r="B540" s="85"/>
      <c r="C540" s="85"/>
      <c r="D540" s="86"/>
    </row>
    <row r="541" spans="2:4" s="87" customFormat="1" ht="12.75">
      <c r="B541" s="85"/>
      <c r="C541" s="85"/>
      <c r="D541" s="86"/>
    </row>
    <row r="542" spans="2:4" s="87" customFormat="1" ht="12.75">
      <c r="B542" s="85"/>
      <c r="C542" s="85"/>
      <c r="D542" s="86"/>
    </row>
    <row r="543" spans="2:4" s="87" customFormat="1" ht="12.75">
      <c r="B543" s="85"/>
      <c r="C543" s="85"/>
      <c r="D543" s="86"/>
    </row>
    <row r="544" spans="2:4" s="87" customFormat="1" ht="12.75">
      <c r="B544" s="85"/>
      <c r="C544" s="85"/>
      <c r="D544" s="86"/>
    </row>
    <row r="545" spans="2:4" s="87" customFormat="1" ht="12.75">
      <c r="B545" s="85"/>
      <c r="C545" s="85"/>
      <c r="D545" s="86"/>
    </row>
    <row r="546" spans="2:4" s="87" customFormat="1" ht="12.75">
      <c r="B546" s="85"/>
      <c r="C546" s="85"/>
      <c r="D546" s="86"/>
    </row>
    <row r="547" spans="2:4" s="87" customFormat="1" ht="12.75">
      <c r="B547" s="85"/>
      <c r="C547" s="85"/>
      <c r="D547" s="86"/>
    </row>
    <row r="548" spans="2:4" s="87" customFormat="1" ht="12.75">
      <c r="B548" s="85"/>
      <c r="C548" s="85"/>
      <c r="D548" s="86"/>
    </row>
    <row r="549" spans="2:4" s="87" customFormat="1" ht="12.75">
      <c r="B549" s="85"/>
      <c r="C549" s="85"/>
      <c r="D549" s="86"/>
    </row>
    <row r="550" spans="2:4" s="87" customFormat="1" ht="12.75">
      <c r="B550" s="85"/>
      <c r="C550" s="85"/>
      <c r="D550" s="86"/>
    </row>
    <row r="551" spans="2:4" s="87" customFormat="1" ht="12.75">
      <c r="B551" s="85"/>
      <c r="C551" s="85"/>
      <c r="D551" s="86"/>
    </row>
    <row r="552" spans="2:4" s="87" customFormat="1" ht="12.75">
      <c r="B552" s="85"/>
      <c r="C552" s="85"/>
      <c r="D552" s="86"/>
    </row>
    <row r="553" spans="2:4" s="87" customFormat="1" ht="12.75">
      <c r="B553" s="85"/>
      <c r="C553" s="85"/>
      <c r="D553" s="86"/>
    </row>
    <row r="554" spans="2:4" s="87" customFormat="1" ht="12.75">
      <c r="B554" s="85"/>
      <c r="C554" s="85"/>
      <c r="D554" s="86"/>
    </row>
    <row r="555" spans="2:4" s="87" customFormat="1" ht="12.75">
      <c r="B555" s="85"/>
      <c r="C555" s="85"/>
      <c r="D555" s="86"/>
    </row>
    <row r="556" spans="2:4" s="87" customFormat="1" ht="12.75">
      <c r="B556" s="85"/>
      <c r="C556" s="85"/>
      <c r="D556" s="86"/>
    </row>
    <row r="557" spans="2:4" s="87" customFormat="1" ht="12.75">
      <c r="B557" s="85"/>
      <c r="C557" s="85"/>
      <c r="D557" s="86"/>
    </row>
    <row r="558" spans="2:4" s="87" customFormat="1" ht="12.75">
      <c r="B558" s="85"/>
      <c r="C558" s="85"/>
      <c r="D558" s="86"/>
    </row>
    <row r="559" spans="2:4" s="87" customFormat="1" ht="12.75">
      <c r="B559" s="85"/>
      <c r="C559" s="85"/>
      <c r="D559" s="86"/>
    </row>
    <row r="560" spans="2:4" s="87" customFormat="1" ht="12.75">
      <c r="B560" s="85"/>
      <c r="C560" s="85"/>
      <c r="D560" s="86"/>
    </row>
    <row r="561" spans="2:4" s="87" customFormat="1" ht="12.75">
      <c r="B561" s="85"/>
      <c r="C561" s="85"/>
      <c r="D561" s="86"/>
    </row>
    <row r="562" spans="2:4" s="87" customFormat="1" ht="12.75">
      <c r="B562" s="85"/>
      <c r="C562" s="85"/>
      <c r="D562" s="86"/>
    </row>
    <row r="563" spans="2:4" s="87" customFormat="1" ht="12.75">
      <c r="B563" s="85"/>
      <c r="C563" s="85"/>
      <c r="D563" s="86"/>
    </row>
    <row r="564" spans="2:4" s="87" customFormat="1" ht="12.75">
      <c r="B564" s="85"/>
      <c r="C564" s="85"/>
      <c r="D564" s="86"/>
    </row>
    <row r="565" spans="2:4" s="87" customFormat="1" ht="12.75">
      <c r="B565" s="85"/>
      <c r="C565" s="85"/>
      <c r="D565" s="86"/>
    </row>
    <row r="566" spans="2:4" s="87" customFormat="1" ht="12.75">
      <c r="B566" s="85"/>
      <c r="C566" s="85"/>
      <c r="D566" s="86"/>
    </row>
    <row r="567" spans="2:4" s="87" customFormat="1" ht="12.75">
      <c r="B567" s="85"/>
      <c r="C567" s="85"/>
      <c r="D567" s="86"/>
    </row>
    <row r="568" spans="2:4" s="87" customFormat="1" ht="12.75">
      <c r="B568" s="85"/>
      <c r="C568" s="85"/>
      <c r="D568" s="86"/>
    </row>
    <row r="569" spans="2:4" s="87" customFormat="1" ht="12.75">
      <c r="B569" s="85"/>
      <c r="C569" s="85"/>
      <c r="D569" s="86"/>
    </row>
    <row r="570" spans="2:4" s="87" customFormat="1" ht="12.75">
      <c r="B570" s="85"/>
      <c r="C570" s="85"/>
      <c r="D570" s="86"/>
    </row>
    <row r="571" spans="2:4" s="87" customFormat="1" ht="12.75">
      <c r="B571" s="85"/>
      <c r="C571" s="85"/>
      <c r="D571" s="86"/>
    </row>
    <row r="572" spans="2:4" s="87" customFormat="1" ht="12.75">
      <c r="B572" s="85"/>
      <c r="C572" s="85"/>
      <c r="D572" s="86"/>
    </row>
    <row r="573" spans="2:4" s="87" customFormat="1" ht="12.75">
      <c r="B573" s="85"/>
      <c r="C573" s="85"/>
      <c r="D573" s="86"/>
    </row>
    <row r="574" spans="2:4" s="87" customFormat="1" ht="12.75">
      <c r="B574" s="85"/>
      <c r="C574" s="85"/>
      <c r="D574" s="86"/>
    </row>
    <row r="575" spans="2:4" s="87" customFormat="1" ht="12.75">
      <c r="B575" s="85"/>
      <c r="C575" s="85"/>
      <c r="D575" s="86"/>
    </row>
    <row r="576" spans="2:4" s="87" customFormat="1" ht="12.75">
      <c r="B576" s="85"/>
      <c r="C576" s="85"/>
      <c r="D576" s="86"/>
    </row>
    <row r="577" spans="2:4" s="87" customFormat="1" ht="12.75">
      <c r="B577" s="85"/>
      <c r="C577" s="85"/>
      <c r="D577" s="86"/>
    </row>
    <row r="578" spans="2:4" s="87" customFormat="1" ht="12.75">
      <c r="B578" s="85"/>
      <c r="C578" s="85"/>
      <c r="D578" s="86"/>
    </row>
    <row r="579" spans="2:4" s="87" customFormat="1" ht="12.75">
      <c r="B579" s="85"/>
      <c r="C579" s="85"/>
      <c r="D579" s="86"/>
    </row>
    <row r="580" spans="2:4" s="87" customFormat="1" ht="12.75">
      <c r="B580" s="85"/>
      <c r="C580" s="85"/>
      <c r="D580" s="86"/>
    </row>
    <row r="581" spans="2:4" s="87" customFormat="1" ht="12.75">
      <c r="B581" s="85"/>
      <c r="C581" s="85"/>
      <c r="D581" s="86"/>
    </row>
    <row r="582" spans="2:4" s="87" customFormat="1" ht="12.75">
      <c r="B582" s="85"/>
      <c r="C582" s="85"/>
      <c r="D582" s="86"/>
    </row>
    <row r="583" spans="2:4" s="87" customFormat="1" ht="12.75">
      <c r="B583" s="85"/>
      <c r="C583" s="85"/>
      <c r="D583" s="86"/>
    </row>
    <row r="584" spans="2:4" s="87" customFormat="1" ht="12.75">
      <c r="B584" s="85"/>
      <c r="C584" s="85"/>
      <c r="D584" s="86"/>
    </row>
    <row r="585" spans="2:4" s="87" customFormat="1" ht="12.75">
      <c r="B585" s="85"/>
      <c r="C585" s="85"/>
      <c r="D585" s="86"/>
    </row>
    <row r="586" spans="2:4" s="87" customFormat="1" ht="12.75">
      <c r="B586" s="85"/>
      <c r="C586" s="85"/>
      <c r="D586" s="86"/>
    </row>
    <row r="587" spans="2:4" s="87" customFormat="1" ht="12.75">
      <c r="B587" s="85"/>
      <c r="C587" s="85"/>
      <c r="D587" s="86"/>
    </row>
    <row r="588" spans="2:4" s="87" customFormat="1" ht="12.75">
      <c r="B588" s="85"/>
      <c r="C588" s="85"/>
      <c r="D588" s="86"/>
    </row>
    <row r="589" spans="2:4" s="87" customFormat="1" ht="12.75">
      <c r="B589" s="85"/>
      <c r="C589" s="85"/>
      <c r="D589" s="86"/>
    </row>
    <row r="590" spans="2:4" s="87" customFormat="1" ht="12.75">
      <c r="B590" s="85"/>
      <c r="C590" s="85"/>
      <c r="D590" s="86"/>
    </row>
    <row r="591" spans="2:4" s="87" customFormat="1" ht="12.75">
      <c r="B591" s="85"/>
      <c r="C591" s="85"/>
      <c r="D591" s="86"/>
    </row>
    <row r="592" spans="2:4" s="87" customFormat="1" ht="12.75">
      <c r="B592" s="85"/>
      <c r="C592" s="85"/>
      <c r="D592" s="86"/>
    </row>
    <row r="593" spans="2:4" s="87" customFormat="1" ht="12.75">
      <c r="B593" s="85"/>
      <c r="C593" s="85"/>
      <c r="D593" s="86"/>
    </row>
    <row r="594" spans="2:4" s="87" customFormat="1" ht="12.75">
      <c r="B594" s="85"/>
      <c r="C594" s="85"/>
      <c r="D594" s="86"/>
    </row>
    <row r="595" spans="2:4" s="87" customFormat="1" ht="12.75">
      <c r="B595" s="85"/>
      <c r="C595" s="85"/>
      <c r="D595" s="86"/>
    </row>
    <row r="596" spans="2:4" s="87" customFormat="1" ht="12.75">
      <c r="B596" s="85"/>
      <c r="C596" s="85"/>
      <c r="D596" s="86"/>
    </row>
    <row r="597" spans="2:4" s="87" customFormat="1" ht="12.75">
      <c r="B597" s="85"/>
      <c r="C597" s="85"/>
      <c r="D597" s="86"/>
    </row>
    <row r="598" spans="2:4" s="87" customFormat="1" ht="12.75">
      <c r="B598" s="85"/>
      <c r="C598" s="85"/>
      <c r="D598" s="86"/>
    </row>
    <row r="599" spans="2:4" s="87" customFormat="1" ht="12.75">
      <c r="B599" s="85"/>
      <c r="C599" s="85"/>
      <c r="D599" s="86"/>
    </row>
    <row r="600" spans="2:4" s="87" customFormat="1" ht="12.75">
      <c r="B600" s="85"/>
      <c r="C600" s="85"/>
      <c r="D600" s="86"/>
    </row>
    <row r="601" spans="2:4" s="87" customFormat="1" ht="12.75">
      <c r="B601" s="85"/>
      <c r="C601" s="85"/>
      <c r="D601" s="86"/>
    </row>
    <row r="602" spans="2:4" s="87" customFormat="1" ht="12.75">
      <c r="B602" s="85"/>
      <c r="C602" s="85"/>
      <c r="D602" s="86"/>
    </row>
    <row r="603" spans="2:4" s="87" customFormat="1" ht="12.75">
      <c r="B603" s="85"/>
      <c r="C603" s="85"/>
      <c r="D603" s="86"/>
    </row>
    <row r="604" spans="2:4" s="87" customFormat="1" ht="12.75">
      <c r="B604" s="85"/>
      <c r="C604" s="85"/>
      <c r="D604" s="86"/>
    </row>
    <row r="605" spans="2:4" s="87" customFormat="1" ht="12.75">
      <c r="B605" s="85"/>
      <c r="C605" s="85"/>
      <c r="D605" s="86"/>
    </row>
    <row r="606" spans="2:4" s="87" customFormat="1" ht="12.75">
      <c r="B606" s="85"/>
      <c r="C606" s="85"/>
      <c r="D606" s="86"/>
    </row>
    <row r="607" spans="2:4" s="87" customFormat="1" ht="12.75">
      <c r="B607" s="85"/>
      <c r="C607" s="85"/>
      <c r="D607" s="86"/>
    </row>
    <row r="608" spans="2:4" s="87" customFormat="1" ht="12.75">
      <c r="B608" s="85"/>
      <c r="C608" s="85"/>
      <c r="D608" s="86"/>
    </row>
    <row r="609" spans="2:4" s="87" customFormat="1" ht="12.75">
      <c r="B609" s="85"/>
      <c r="C609" s="85"/>
      <c r="D609" s="86"/>
    </row>
    <row r="610" spans="2:4" s="87" customFormat="1" ht="12.75">
      <c r="B610" s="85"/>
      <c r="C610" s="85"/>
      <c r="D610" s="86"/>
    </row>
    <row r="611" spans="2:4" s="87" customFormat="1" ht="12.75">
      <c r="B611" s="85"/>
      <c r="C611" s="85"/>
      <c r="D611" s="86"/>
    </row>
    <row r="612" spans="2:4" s="87" customFormat="1" ht="12.75">
      <c r="B612" s="85"/>
      <c r="C612" s="85"/>
      <c r="D612" s="86"/>
    </row>
    <row r="613" spans="2:4" s="87" customFormat="1" ht="12.75">
      <c r="B613" s="85"/>
      <c r="C613" s="85"/>
      <c r="D613" s="86"/>
    </row>
    <row r="614" spans="2:4" s="87" customFormat="1" ht="12.75">
      <c r="B614" s="85"/>
      <c r="C614" s="85"/>
      <c r="D614" s="86"/>
    </row>
    <row r="615" spans="2:4" s="87" customFormat="1" ht="12.75">
      <c r="B615" s="85"/>
      <c r="C615" s="85"/>
      <c r="D615" s="86"/>
    </row>
    <row r="616" spans="2:4" s="87" customFormat="1" ht="12.75">
      <c r="B616" s="85"/>
      <c r="C616" s="85"/>
      <c r="D616" s="86"/>
    </row>
    <row r="617" spans="2:4" s="87" customFormat="1" ht="12.75">
      <c r="B617" s="85"/>
      <c r="C617" s="85"/>
      <c r="D617" s="86"/>
    </row>
    <row r="618" spans="2:4" s="87" customFormat="1" ht="12.75">
      <c r="B618" s="85"/>
      <c r="C618" s="85"/>
      <c r="D618" s="86"/>
    </row>
    <row r="619" spans="2:4" s="87" customFormat="1" ht="12.75">
      <c r="B619" s="85"/>
      <c r="C619" s="85"/>
      <c r="D619" s="86"/>
    </row>
    <row r="620" spans="2:4" s="87" customFormat="1" ht="12.75">
      <c r="B620" s="85"/>
      <c r="C620" s="85"/>
      <c r="D620" s="86"/>
    </row>
    <row r="621" spans="2:4" s="87" customFormat="1" ht="12.75">
      <c r="B621" s="85"/>
      <c r="C621" s="85"/>
      <c r="D621" s="86"/>
    </row>
    <row r="622" spans="2:4" s="87" customFormat="1" ht="12.75">
      <c r="B622" s="85"/>
      <c r="C622" s="85"/>
      <c r="D622" s="86"/>
    </row>
    <row r="623" spans="2:4" s="87" customFormat="1" ht="12.75">
      <c r="B623" s="85"/>
      <c r="C623" s="85"/>
      <c r="D623" s="86"/>
    </row>
    <row r="624" spans="2:4" s="87" customFormat="1" ht="12.75">
      <c r="B624" s="85"/>
      <c r="C624" s="85"/>
      <c r="D624" s="86"/>
    </row>
    <row r="625" spans="2:4" s="87" customFormat="1" ht="12.75">
      <c r="B625" s="85"/>
      <c r="C625" s="85"/>
      <c r="D625" s="86"/>
    </row>
    <row r="626" spans="2:4" s="87" customFormat="1" ht="12.75">
      <c r="B626" s="85"/>
      <c r="C626" s="85"/>
      <c r="D626" s="86"/>
    </row>
    <row r="627" spans="2:4" s="87" customFormat="1" ht="12.75">
      <c r="B627" s="85"/>
      <c r="C627" s="85"/>
      <c r="D627" s="86"/>
    </row>
    <row r="628" spans="2:4" s="87" customFormat="1" ht="12.75">
      <c r="B628" s="85"/>
      <c r="C628" s="85"/>
      <c r="D628" s="86"/>
    </row>
    <row r="629" spans="2:4" s="87" customFormat="1" ht="12.75">
      <c r="B629" s="85"/>
      <c r="C629" s="85"/>
      <c r="D629" s="86"/>
    </row>
    <row r="630" spans="2:4" s="87" customFormat="1" ht="12.75">
      <c r="B630" s="85"/>
      <c r="C630" s="85"/>
      <c r="D630" s="86"/>
    </row>
    <row r="631" spans="2:4" s="87" customFormat="1" ht="12.75">
      <c r="B631" s="85"/>
      <c r="C631" s="85"/>
      <c r="D631" s="86"/>
    </row>
    <row r="632" spans="2:4" s="87" customFormat="1" ht="12.75">
      <c r="B632" s="85"/>
      <c r="C632" s="85"/>
      <c r="D632" s="86"/>
    </row>
    <row r="633" spans="2:4" s="87" customFormat="1" ht="12.75">
      <c r="B633" s="85"/>
      <c r="C633" s="85"/>
      <c r="D633" s="86"/>
    </row>
    <row r="634" spans="2:4" s="87" customFormat="1" ht="12.75">
      <c r="B634" s="85"/>
      <c r="C634" s="85"/>
      <c r="D634" s="86"/>
    </row>
    <row r="635" spans="2:4" s="87" customFormat="1" ht="12.75">
      <c r="B635" s="85"/>
      <c r="C635" s="85"/>
      <c r="D635" s="86"/>
    </row>
    <row r="636" spans="2:4" s="87" customFormat="1" ht="12.75">
      <c r="B636" s="85"/>
      <c r="C636" s="85"/>
      <c r="D636" s="86"/>
    </row>
    <row r="637" spans="2:4" s="87" customFormat="1" ht="12.75">
      <c r="B637" s="85"/>
      <c r="C637" s="85"/>
      <c r="D637" s="86"/>
    </row>
    <row r="638" spans="2:4" s="87" customFormat="1" ht="12.75">
      <c r="B638" s="85"/>
      <c r="C638" s="85"/>
      <c r="D638" s="86"/>
    </row>
    <row r="639" spans="2:4" s="87" customFormat="1" ht="12.75">
      <c r="B639" s="85"/>
      <c r="C639" s="85"/>
      <c r="D639" s="86"/>
    </row>
    <row r="640" spans="2:4" s="87" customFormat="1" ht="12.75">
      <c r="B640" s="85"/>
      <c r="C640" s="85"/>
      <c r="D640" s="86"/>
    </row>
    <row r="641" spans="2:4" s="87" customFormat="1" ht="12.75">
      <c r="B641" s="85"/>
      <c r="C641" s="85"/>
      <c r="D641" s="86"/>
    </row>
    <row r="642" spans="2:4" s="87" customFormat="1" ht="12.75">
      <c r="B642" s="85"/>
      <c r="C642" s="85"/>
      <c r="D642" s="86"/>
    </row>
    <row r="643" spans="2:4" s="87" customFormat="1" ht="12.75">
      <c r="B643" s="85"/>
      <c r="C643" s="85"/>
      <c r="D643" s="86"/>
    </row>
    <row r="644" spans="2:4" s="87" customFormat="1" ht="12.75">
      <c r="B644" s="85"/>
      <c r="C644" s="85"/>
      <c r="D644" s="86"/>
    </row>
    <row r="645" spans="2:4" s="87" customFormat="1" ht="12.75">
      <c r="B645" s="85"/>
      <c r="C645" s="85"/>
      <c r="D645" s="86"/>
    </row>
    <row r="646" spans="2:4" s="87" customFormat="1" ht="12.75">
      <c r="B646" s="85"/>
      <c r="C646" s="85"/>
      <c r="D646" s="86"/>
    </row>
    <row r="647" spans="2:4" s="87" customFormat="1" ht="12.75">
      <c r="B647" s="85"/>
      <c r="C647" s="85"/>
      <c r="D647" s="86"/>
    </row>
    <row r="648" spans="2:4" s="87" customFormat="1" ht="12.75">
      <c r="B648" s="85"/>
      <c r="C648" s="85"/>
      <c r="D648" s="86"/>
    </row>
    <row r="649" spans="2:4" s="87" customFormat="1" ht="12.75">
      <c r="B649" s="85"/>
      <c r="C649" s="85"/>
      <c r="D649" s="86"/>
    </row>
    <row r="650" spans="2:4" s="87" customFormat="1" ht="12.75">
      <c r="B650" s="85"/>
      <c r="C650" s="85"/>
      <c r="D650" s="86"/>
    </row>
    <row r="651" spans="2:4" s="87" customFormat="1" ht="12.75">
      <c r="B651" s="85"/>
      <c r="C651" s="85"/>
      <c r="D651" s="86"/>
    </row>
    <row r="652" spans="2:4" s="87" customFormat="1" ht="12.75">
      <c r="B652" s="85"/>
      <c r="C652" s="85"/>
      <c r="D652" s="86"/>
    </row>
    <row r="653" spans="2:4" s="87" customFormat="1" ht="12.75">
      <c r="B653" s="85"/>
      <c r="C653" s="85"/>
      <c r="D653" s="86"/>
    </row>
    <row r="654" spans="2:4" s="87" customFormat="1" ht="12.75">
      <c r="B654" s="85"/>
      <c r="C654" s="85"/>
      <c r="D654" s="86"/>
    </row>
    <row r="655" spans="2:4" s="87" customFormat="1" ht="12.75">
      <c r="B655" s="85"/>
      <c r="C655" s="85"/>
      <c r="D655" s="86"/>
    </row>
    <row r="656" spans="2:4" s="87" customFormat="1" ht="12.75">
      <c r="B656" s="85"/>
      <c r="C656" s="85"/>
      <c r="D656" s="86"/>
    </row>
    <row r="657" spans="2:4" s="87" customFormat="1" ht="12.75">
      <c r="B657" s="85"/>
      <c r="C657" s="85"/>
      <c r="D657" s="86"/>
    </row>
    <row r="658" spans="2:4" s="87" customFormat="1" ht="12.75">
      <c r="B658" s="85"/>
      <c r="C658" s="85"/>
      <c r="D658" s="86"/>
    </row>
    <row r="659" spans="2:4" s="87" customFormat="1" ht="12.75">
      <c r="B659" s="85"/>
      <c r="C659" s="85"/>
      <c r="D659" s="86"/>
    </row>
    <row r="660" spans="2:4" s="87" customFormat="1" ht="12.75">
      <c r="B660" s="85"/>
      <c r="C660" s="85"/>
      <c r="D660" s="86"/>
    </row>
    <row r="661" spans="2:4" s="87" customFormat="1" ht="12.75">
      <c r="B661" s="85"/>
      <c r="C661" s="85"/>
      <c r="D661" s="86"/>
    </row>
    <row r="662" spans="2:4" s="87" customFormat="1" ht="12.75">
      <c r="B662" s="85"/>
      <c r="C662" s="85"/>
      <c r="D662" s="86"/>
    </row>
    <row r="663" spans="2:4" s="87" customFormat="1" ht="12.75">
      <c r="B663" s="85"/>
      <c r="C663" s="85"/>
      <c r="D663" s="86"/>
    </row>
    <row r="664" spans="2:4" s="87" customFormat="1" ht="12.75">
      <c r="B664" s="85"/>
      <c r="C664" s="85"/>
      <c r="D664" s="86"/>
    </row>
    <row r="665" spans="2:4" s="87" customFormat="1" ht="12.75">
      <c r="B665" s="85"/>
      <c r="C665" s="85"/>
      <c r="D665" s="86"/>
    </row>
    <row r="666" spans="2:4" s="87" customFormat="1" ht="12.75">
      <c r="B666" s="85"/>
      <c r="C666" s="85"/>
      <c r="D666" s="86"/>
    </row>
    <row r="667" spans="2:4" s="87" customFormat="1" ht="12.75">
      <c r="B667" s="85"/>
      <c r="C667" s="85"/>
      <c r="D667" s="86"/>
    </row>
    <row r="668" spans="2:4" s="87" customFormat="1" ht="12.75">
      <c r="B668" s="85"/>
      <c r="C668" s="85"/>
      <c r="D668" s="86"/>
    </row>
    <row r="669" spans="2:4" s="87" customFormat="1" ht="12.75">
      <c r="B669" s="85"/>
      <c r="C669" s="85"/>
      <c r="D669" s="86"/>
    </row>
    <row r="670" spans="2:4" s="87" customFormat="1" ht="12.75">
      <c r="B670" s="85"/>
      <c r="C670" s="85"/>
      <c r="D670" s="86"/>
    </row>
    <row r="671" spans="2:4" s="87" customFormat="1" ht="12.75">
      <c r="B671" s="85"/>
      <c r="C671" s="85"/>
      <c r="D671" s="86"/>
    </row>
    <row r="672" spans="2:4" s="87" customFormat="1" ht="12.75">
      <c r="B672" s="85"/>
      <c r="C672" s="85"/>
      <c r="D672" s="86"/>
    </row>
    <row r="673" spans="2:4" s="87" customFormat="1" ht="12.75">
      <c r="B673" s="85"/>
      <c r="C673" s="85"/>
      <c r="D673" s="86"/>
    </row>
    <row r="674" spans="2:4" s="87" customFormat="1" ht="12.75">
      <c r="B674" s="85"/>
      <c r="C674" s="85"/>
      <c r="D674" s="86"/>
    </row>
    <row r="675" spans="2:4" s="87" customFormat="1" ht="12.75">
      <c r="B675" s="85"/>
      <c r="C675" s="85"/>
      <c r="D675" s="86"/>
    </row>
    <row r="676" spans="2:4" s="87" customFormat="1" ht="12.75">
      <c r="B676" s="85"/>
      <c r="C676" s="85"/>
      <c r="D676" s="86"/>
    </row>
    <row r="677" spans="2:4" s="87" customFormat="1" ht="12.75">
      <c r="B677" s="85"/>
      <c r="C677" s="85"/>
      <c r="D677" s="86"/>
    </row>
    <row r="678" spans="2:4" s="87" customFormat="1" ht="12.75">
      <c r="B678" s="85"/>
      <c r="C678" s="85"/>
      <c r="D678" s="86"/>
    </row>
    <row r="679" spans="2:4" s="87" customFormat="1" ht="12.75">
      <c r="B679" s="85"/>
      <c r="C679" s="85"/>
      <c r="D679" s="86"/>
    </row>
    <row r="680" spans="2:4" s="87" customFormat="1" ht="12.75">
      <c r="B680" s="85"/>
      <c r="C680" s="85"/>
      <c r="D680" s="86"/>
    </row>
    <row r="681" spans="2:4" s="87" customFormat="1" ht="12.75">
      <c r="B681" s="85"/>
      <c r="C681" s="85"/>
      <c r="D681" s="86"/>
    </row>
    <row r="682" spans="2:4" s="87" customFormat="1" ht="12.75">
      <c r="B682" s="85"/>
      <c r="C682" s="85"/>
      <c r="D682" s="86"/>
    </row>
    <row r="683" spans="2:4" s="87" customFormat="1" ht="12.75">
      <c r="B683" s="85"/>
      <c r="C683" s="85"/>
      <c r="D683" s="86"/>
    </row>
    <row r="684" spans="2:4" s="87" customFormat="1" ht="12.75">
      <c r="B684" s="85"/>
      <c r="C684" s="85"/>
      <c r="D684" s="86"/>
    </row>
    <row r="685" spans="2:4" s="87" customFormat="1" ht="12.75">
      <c r="B685" s="85"/>
      <c r="C685" s="85"/>
      <c r="D685" s="86"/>
    </row>
    <row r="686" spans="2:4" s="87" customFormat="1" ht="12.75">
      <c r="B686" s="85"/>
      <c r="C686" s="85"/>
      <c r="D686" s="86"/>
    </row>
    <row r="687" spans="2:4" s="87" customFormat="1" ht="12.75">
      <c r="B687" s="85"/>
      <c r="C687" s="85"/>
      <c r="D687" s="86"/>
    </row>
    <row r="688" spans="2:4" s="87" customFormat="1" ht="12.75">
      <c r="B688" s="85"/>
      <c r="C688" s="85"/>
      <c r="D688" s="86"/>
    </row>
    <row r="689" spans="2:4" s="87" customFormat="1" ht="12.75">
      <c r="B689" s="85"/>
      <c r="C689" s="85"/>
      <c r="D689" s="86"/>
    </row>
    <row r="690" spans="2:4" s="87" customFormat="1" ht="12.75">
      <c r="B690" s="85"/>
      <c r="C690" s="85"/>
      <c r="D690" s="86"/>
    </row>
    <row r="691" spans="2:4" s="87" customFormat="1" ht="12.75">
      <c r="B691" s="85"/>
      <c r="C691" s="85"/>
      <c r="D691" s="86"/>
    </row>
    <row r="692" spans="2:4" s="87" customFormat="1" ht="12.75">
      <c r="B692" s="85"/>
      <c r="C692" s="85"/>
      <c r="D692" s="86"/>
    </row>
    <row r="693" spans="2:4" s="87" customFormat="1" ht="12.75">
      <c r="B693" s="85"/>
      <c r="C693" s="85"/>
      <c r="D693" s="86"/>
    </row>
    <row r="694" spans="2:4" s="87" customFormat="1" ht="12.75">
      <c r="B694" s="85"/>
      <c r="C694" s="85"/>
      <c r="D694" s="86"/>
    </row>
    <row r="695" spans="2:4" s="87" customFormat="1" ht="12.75">
      <c r="B695" s="85"/>
      <c r="C695" s="85"/>
      <c r="D695" s="86"/>
    </row>
    <row r="696" spans="2:4" s="87" customFormat="1" ht="12.75">
      <c r="B696" s="85"/>
      <c r="C696" s="85"/>
      <c r="D696" s="86"/>
    </row>
    <row r="697" spans="2:4" s="87" customFormat="1" ht="12.75">
      <c r="B697" s="85"/>
      <c r="C697" s="85"/>
      <c r="D697" s="86"/>
    </row>
    <row r="698" spans="2:4" s="87" customFormat="1" ht="12.75">
      <c r="B698" s="85"/>
      <c r="C698" s="85"/>
      <c r="D698" s="86"/>
    </row>
    <row r="699" spans="2:4" s="87" customFormat="1" ht="12.75">
      <c r="B699" s="85"/>
      <c r="C699" s="85"/>
      <c r="D699" s="86"/>
    </row>
    <row r="700" spans="2:4" s="87" customFormat="1" ht="12.75">
      <c r="B700" s="85"/>
      <c r="C700" s="85"/>
      <c r="D700" s="86"/>
    </row>
    <row r="701" spans="2:4" s="87" customFormat="1" ht="12.75">
      <c r="B701" s="85"/>
      <c r="C701" s="85"/>
      <c r="D701" s="86"/>
    </row>
    <row r="702" spans="2:4" s="87" customFormat="1" ht="12.75">
      <c r="B702" s="85"/>
      <c r="C702" s="85"/>
      <c r="D702" s="86"/>
    </row>
    <row r="703" spans="2:4" s="87" customFormat="1" ht="12.75">
      <c r="B703" s="85"/>
      <c r="C703" s="85"/>
      <c r="D703" s="86"/>
    </row>
    <row r="704" spans="2:4" s="87" customFormat="1" ht="12.75">
      <c r="B704" s="85"/>
      <c r="C704" s="85"/>
      <c r="D704" s="86"/>
    </row>
    <row r="705" spans="2:4" s="87" customFormat="1" ht="12.75">
      <c r="B705" s="85"/>
      <c r="C705" s="85"/>
      <c r="D705" s="86"/>
    </row>
    <row r="706" spans="2:4" s="87" customFormat="1" ht="12.75">
      <c r="B706" s="85"/>
      <c r="C706" s="85"/>
      <c r="D706" s="86"/>
    </row>
    <row r="707" spans="2:4" s="87" customFormat="1" ht="12.75">
      <c r="B707" s="85"/>
      <c r="C707" s="85"/>
      <c r="D707" s="86"/>
    </row>
    <row r="708" spans="2:4" s="87" customFormat="1" ht="12.75">
      <c r="B708" s="85"/>
      <c r="C708" s="85"/>
      <c r="D708" s="86"/>
    </row>
    <row r="709" spans="2:4" s="87" customFormat="1" ht="12.75">
      <c r="B709" s="85"/>
      <c r="C709" s="85"/>
      <c r="D709" s="86"/>
    </row>
    <row r="710" spans="2:4" s="87" customFormat="1" ht="12.75">
      <c r="B710" s="85"/>
      <c r="C710" s="85"/>
      <c r="D710" s="86"/>
    </row>
    <row r="711" spans="2:4" s="87" customFormat="1" ht="12.75">
      <c r="B711" s="85"/>
      <c r="C711" s="85"/>
      <c r="D711" s="86"/>
    </row>
    <row r="712" spans="2:4" s="87" customFormat="1" ht="12.75">
      <c r="B712" s="85"/>
      <c r="C712" s="85"/>
      <c r="D712" s="86"/>
    </row>
    <row r="713" spans="2:4" s="87" customFormat="1" ht="12.75">
      <c r="B713" s="85"/>
      <c r="C713" s="85"/>
      <c r="D713" s="86"/>
    </row>
    <row r="714" spans="2:4" s="87" customFormat="1" ht="12.75">
      <c r="B714" s="85"/>
      <c r="C714" s="85"/>
      <c r="D714" s="86"/>
    </row>
    <row r="715" spans="2:4" s="87" customFormat="1" ht="12.75">
      <c r="B715" s="85"/>
      <c r="C715" s="85"/>
      <c r="D715" s="86"/>
    </row>
    <row r="716" spans="2:4" s="87" customFormat="1" ht="12.75">
      <c r="B716" s="85"/>
      <c r="C716" s="85"/>
      <c r="D716" s="86"/>
    </row>
    <row r="717" spans="2:4" s="87" customFormat="1" ht="12.75">
      <c r="B717" s="85"/>
      <c r="C717" s="85"/>
      <c r="D717" s="86"/>
    </row>
    <row r="718" spans="2:4" s="87" customFormat="1" ht="12.75">
      <c r="B718" s="85"/>
      <c r="C718" s="85"/>
      <c r="D718" s="86"/>
    </row>
    <row r="719" spans="2:4" s="87" customFormat="1" ht="12.75">
      <c r="B719" s="85"/>
      <c r="C719" s="85"/>
      <c r="D719" s="86"/>
    </row>
    <row r="720" spans="2:4" s="87" customFormat="1" ht="12.75">
      <c r="B720" s="85"/>
      <c r="C720" s="85"/>
      <c r="D720" s="86"/>
    </row>
    <row r="721" spans="2:4" s="87" customFormat="1" ht="12.75">
      <c r="B721" s="85"/>
      <c r="C721" s="85"/>
      <c r="D721" s="86"/>
    </row>
    <row r="722" spans="2:4" s="87" customFormat="1" ht="12.75">
      <c r="B722" s="85"/>
      <c r="C722" s="85"/>
      <c r="D722" s="86"/>
    </row>
    <row r="723" spans="2:4" s="87" customFormat="1" ht="12.75">
      <c r="B723" s="85"/>
      <c r="C723" s="85"/>
      <c r="D723" s="86"/>
    </row>
    <row r="724" spans="2:4" s="87" customFormat="1" ht="12.75">
      <c r="B724" s="85"/>
      <c r="C724" s="85"/>
      <c r="D724" s="86"/>
    </row>
    <row r="725" spans="2:4" s="87" customFormat="1" ht="12.75">
      <c r="B725" s="85"/>
      <c r="C725" s="85"/>
      <c r="D725" s="86"/>
    </row>
    <row r="726" spans="2:4" s="87" customFormat="1" ht="12.75">
      <c r="B726" s="85"/>
      <c r="C726" s="85"/>
      <c r="D726" s="86"/>
    </row>
    <row r="727" spans="2:4" s="87" customFormat="1" ht="12.75">
      <c r="B727" s="85"/>
      <c r="C727" s="85"/>
      <c r="D727" s="86"/>
    </row>
    <row r="728" spans="2:4" s="87" customFormat="1" ht="12.75">
      <c r="B728" s="85"/>
      <c r="C728" s="85"/>
      <c r="D728" s="86"/>
    </row>
    <row r="729" spans="2:4" s="87" customFormat="1" ht="12.75">
      <c r="B729" s="85"/>
      <c r="C729" s="85"/>
      <c r="D729" s="86"/>
    </row>
    <row r="730" spans="2:4" s="87" customFormat="1" ht="12.75">
      <c r="B730" s="85"/>
      <c r="C730" s="85"/>
      <c r="D730" s="86"/>
    </row>
    <row r="731" spans="2:4" s="87" customFormat="1" ht="12.75">
      <c r="B731" s="85"/>
      <c r="C731" s="85"/>
      <c r="D731" s="86"/>
    </row>
    <row r="732" spans="2:4" s="87" customFormat="1" ht="12.75">
      <c r="B732" s="85"/>
      <c r="C732" s="85"/>
      <c r="D732" s="86"/>
    </row>
    <row r="733" spans="2:4" s="87" customFormat="1" ht="12.75">
      <c r="B733" s="85"/>
      <c r="C733" s="85"/>
      <c r="D733" s="86"/>
    </row>
    <row r="734" spans="2:4" s="87" customFormat="1" ht="12.75">
      <c r="B734" s="85"/>
      <c r="C734" s="85"/>
      <c r="D734" s="86"/>
    </row>
    <row r="735" spans="2:4" s="87" customFormat="1" ht="12.75">
      <c r="B735" s="85"/>
      <c r="C735" s="85"/>
      <c r="D735" s="86"/>
    </row>
    <row r="736" spans="2:4" s="87" customFormat="1" ht="12.75">
      <c r="B736" s="85"/>
      <c r="C736" s="85"/>
      <c r="D736" s="86"/>
    </row>
    <row r="737" spans="2:4" s="87" customFormat="1" ht="12.75">
      <c r="B737" s="85"/>
      <c r="C737" s="85"/>
      <c r="D737" s="86"/>
    </row>
    <row r="738" spans="2:4" s="87" customFormat="1" ht="12.75">
      <c r="B738" s="85"/>
      <c r="C738" s="85"/>
      <c r="D738" s="86"/>
    </row>
    <row r="739" spans="2:4" s="87" customFormat="1" ht="12.75">
      <c r="B739" s="85"/>
      <c r="C739" s="85"/>
      <c r="D739" s="86"/>
    </row>
    <row r="740" spans="2:4" s="87" customFormat="1" ht="12.75">
      <c r="B740" s="85"/>
      <c r="C740" s="85"/>
      <c r="D740" s="86"/>
    </row>
    <row r="741" spans="2:4" s="87" customFormat="1" ht="12.75">
      <c r="B741" s="85"/>
      <c r="C741" s="85"/>
      <c r="D741" s="86"/>
    </row>
    <row r="742" spans="2:4" s="87" customFormat="1" ht="12.75">
      <c r="B742" s="85"/>
      <c r="C742" s="85"/>
      <c r="D742" s="86"/>
    </row>
    <row r="743" spans="2:4" s="87" customFormat="1" ht="12.75">
      <c r="B743" s="85"/>
      <c r="C743" s="85"/>
      <c r="D743" s="86"/>
    </row>
    <row r="744" spans="2:4" s="87" customFormat="1" ht="12.75">
      <c r="B744" s="85"/>
      <c r="C744" s="85"/>
      <c r="D744" s="86"/>
    </row>
    <row r="745" spans="2:4" s="87" customFormat="1" ht="12.75">
      <c r="B745" s="85"/>
      <c r="C745" s="85"/>
      <c r="D745" s="86"/>
    </row>
    <row r="746" spans="2:4" s="87" customFormat="1" ht="12.75">
      <c r="B746" s="85"/>
      <c r="C746" s="85"/>
      <c r="D746" s="86"/>
    </row>
    <row r="747" spans="2:4" s="87" customFormat="1" ht="12.75">
      <c r="B747" s="85"/>
      <c r="C747" s="85"/>
      <c r="D747" s="86"/>
    </row>
    <row r="748" spans="2:4" s="87" customFormat="1" ht="12.75">
      <c r="B748" s="85"/>
      <c r="C748" s="85"/>
      <c r="D748" s="86"/>
    </row>
    <row r="749" spans="2:4" s="87" customFormat="1" ht="12.75">
      <c r="B749" s="85"/>
      <c r="C749" s="85"/>
      <c r="D749" s="86"/>
    </row>
    <row r="750" spans="2:4" s="87" customFormat="1" ht="12.75">
      <c r="B750" s="85"/>
      <c r="C750" s="85"/>
      <c r="D750" s="86"/>
    </row>
    <row r="751" spans="2:4" s="87" customFormat="1" ht="12.75">
      <c r="B751" s="85"/>
      <c r="C751" s="85"/>
      <c r="D751" s="86"/>
    </row>
    <row r="752" spans="2:4" s="87" customFormat="1" ht="12.75">
      <c r="B752" s="85"/>
      <c r="C752" s="85"/>
      <c r="D752" s="86"/>
    </row>
    <row r="753" spans="2:4" s="87" customFormat="1" ht="12.75">
      <c r="B753" s="85"/>
      <c r="C753" s="85"/>
      <c r="D753" s="86"/>
    </row>
    <row r="754" spans="2:4" s="87" customFormat="1" ht="12.75">
      <c r="B754" s="85"/>
      <c r="C754" s="85"/>
      <c r="D754" s="86"/>
    </row>
    <row r="755" spans="2:4" s="87" customFormat="1" ht="12.75">
      <c r="B755" s="85"/>
      <c r="C755" s="85"/>
      <c r="D755" s="86"/>
    </row>
    <row r="756" spans="2:4" s="87" customFormat="1" ht="12.75">
      <c r="B756" s="85"/>
      <c r="C756" s="85"/>
      <c r="D756" s="86"/>
    </row>
    <row r="757" spans="2:4" s="87" customFormat="1" ht="12.75">
      <c r="B757" s="85"/>
      <c r="C757" s="85"/>
      <c r="D757" s="86"/>
    </row>
    <row r="758" spans="2:4" s="87" customFormat="1" ht="12.75">
      <c r="B758" s="85"/>
      <c r="C758" s="85"/>
      <c r="D758" s="86"/>
    </row>
    <row r="759" spans="2:4" s="87" customFormat="1" ht="12.75">
      <c r="B759" s="85"/>
      <c r="C759" s="85"/>
      <c r="D759" s="86"/>
    </row>
    <row r="760" spans="2:4" s="87" customFormat="1" ht="12.75">
      <c r="B760" s="85"/>
      <c r="C760" s="85"/>
      <c r="D760" s="86"/>
    </row>
    <row r="761" spans="2:4" s="87" customFormat="1" ht="12.75">
      <c r="B761" s="85"/>
      <c r="C761" s="85"/>
      <c r="D761" s="86"/>
    </row>
    <row r="762" spans="2:4" s="87" customFormat="1" ht="12.75">
      <c r="B762" s="85"/>
      <c r="C762" s="85"/>
      <c r="D762" s="86"/>
    </row>
    <row r="763" spans="2:4" s="87" customFormat="1" ht="12.75">
      <c r="B763" s="85"/>
      <c r="C763" s="85"/>
      <c r="D763" s="86"/>
    </row>
    <row r="764" spans="2:4" s="87" customFormat="1" ht="12.75">
      <c r="B764" s="85"/>
      <c r="C764" s="85"/>
      <c r="D764" s="86"/>
    </row>
    <row r="765" spans="2:4" s="87" customFormat="1" ht="12.75">
      <c r="B765" s="85"/>
      <c r="C765" s="85"/>
      <c r="D765" s="86"/>
    </row>
    <row r="766" spans="2:4" s="87" customFormat="1" ht="12.75">
      <c r="B766" s="85"/>
      <c r="C766" s="85"/>
      <c r="D766" s="86"/>
    </row>
    <row r="767" spans="2:4" s="87" customFormat="1" ht="12.75">
      <c r="B767" s="85"/>
      <c r="C767" s="85"/>
      <c r="D767" s="86"/>
    </row>
    <row r="768" spans="2:4" s="87" customFormat="1" ht="12.75">
      <c r="B768" s="85"/>
      <c r="C768" s="85"/>
      <c r="D768" s="86"/>
    </row>
    <row r="769" spans="2:4" s="87" customFormat="1" ht="12.75">
      <c r="B769" s="85"/>
      <c r="C769" s="85"/>
      <c r="D769" s="86"/>
    </row>
    <row r="770" spans="2:4" s="87" customFormat="1" ht="12.75">
      <c r="B770" s="85"/>
      <c r="C770" s="85"/>
      <c r="D770" s="86"/>
    </row>
    <row r="771" spans="2:4" s="87" customFormat="1" ht="12.75">
      <c r="B771" s="85"/>
      <c r="C771" s="85"/>
      <c r="D771" s="86"/>
    </row>
    <row r="772" spans="2:4" s="87" customFormat="1" ht="12.75">
      <c r="B772" s="85"/>
      <c r="C772" s="85"/>
      <c r="D772" s="86"/>
    </row>
    <row r="773" spans="2:4" s="87" customFormat="1" ht="12.75">
      <c r="B773" s="85"/>
      <c r="C773" s="85"/>
      <c r="D773" s="86"/>
    </row>
    <row r="774" spans="2:4" s="87" customFormat="1" ht="12.75">
      <c r="B774" s="85"/>
      <c r="C774" s="85"/>
      <c r="D774" s="86"/>
    </row>
    <row r="775" spans="2:4" s="87" customFormat="1" ht="12.75">
      <c r="B775" s="85"/>
      <c r="C775" s="85"/>
      <c r="D775" s="86"/>
    </row>
    <row r="776" spans="2:4" s="87" customFormat="1" ht="12.75">
      <c r="B776" s="85"/>
      <c r="C776" s="85"/>
      <c r="D776" s="86"/>
    </row>
    <row r="777" spans="2:4" s="87" customFormat="1" ht="12.75">
      <c r="B777" s="85"/>
      <c r="C777" s="85"/>
      <c r="D777" s="86"/>
    </row>
    <row r="778" spans="2:4" s="87" customFormat="1" ht="12.75">
      <c r="B778" s="85"/>
      <c r="C778" s="85"/>
      <c r="D778" s="86"/>
    </row>
    <row r="779" spans="2:4" s="87" customFormat="1" ht="12.75">
      <c r="B779" s="85"/>
      <c r="C779" s="85"/>
      <c r="D779" s="86"/>
    </row>
    <row r="780" spans="2:4" s="87" customFormat="1" ht="12.75">
      <c r="B780" s="85"/>
      <c r="C780" s="85"/>
      <c r="D780" s="86"/>
    </row>
    <row r="781" spans="2:4" s="87" customFormat="1" ht="12.75">
      <c r="B781" s="85"/>
      <c r="C781" s="85"/>
      <c r="D781" s="86"/>
    </row>
    <row r="782" spans="2:4" s="87" customFormat="1" ht="12.75">
      <c r="B782" s="85"/>
      <c r="C782" s="85"/>
      <c r="D782" s="86"/>
    </row>
    <row r="783" spans="2:4" s="87" customFormat="1" ht="12.75">
      <c r="B783" s="85"/>
      <c r="C783" s="85"/>
      <c r="D783" s="86"/>
    </row>
    <row r="784" spans="2:4" s="87" customFormat="1" ht="12.75">
      <c r="B784" s="85"/>
      <c r="C784" s="85"/>
      <c r="D784" s="86"/>
    </row>
    <row r="785" spans="2:4" s="87" customFormat="1" ht="12.75">
      <c r="B785" s="85"/>
      <c r="C785" s="85"/>
      <c r="D785" s="86"/>
    </row>
    <row r="786" spans="2:4" s="87" customFormat="1" ht="12.75">
      <c r="B786" s="85"/>
      <c r="C786" s="85"/>
      <c r="D786" s="86"/>
    </row>
    <row r="787" spans="2:4" s="87" customFormat="1" ht="12.75">
      <c r="B787" s="85"/>
      <c r="C787" s="85"/>
      <c r="D787" s="86"/>
    </row>
    <row r="788" spans="2:4" s="87" customFormat="1" ht="12.75">
      <c r="B788" s="85"/>
      <c r="C788" s="85"/>
      <c r="D788" s="86"/>
    </row>
    <row r="789" spans="2:4" s="87" customFormat="1" ht="12.75">
      <c r="B789" s="85"/>
      <c r="C789" s="85"/>
      <c r="D789" s="86"/>
    </row>
    <row r="790" spans="2:4" s="87" customFormat="1" ht="12.75">
      <c r="B790" s="85"/>
      <c r="C790" s="85"/>
      <c r="D790" s="86"/>
    </row>
    <row r="791" spans="2:4" s="87" customFormat="1" ht="12.75">
      <c r="B791" s="85"/>
      <c r="C791" s="85"/>
      <c r="D791" s="86"/>
    </row>
    <row r="792" spans="2:4" s="87" customFormat="1" ht="12.75">
      <c r="B792" s="85"/>
      <c r="C792" s="85"/>
      <c r="D792" s="86"/>
    </row>
    <row r="793" spans="2:4" s="87" customFormat="1" ht="12.75">
      <c r="B793" s="85"/>
      <c r="C793" s="85"/>
      <c r="D793" s="86"/>
    </row>
    <row r="794" spans="2:4" s="87" customFormat="1" ht="12.75">
      <c r="B794" s="85"/>
      <c r="C794" s="85"/>
      <c r="D794" s="86"/>
    </row>
    <row r="795" spans="2:4" s="87" customFormat="1" ht="12.75">
      <c r="B795" s="85"/>
      <c r="C795" s="85"/>
      <c r="D795" s="86"/>
    </row>
    <row r="796" spans="2:4" s="87" customFormat="1" ht="12.75">
      <c r="B796" s="85"/>
      <c r="C796" s="85"/>
      <c r="D796" s="86"/>
    </row>
    <row r="797" spans="2:4" s="87" customFormat="1" ht="12.75">
      <c r="B797" s="85"/>
      <c r="C797" s="85"/>
      <c r="D797" s="86"/>
    </row>
    <row r="798" spans="2:4" s="87" customFormat="1" ht="12.75">
      <c r="B798" s="85"/>
      <c r="C798" s="85"/>
      <c r="D798" s="86"/>
    </row>
    <row r="799" spans="2:4" s="87" customFormat="1" ht="12.75">
      <c r="B799" s="85"/>
      <c r="C799" s="85"/>
      <c r="D799" s="86"/>
    </row>
    <row r="800" spans="2:4" s="87" customFormat="1" ht="12.75">
      <c r="B800" s="85"/>
      <c r="C800" s="85"/>
      <c r="D800" s="86"/>
    </row>
    <row r="801" spans="2:4" s="87" customFormat="1" ht="12.75">
      <c r="B801" s="85"/>
      <c r="C801" s="85"/>
      <c r="D801" s="86"/>
    </row>
    <row r="802" spans="2:4" s="87" customFormat="1" ht="12.75">
      <c r="B802" s="85"/>
      <c r="C802" s="85"/>
      <c r="D802" s="86"/>
    </row>
    <row r="803" spans="2:4" s="87" customFormat="1" ht="12.75">
      <c r="B803" s="85"/>
      <c r="C803" s="85"/>
      <c r="D803" s="86"/>
    </row>
    <row r="804" spans="2:4" s="87" customFormat="1" ht="12.75">
      <c r="B804" s="85"/>
      <c r="C804" s="85"/>
      <c r="D804" s="86"/>
    </row>
    <row r="805" spans="2:4" s="87" customFormat="1" ht="12.75">
      <c r="B805" s="85"/>
      <c r="C805" s="85"/>
      <c r="D805" s="86"/>
    </row>
    <row r="806" spans="2:4" s="87" customFormat="1" ht="12.75">
      <c r="B806" s="85"/>
      <c r="C806" s="85"/>
      <c r="D806" s="86"/>
    </row>
    <row r="807" spans="2:4" s="87" customFormat="1" ht="12.75">
      <c r="B807" s="85"/>
      <c r="C807" s="85"/>
      <c r="D807" s="86"/>
    </row>
    <row r="808" spans="2:4" s="87" customFormat="1" ht="12.75">
      <c r="B808" s="85"/>
      <c r="C808" s="85"/>
      <c r="D808" s="86"/>
    </row>
    <row r="809" spans="2:4" s="87" customFormat="1" ht="12.75">
      <c r="B809" s="85"/>
      <c r="C809" s="85"/>
      <c r="D809" s="86"/>
    </row>
    <row r="810" spans="2:4" s="87" customFormat="1" ht="12.75">
      <c r="B810" s="85"/>
      <c r="C810" s="85"/>
      <c r="D810" s="86"/>
    </row>
    <row r="811" spans="2:4" s="87" customFormat="1" ht="12.75">
      <c r="B811" s="85"/>
      <c r="C811" s="85"/>
      <c r="D811" s="86"/>
    </row>
    <row r="812" spans="2:4" s="87" customFormat="1" ht="12.75">
      <c r="B812" s="85"/>
      <c r="C812" s="85"/>
      <c r="D812" s="86"/>
    </row>
    <row r="813" spans="2:4" s="87" customFormat="1" ht="12.75">
      <c r="B813" s="85"/>
      <c r="C813" s="85"/>
      <c r="D813" s="86"/>
    </row>
    <row r="814" spans="2:4" s="87" customFormat="1" ht="12.75">
      <c r="B814" s="85"/>
      <c r="C814" s="85"/>
      <c r="D814" s="86"/>
    </row>
    <row r="815" spans="2:4" s="87" customFormat="1" ht="12.75">
      <c r="B815" s="85"/>
      <c r="C815" s="85"/>
      <c r="D815" s="86"/>
    </row>
    <row r="816" spans="2:4" s="87" customFormat="1" ht="12.75">
      <c r="B816" s="85"/>
      <c r="C816" s="85"/>
      <c r="D816" s="86"/>
    </row>
    <row r="817" spans="2:4" s="87" customFormat="1" ht="12.75">
      <c r="B817" s="85"/>
      <c r="C817" s="85"/>
      <c r="D817" s="86"/>
    </row>
    <row r="818" spans="2:4" s="87" customFormat="1" ht="12.75">
      <c r="B818" s="85"/>
      <c r="C818" s="85"/>
      <c r="D818" s="86"/>
    </row>
    <row r="819" spans="2:4" s="87" customFormat="1" ht="12.75">
      <c r="B819" s="85"/>
      <c r="C819" s="85"/>
      <c r="D819" s="86"/>
    </row>
    <row r="820" spans="2:4" s="87" customFormat="1" ht="12.75">
      <c r="B820" s="85"/>
      <c r="C820" s="85"/>
      <c r="D820" s="86"/>
    </row>
    <row r="821" spans="2:4" s="87" customFormat="1" ht="12.75">
      <c r="B821" s="85"/>
      <c r="C821" s="85"/>
      <c r="D821" s="86"/>
    </row>
    <row r="822" spans="2:4" s="87" customFormat="1" ht="12.75">
      <c r="B822" s="85"/>
      <c r="C822" s="85"/>
      <c r="D822" s="86"/>
    </row>
    <row r="823" spans="2:4" s="87" customFormat="1" ht="12.75">
      <c r="B823" s="85"/>
      <c r="C823" s="85"/>
      <c r="D823" s="86"/>
    </row>
    <row r="824" spans="2:4" s="87" customFormat="1" ht="12.75">
      <c r="B824" s="85"/>
      <c r="C824" s="85"/>
      <c r="D824" s="86"/>
    </row>
    <row r="825" spans="2:4" s="87" customFormat="1" ht="12.75">
      <c r="B825" s="85"/>
      <c r="C825" s="85"/>
      <c r="D825" s="86"/>
    </row>
    <row r="826" spans="2:4" s="87" customFormat="1" ht="12.75">
      <c r="B826" s="85"/>
      <c r="C826" s="85"/>
      <c r="D826" s="86"/>
    </row>
    <row r="827" spans="2:4" s="87" customFormat="1" ht="12.75">
      <c r="B827" s="85"/>
      <c r="C827" s="85"/>
      <c r="D827" s="86"/>
    </row>
    <row r="828" spans="2:4" s="87" customFormat="1" ht="12.75">
      <c r="B828" s="85"/>
      <c r="C828" s="85"/>
      <c r="D828" s="86"/>
    </row>
    <row r="829" spans="2:4" s="87" customFormat="1" ht="12.75">
      <c r="B829" s="85"/>
      <c r="C829" s="85"/>
      <c r="D829" s="86"/>
    </row>
    <row r="830" spans="2:4" s="87" customFormat="1" ht="12.75">
      <c r="B830" s="85"/>
      <c r="C830" s="85"/>
      <c r="D830" s="86"/>
    </row>
    <row r="831" spans="2:4" s="87" customFormat="1" ht="12.75">
      <c r="B831" s="85"/>
      <c r="C831" s="85"/>
      <c r="D831" s="86"/>
    </row>
    <row r="832" spans="2:4" s="87" customFormat="1" ht="12.75">
      <c r="B832" s="85"/>
      <c r="C832" s="85"/>
      <c r="D832" s="86"/>
    </row>
    <row r="833" spans="2:4" s="87" customFormat="1" ht="12.75">
      <c r="B833" s="85"/>
      <c r="C833" s="85"/>
      <c r="D833" s="86"/>
    </row>
    <row r="834" spans="2:4" s="87" customFormat="1" ht="12.75">
      <c r="B834" s="85"/>
      <c r="C834" s="85"/>
      <c r="D834" s="86"/>
    </row>
    <row r="835" spans="2:4" s="87" customFormat="1" ht="12.75">
      <c r="B835" s="85"/>
      <c r="C835" s="85"/>
      <c r="D835" s="86"/>
    </row>
    <row r="836" spans="2:4" s="87" customFormat="1" ht="12.75">
      <c r="B836" s="85"/>
      <c r="C836" s="85"/>
      <c r="D836" s="86"/>
    </row>
    <row r="837" spans="2:4" s="87" customFormat="1" ht="12.75">
      <c r="B837" s="85"/>
      <c r="C837" s="85"/>
      <c r="D837" s="86"/>
    </row>
    <row r="838" spans="2:4" s="87" customFormat="1" ht="12.75">
      <c r="B838" s="85"/>
      <c r="C838" s="85"/>
      <c r="D838" s="86"/>
    </row>
    <row r="839" spans="2:4" s="87" customFormat="1" ht="12.75">
      <c r="B839" s="85"/>
      <c r="C839" s="85"/>
      <c r="D839" s="86"/>
    </row>
    <row r="840" spans="2:4" s="87" customFormat="1" ht="12.75">
      <c r="B840" s="85"/>
      <c r="C840" s="85"/>
      <c r="D840" s="86"/>
    </row>
    <row r="841" spans="2:4" s="87" customFormat="1" ht="12.75">
      <c r="B841" s="85"/>
      <c r="C841" s="85"/>
      <c r="D841" s="86"/>
    </row>
    <row r="842" spans="2:4" s="87" customFormat="1" ht="12.75">
      <c r="B842" s="85"/>
      <c r="C842" s="85"/>
      <c r="D842" s="86"/>
    </row>
    <row r="843" spans="2:4" s="87" customFormat="1" ht="12.75">
      <c r="B843" s="85"/>
      <c r="C843" s="85"/>
      <c r="D843" s="86"/>
    </row>
    <row r="844" spans="2:4" s="87" customFormat="1" ht="12.75">
      <c r="B844" s="85"/>
      <c r="C844" s="85"/>
      <c r="D844" s="86"/>
    </row>
    <row r="845" spans="2:4" s="87" customFormat="1" ht="12.75">
      <c r="B845" s="85"/>
      <c r="C845" s="85"/>
      <c r="D845" s="86"/>
    </row>
    <row r="846" spans="2:4" s="87" customFormat="1" ht="12.75">
      <c r="B846" s="85"/>
      <c r="C846" s="85"/>
      <c r="D846" s="86"/>
    </row>
    <row r="847" spans="2:4" s="87" customFormat="1" ht="12.75">
      <c r="B847" s="85"/>
      <c r="C847" s="85"/>
      <c r="D847" s="86"/>
    </row>
    <row r="848" spans="2:4" s="87" customFormat="1" ht="12.75">
      <c r="B848" s="85"/>
      <c r="C848" s="85"/>
      <c r="D848" s="86"/>
    </row>
    <row r="849" spans="2:4" s="87" customFormat="1" ht="12.75">
      <c r="B849" s="85"/>
      <c r="C849" s="85"/>
      <c r="D849" s="86"/>
    </row>
    <row r="850" spans="2:4" s="87" customFormat="1" ht="12.75">
      <c r="B850" s="85"/>
      <c r="C850" s="85"/>
      <c r="D850" s="86"/>
    </row>
    <row r="851" spans="2:4" s="87" customFormat="1" ht="12.75">
      <c r="B851" s="85"/>
      <c r="C851" s="85"/>
      <c r="D851" s="86"/>
    </row>
    <row r="852" spans="2:4" s="87" customFormat="1" ht="12.75">
      <c r="B852" s="85"/>
      <c r="C852" s="85"/>
      <c r="D852" s="86"/>
    </row>
    <row r="853" spans="2:4" s="87" customFormat="1" ht="12.75">
      <c r="B853" s="85"/>
      <c r="C853" s="85"/>
      <c r="D853" s="86"/>
    </row>
    <row r="854" spans="2:4" s="87" customFormat="1" ht="12.75">
      <c r="B854" s="85"/>
      <c r="C854" s="85"/>
      <c r="D854" s="86"/>
    </row>
    <row r="855" spans="2:4" s="87" customFormat="1" ht="12.75">
      <c r="B855" s="85"/>
      <c r="C855" s="85"/>
      <c r="D855" s="86"/>
    </row>
    <row r="856" spans="2:4" s="87" customFormat="1" ht="12.75">
      <c r="B856" s="85"/>
      <c r="C856" s="85"/>
      <c r="D856" s="86"/>
    </row>
    <row r="857" spans="2:4" s="87" customFormat="1" ht="12.75">
      <c r="B857" s="85"/>
      <c r="C857" s="85"/>
      <c r="D857" s="86"/>
    </row>
    <row r="858" spans="2:4" s="87" customFormat="1" ht="12.75">
      <c r="B858" s="85"/>
      <c r="C858" s="85"/>
      <c r="D858" s="86"/>
    </row>
    <row r="859" spans="2:4" s="87" customFormat="1" ht="12.75">
      <c r="B859" s="85"/>
      <c r="C859" s="85"/>
      <c r="D859" s="86"/>
    </row>
    <row r="860" spans="2:4" s="87" customFormat="1" ht="12.75">
      <c r="B860" s="85"/>
      <c r="C860" s="85"/>
      <c r="D860" s="86"/>
    </row>
    <row r="861" spans="2:4" s="87" customFormat="1" ht="12.75">
      <c r="B861" s="85"/>
      <c r="C861" s="85"/>
      <c r="D861" s="86"/>
    </row>
    <row r="862" spans="2:4" s="87" customFormat="1" ht="12.75">
      <c r="B862" s="85"/>
      <c r="C862" s="85"/>
      <c r="D862" s="86"/>
    </row>
    <row r="863" spans="2:4" s="87" customFormat="1" ht="12.75">
      <c r="B863" s="85"/>
      <c r="C863" s="85"/>
      <c r="D863" s="86"/>
    </row>
    <row r="864" spans="2:4" s="87" customFormat="1" ht="12.75">
      <c r="B864" s="85"/>
      <c r="C864" s="85"/>
      <c r="D864" s="86"/>
    </row>
    <row r="865" spans="2:4" s="87" customFormat="1" ht="12.75">
      <c r="B865" s="85"/>
      <c r="C865" s="85"/>
      <c r="D865" s="86"/>
    </row>
    <row r="866" spans="2:4" s="87" customFormat="1" ht="12.75">
      <c r="B866" s="85"/>
      <c r="C866" s="85"/>
      <c r="D866" s="86"/>
    </row>
    <row r="867" spans="2:4" s="87" customFormat="1" ht="12.75">
      <c r="B867" s="85"/>
      <c r="C867" s="85"/>
      <c r="D867" s="86"/>
    </row>
    <row r="868" spans="2:4" s="87" customFormat="1" ht="12.75">
      <c r="B868" s="85"/>
      <c r="C868" s="85"/>
      <c r="D868" s="86"/>
    </row>
    <row r="869" spans="2:4" s="87" customFormat="1" ht="12.75">
      <c r="B869" s="85"/>
      <c r="C869" s="85"/>
      <c r="D869" s="86"/>
    </row>
    <row r="870" spans="2:4" s="87" customFormat="1" ht="12.75">
      <c r="B870" s="85"/>
      <c r="C870" s="85"/>
      <c r="D870" s="86"/>
    </row>
    <row r="871" spans="2:4" s="87" customFormat="1" ht="12.75">
      <c r="B871" s="85"/>
      <c r="C871" s="85"/>
      <c r="D871" s="86"/>
    </row>
    <row r="872" spans="2:4" s="87" customFormat="1" ht="12.75">
      <c r="B872" s="85"/>
      <c r="C872" s="85"/>
      <c r="D872" s="86"/>
    </row>
    <row r="873" spans="2:4" s="87" customFormat="1" ht="12.75">
      <c r="B873" s="85"/>
      <c r="C873" s="85"/>
      <c r="D873" s="86"/>
    </row>
    <row r="874" spans="2:4" s="87" customFormat="1" ht="12.75">
      <c r="B874" s="85"/>
      <c r="C874" s="85"/>
      <c r="D874" s="86"/>
    </row>
    <row r="875" spans="2:4" s="87" customFormat="1" ht="12.75">
      <c r="B875" s="85"/>
      <c r="C875" s="85"/>
      <c r="D875" s="86"/>
    </row>
    <row r="876" spans="2:4" s="87" customFormat="1" ht="12.75">
      <c r="B876" s="85"/>
      <c r="C876" s="85"/>
      <c r="D876" s="86"/>
    </row>
    <row r="877" spans="2:4" s="87" customFormat="1" ht="12.75">
      <c r="B877" s="85"/>
      <c r="C877" s="85"/>
      <c r="D877" s="86"/>
    </row>
    <row r="878" spans="2:4" s="87" customFormat="1" ht="12.75">
      <c r="B878" s="85"/>
      <c r="C878" s="85"/>
      <c r="D878" s="86"/>
    </row>
    <row r="879" spans="2:4" s="87" customFormat="1" ht="12.75">
      <c r="B879" s="85"/>
      <c r="C879" s="85"/>
      <c r="D879" s="86"/>
    </row>
    <row r="880" spans="2:4" s="87" customFormat="1" ht="12.75">
      <c r="B880" s="85"/>
      <c r="C880" s="85"/>
      <c r="D880" s="86"/>
    </row>
    <row r="881" spans="2:4" s="87" customFormat="1" ht="12.75">
      <c r="B881" s="85"/>
      <c r="C881" s="85"/>
      <c r="D881" s="86"/>
    </row>
    <row r="882" spans="2:4" s="87" customFormat="1" ht="12.75">
      <c r="B882" s="85"/>
      <c r="C882" s="85"/>
      <c r="D882" s="86"/>
    </row>
    <row r="883" spans="2:4" s="87" customFormat="1" ht="12.75">
      <c r="B883" s="85"/>
      <c r="C883" s="85"/>
      <c r="D883" s="86"/>
    </row>
    <row r="884" spans="2:4" s="87" customFormat="1" ht="12.75">
      <c r="B884" s="85"/>
      <c r="C884" s="85"/>
      <c r="D884" s="86"/>
    </row>
    <row r="885" spans="2:4" s="87" customFormat="1" ht="12.75">
      <c r="B885" s="85"/>
      <c r="C885" s="85"/>
      <c r="D885" s="86"/>
    </row>
    <row r="886" spans="2:4" s="87" customFormat="1" ht="12.75">
      <c r="B886" s="85"/>
      <c r="C886" s="85"/>
      <c r="D886" s="86"/>
    </row>
    <row r="887" spans="2:4" s="87" customFormat="1" ht="12.75">
      <c r="B887" s="85"/>
      <c r="C887" s="85"/>
      <c r="D887" s="86"/>
    </row>
    <row r="888" spans="2:4" s="87" customFormat="1" ht="12.75">
      <c r="B888" s="85"/>
      <c r="C888" s="85"/>
      <c r="D888" s="86"/>
    </row>
    <row r="889" spans="2:4" s="87" customFormat="1" ht="12.75">
      <c r="B889" s="85"/>
      <c r="C889" s="85"/>
      <c r="D889" s="86"/>
    </row>
    <row r="890" spans="2:4" s="87" customFormat="1" ht="12.75">
      <c r="B890" s="85"/>
      <c r="C890" s="85"/>
      <c r="D890" s="86"/>
    </row>
    <row r="891" spans="2:4" s="87" customFormat="1" ht="12.75">
      <c r="B891" s="85"/>
      <c r="C891" s="85"/>
      <c r="D891" s="86"/>
    </row>
    <row r="892" spans="2:4" s="87" customFormat="1" ht="12.75">
      <c r="B892" s="85"/>
      <c r="C892" s="85"/>
      <c r="D892" s="86"/>
    </row>
    <row r="893" spans="2:4" s="87" customFormat="1" ht="12.75">
      <c r="B893" s="85"/>
      <c r="C893" s="85"/>
      <c r="D893" s="86"/>
    </row>
    <row r="894" spans="2:4" s="87" customFormat="1" ht="12.75">
      <c r="B894" s="85"/>
      <c r="C894" s="85"/>
      <c r="D894" s="86"/>
    </row>
    <row r="895" spans="2:4" s="87" customFormat="1" ht="12.75">
      <c r="B895" s="85"/>
      <c r="C895" s="85"/>
      <c r="D895" s="86"/>
    </row>
    <row r="896" spans="2:4" s="87" customFormat="1" ht="12.75">
      <c r="B896" s="85"/>
      <c r="C896" s="85"/>
      <c r="D896" s="86"/>
    </row>
    <row r="897" spans="2:4" s="87" customFormat="1" ht="12.75">
      <c r="B897" s="85"/>
      <c r="C897" s="85"/>
      <c r="D897" s="86"/>
    </row>
    <row r="898" spans="2:4" s="87" customFormat="1" ht="12.75">
      <c r="B898" s="85"/>
      <c r="C898" s="85"/>
      <c r="D898" s="86"/>
    </row>
    <row r="899" spans="2:4" s="87" customFormat="1" ht="12.75">
      <c r="B899" s="85"/>
      <c r="C899" s="85"/>
      <c r="D899" s="86"/>
    </row>
    <row r="900" spans="2:4" s="87" customFormat="1" ht="12.75">
      <c r="B900" s="85"/>
      <c r="C900" s="85"/>
      <c r="D900" s="86"/>
    </row>
    <row r="901" spans="2:4" s="87" customFormat="1" ht="12.75">
      <c r="B901" s="85"/>
      <c r="C901" s="85"/>
      <c r="D901" s="86"/>
    </row>
    <row r="902" spans="2:4" s="87" customFormat="1" ht="12.75">
      <c r="B902" s="85"/>
      <c r="C902" s="85"/>
      <c r="D902" s="86"/>
    </row>
    <row r="903" spans="2:4" s="87" customFormat="1" ht="12.75">
      <c r="B903" s="85"/>
      <c r="C903" s="85"/>
      <c r="D903" s="86"/>
    </row>
    <row r="904" spans="2:4" s="87" customFormat="1" ht="12.75">
      <c r="B904" s="85"/>
      <c r="C904" s="85"/>
      <c r="D904" s="86"/>
    </row>
    <row r="905" spans="2:4" s="87" customFormat="1" ht="12.75">
      <c r="B905" s="85"/>
      <c r="C905" s="85"/>
      <c r="D905" s="86"/>
    </row>
    <row r="906" spans="2:4" s="87" customFormat="1" ht="12.75">
      <c r="B906" s="85"/>
      <c r="C906" s="85"/>
      <c r="D906" s="86"/>
    </row>
    <row r="907" spans="2:4" s="87" customFormat="1" ht="12.75">
      <c r="B907" s="85"/>
      <c r="C907" s="85"/>
      <c r="D907" s="86"/>
    </row>
    <row r="908" spans="2:4" s="87" customFormat="1" ht="12.75">
      <c r="B908" s="85"/>
      <c r="C908" s="85"/>
      <c r="D908" s="86"/>
    </row>
    <row r="909" spans="2:4" s="87" customFormat="1" ht="12.75">
      <c r="B909" s="85"/>
      <c r="C909" s="85"/>
      <c r="D909" s="86"/>
    </row>
    <row r="910" spans="2:4" s="87" customFormat="1" ht="12.75">
      <c r="B910" s="85"/>
      <c r="C910" s="85"/>
      <c r="D910" s="86"/>
    </row>
    <row r="911" spans="2:4" s="87" customFormat="1" ht="12.75">
      <c r="B911" s="85"/>
      <c r="C911" s="85"/>
      <c r="D911" s="86"/>
    </row>
    <row r="912" spans="2:4" s="87" customFormat="1" ht="12.75">
      <c r="B912" s="85"/>
      <c r="C912" s="85"/>
      <c r="D912" s="86"/>
    </row>
    <row r="913" spans="2:4" s="87" customFormat="1" ht="12.75">
      <c r="B913" s="85"/>
      <c r="C913" s="85"/>
      <c r="D913" s="86"/>
    </row>
    <row r="914" spans="2:4" s="87" customFormat="1" ht="12.75">
      <c r="B914" s="85"/>
      <c r="C914" s="85"/>
      <c r="D914" s="86"/>
    </row>
    <row r="915" spans="2:4" s="87" customFormat="1" ht="12.75">
      <c r="B915" s="85"/>
      <c r="C915" s="85"/>
      <c r="D915" s="86"/>
    </row>
    <row r="916" spans="2:4" s="87" customFormat="1" ht="12.75">
      <c r="B916" s="85"/>
      <c r="C916" s="85"/>
      <c r="D916" s="86"/>
    </row>
    <row r="917" spans="2:4" s="87" customFormat="1" ht="12.75">
      <c r="B917" s="85"/>
      <c r="C917" s="85"/>
      <c r="D917" s="86"/>
    </row>
    <row r="918" spans="2:4" s="87" customFormat="1" ht="12.75">
      <c r="B918" s="85"/>
      <c r="C918" s="85"/>
      <c r="D918" s="86"/>
    </row>
    <row r="919" spans="2:4" s="87" customFormat="1" ht="12.75">
      <c r="B919" s="85"/>
      <c r="C919" s="85"/>
      <c r="D919" s="86"/>
    </row>
    <row r="920" spans="2:4" s="87" customFormat="1" ht="12.75">
      <c r="B920" s="85"/>
      <c r="C920" s="85"/>
      <c r="D920" s="86"/>
    </row>
    <row r="921" spans="2:4" s="87" customFormat="1" ht="12.75">
      <c r="B921" s="85"/>
      <c r="C921" s="85"/>
      <c r="D921" s="86"/>
    </row>
    <row r="922" spans="2:4" s="87" customFormat="1" ht="12.75">
      <c r="B922" s="85"/>
      <c r="C922" s="85"/>
      <c r="D922" s="86"/>
    </row>
    <row r="923" spans="2:4" s="87" customFormat="1" ht="12.75">
      <c r="B923" s="85"/>
      <c r="C923" s="85"/>
      <c r="D923" s="86"/>
    </row>
    <row r="924" spans="2:4" s="87" customFormat="1" ht="12.75">
      <c r="B924" s="85"/>
      <c r="C924" s="85"/>
      <c r="D924" s="86"/>
    </row>
    <row r="925" spans="2:4" s="87" customFormat="1" ht="12.75">
      <c r="B925" s="85"/>
      <c r="C925" s="85"/>
      <c r="D925" s="86"/>
    </row>
    <row r="926" spans="2:4" s="87" customFormat="1" ht="12.75">
      <c r="B926" s="85"/>
      <c r="C926" s="85"/>
      <c r="D926" s="86"/>
    </row>
    <row r="927" spans="2:4" s="87" customFormat="1" ht="12.75">
      <c r="B927" s="85"/>
      <c r="C927" s="85"/>
      <c r="D927" s="86"/>
    </row>
    <row r="928" spans="2:4" s="87" customFormat="1" ht="12.75">
      <c r="B928" s="85"/>
      <c r="C928" s="85"/>
      <c r="D928" s="86"/>
    </row>
    <row r="929" spans="2:4" s="87" customFormat="1" ht="12.75">
      <c r="B929" s="85"/>
      <c r="C929" s="85"/>
      <c r="D929" s="86"/>
    </row>
    <row r="930" spans="2:4" s="87" customFormat="1" ht="12.75">
      <c r="B930" s="85"/>
      <c r="C930" s="85"/>
      <c r="D930" s="86"/>
    </row>
    <row r="931" spans="2:4" s="87" customFormat="1" ht="12.75">
      <c r="B931" s="85"/>
      <c r="C931" s="85"/>
      <c r="D931" s="86"/>
    </row>
    <row r="932" spans="2:4" s="87" customFormat="1" ht="12.75">
      <c r="B932" s="85"/>
      <c r="C932" s="85"/>
      <c r="D932" s="86"/>
    </row>
    <row r="933" spans="2:4" s="87" customFormat="1" ht="12.75">
      <c r="B933" s="85"/>
      <c r="C933" s="85"/>
      <c r="D933" s="86"/>
    </row>
    <row r="934" spans="2:4" s="87" customFormat="1" ht="12.75">
      <c r="B934" s="85"/>
      <c r="C934" s="85"/>
      <c r="D934" s="86"/>
    </row>
    <row r="935" spans="2:4" s="87" customFormat="1" ht="12.75">
      <c r="B935" s="85"/>
      <c r="C935" s="85"/>
      <c r="D935" s="86"/>
    </row>
    <row r="936" spans="2:4" s="87" customFormat="1" ht="12.75">
      <c r="B936" s="85"/>
      <c r="C936" s="85"/>
      <c r="D936" s="86"/>
    </row>
    <row r="937" spans="2:4" s="87" customFormat="1" ht="12.75">
      <c r="B937" s="85"/>
      <c r="C937" s="85"/>
      <c r="D937" s="86"/>
    </row>
    <row r="938" spans="2:4" s="87" customFormat="1" ht="12.75">
      <c r="B938" s="85"/>
      <c r="C938" s="85"/>
      <c r="D938" s="86"/>
    </row>
    <row r="939" spans="2:4" s="87" customFormat="1" ht="12.75">
      <c r="B939" s="85"/>
      <c r="C939" s="85"/>
      <c r="D939" s="86"/>
    </row>
    <row r="940" spans="2:4" s="87" customFormat="1" ht="12.75">
      <c r="B940" s="85"/>
      <c r="C940" s="85"/>
      <c r="D940" s="86"/>
    </row>
    <row r="941" spans="2:4" s="87" customFormat="1" ht="12.75">
      <c r="B941" s="85"/>
      <c r="C941" s="85"/>
      <c r="D941" s="86"/>
    </row>
    <row r="942" spans="2:4" s="87" customFormat="1" ht="12.75">
      <c r="B942" s="85"/>
      <c r="C942" s="85"/>
      <c r="D942" s="86"/>
    </row>
    <row r="943" spans="2:4" s="87" customFormat="1" ht="12.75">
      <c r="B943" s="85"/>
      <c r="C943" s="85"/>
      <c r="D943" s="86"/>
    </row>
    <row r="944" spans="2:4" s="87" customFormat="1" ht="12.75">
      <c r="B944" s="85"/>
      <c r="C944" s="85"/>
      <c r="D944" s="86"/>
    </row>
    <row r="945" spans="2:4" s="87" customFormat="1" ht="12.75">
      <c r="B945" s="85"/>
      <c r="C945" s="85"/>
      <c r="D945" s="86"/>
    </row>
    <row r="946" spans="2:4" s="87" customFormat="1" ht="12.75">
      <c r="B946" s="85"/>
      <c r="C946" s="85"/>
      <c r="D946" s="86"/>
    </row>
    <row r="947" spans="2:4" s="87" customFormat="1" ht="12.75">
      <c r="B947" s="85"/>
      <c r="C947" s="85"/>
      <c r="D947" s="86"/>
    </row>
    <row r="948" spans="2:4" s="87" customFormat="1" ht="12.75">
      <c r="B948" s="85"/>
      <c r="C948" s="85"/>
      <c r="D948" s="86"/>
    </row>
    <row r="949" spans="2:4" s="87" customFormat="1" ht="12.75">
      <c r="B949" s="85"/>
      <c r="C949" s="85"/>
      <c r="D949" s="86"/>
    </row>
    <row r="950" spans="2:4" s="87" customFormat="1" ht="12.75">
      <c r="B950" s="85"/>
      <c r="C950" s="85"/>
      <c r="D950" s="86"/>
    </row>
    <row r="951" spans="2:4" s="87" customFormat="1" ht="12.75">
      <c r="B951" s="85"/>
      <c r="C951" s="85"/>
      <c r="D951" s="86"/>
    </row>
    <row r="952" spans="2:4" s="87" customFormat="1" ht="12.75">
      <c r="B952" s="85"/>
      <c r="C952" s="85"/>
      <c r="D952" s="86"/>
    </row>
    <row r="953" spans="2:4" s="87" customFormat="1" ht="12.75">
      <c r="B953" s="85"/>
      <c r="C953" s="85"/>
      <c r="D953" s="86"/>
    </row>
    <row r="954" spans="2:4" s="87" customFormat="1" ht="12.75">
      <c r="B954" s="85"/>
      <c r="C954" s="85"/>
      <c r="D954" s="86"/>
    </row>
    <row r="955" spans="2:4" s="87" customFormat="1" ht="12.75">
      <c r="B955" s="85"/>
      <c r="C955" s="85"/>
      <c r="D955" s="86"/>
    </row>
    <row r="956" spans="2:4" s="87" customFormat="1" ht="12.75">
      <c r="B956" s="85"/>
      <c r="C956" s="85"/>
      <c r="D956" s="86"/>
    </row>
    <row r="957" spans="2:4" s="87" customFormat="1" ht="12.75">
      <c r="B957" s="85"/>
      <c r="C957" s="85"/>
      <c r="D957" s="86"/>
    </row>
    <row r="958" spans="2:4" s="87" customFormat="1" ht="12.75">
      <c r="B958" s="85"/>
      <c r="C958" s="85"/>
      <c r="D958" s="86"/>
    </row>
    <row r="959" spans="2:4" s="87" customFormat="1" ht="12.75">
      <c r="B959" s="85"/>
      <c r="C959" s="85"/>
      <c r="D959" s="86"/>
    </row>
    <row r="960" spans="2:4" s="87" customFormat="1" ht="12.75">
      <c r="B960" s="85"/>
      <c r="C960" s="85"/>
      <c r="D960" s="86"/>
    </row>
    <row r="961" spans="2:4" s="87" customFormat="1" ht="12.75">
      <c r="B961" s="85"/>
      <c r="C961" s="85"/>
      <c r="D961" s="86"/>
    </row>
    <row r="962" spans="2:4" s="87" customFormat="1" ht="12.75">
      <c r="B962" s="85"/>
      <c r="C962" s="85"/>
      <c r="D962" s="86"/>
    </row>
    <row r="963" spans="2:4" s="87" customFormat="1" ht="12.75">
      <c r="B963" s="85"/>
      <c r="C963" s="85"/>
      <c r="D963" s="86"/>
    </row>
    <row r="964" spans="2:4" s="87" customFormat="1" ht="12.75">
      <c r="B964" s="85"/>
      <c r="C964" s="85"/>
      <c r="D964" s="86"/>
    </row>
    <row r="965" spans="2:4" s="87" customFormat="1" ht="12.75">
      <c r="B965" s="85"/>
      <c r="C965" s="85"/>
      <c r="D965" s="86"/>
    </row>
    <row r="966" spans="2:4" s="87" customFormat="1" ht="12.75">
      <c r="B966" s="85"/>
      <c r="C966" s="85"/>
      <c r="D966" s="86"/>
    </row>
    <row r="967" spans="2:4" s="87" customFormat="1" ht="12.75">
      <c r="B967" s="85"/>
      <c r="C967" s="85"/>
      <c r="D967" s="86"/>
    </row>
    <row r="968" spans="2:4" s="87" customFormat="1" ht="12.75">
      <c r="B968" s="85"/>
      <c r="C968" s="85"/>
      <c r="D968" s="86"/>
    </row>
    <row r="969" spans="2:4" s="87" customFormat="1" ht="12.75">
      <c r="B969" s="85"/>
      <c r="C969" s="85"/>
      <c r="D969" s="86"/>
    </row>
    <row r="970" spans="2:4" s="87" customFormat="1" ht="12.75">
      <c r="B970" s="85"/>
      <c r="C970" s="85"/>
      <c r="D970" s="86"/>
    </row>
    <row r="971" spans="2:4" s="87" customFormat="1" ht="12.75">
      <c r="B971" s="85"/>
      <c r="C971" s="85"/>
      <c r="D971" s="86"/>
    </row>
    <row r="972" spans="2:4" s="87" customFormat="1" ht="12.75">
      <c r="B972" s="85"/>
      <c r="C972" s="85"/>
      <c r="D972" s="86"/>
    </row>
    <row r="973" spans="2:4" s="87" customFormat="1" ht="12.75">
      <c r="B973" s="85"/>
      <c r="C973" s="85"/>
      <c r="D973" s="86"/>
    </row>
    <row r="974" spans="2:4" s="87" customFormat="1" ht="12.75">
      <c r="B974" s="85"/>
      <c r="C974" s="85"/>
      <c r="D974" s="86"/>
    </row>
    <row r="975" spans="2:4" s="87" customFormat="1" ht="12.75">
      <c r="B975" s="85"/>
      <c r="C975" s="85"/>
      <c r="D975" s="86"/>
    </row>
    <row r="976" spans="2:4" s="87" customFormat="1" ht="12.75">
      <c r="B976" s="85"/>
      <c r="C976" s="85"/>
      <c r="D976" s="86"/>
    </row>
    <row r="977" spans="2:4" s="87" customFormat="1" ht="12.75">
      <c r="B977" s="85"/>
      <c r="C977" s="85"/>
      <c r="D977" s="86"/>
    </row>
    <row r="978" spans="2:4" s="87" customFormat="1" ht="12.75">
      <c r="B978" s="85"/>
      <c r="C978" s="85"/>
      <c r="D978" s="86"/>
    </row>
    <row r="979" spans="2:4" s="87" customFormat="1" ht="12.75">
      <c r="B979" s="85"/>
      <c r="C979" s="85"/>
      <c r="D979" s="86"/>
    </row>
    <row r="980" spans="2:4" s="87" customFormat="1" ht="12.75">
      <c r="B980" s="85"/>
      <c r="C980" s="85"/>
      <c r="D980" s="86"/>
    </row>
    <row r="981" spans="2:4" s="87" customFormat="1" ht="12.75">
      <c r="B981" s="85"/>
      <c r="C981" s="85"/>
      <c r="D981" s="86"/>
    </row>
    <row r="982" spans="2:4" s="87" customFormat="1" ht="12.75">
      <c r="B982" s="85"/>
      <c r="C982" s="85"/>
      <c r="D982" s="86"/>
    </row>
    <row r="983" spans="2:4" s="87" customFormat="1" ht="12.75">
      <c r="B983" s="85"/>
      <c r="C983" s="85"/>
      <c r="D983" s="86"/>
    </row>
    <row r="984" spans="2:4" s="87" customFormat="1" ht="12.75">
      <c r="B984" s="85"/>
      <c r="C984" s="85"/>
      <c r="D984" s="86"/>
    </row>
    <row r="985" spans="2:4" s="87" customFormat="1" ht="12.75">
      <c r="B985" s="85"/>
      <c r="C985" s="85"/>
      <c r="D985" s="86"/>
    </row>
    <row r="986" spans="2:4" s="87" customFormat="1" ht="12.75">
      <c r="B986" s="85"/>
      <c r="C986" s="85"/>
      <c r="D986" s="86"/>
    </row>
    <row r="987" spans="2:4" s="87" customFormat="1" ht="12.75">
      <c r="B987" s="85"/>
      <c r="C987" s="85"/>
      <c r="D987" s="86"/>
    </row>
    <row r="988" spans="2:4" s="87" customFormat="1" ht="12.75">
      <c r="B988" s="85"/>
      <c r="C988" s="85"/>
      <c r="D988" s="86"/>
    </row>
    <row r="989" spans="2:4" s="87" customFormat="1" ht="12.75">
      <c r="B989" s="85"/>
      <c r="C989" s="85"/>
      <c r="D989" s="86"/>
    </row>
    <row r="990" spans="2:4" s="87" customFormat="1" ht="12.75">
      <c r="B990" s="85"/>
      <c r="C990" s="85"/>
      <c r="D990" s="86"/>
    </row>
    <row r="991" spans="2:4" s="87" customFormat="1" ht="12.75">
      <c r="B991" s="85"/>
      <c r="C991" s="85"/>
      <c r="D991" s="86"/>
    </row>
    <row r="992" spans="2:4" s="87" customFormat="1" ht="12.75">
      <c r="B992" s="85"/>
      <c r="C992" s="85"/>
      <c r="D992" s="86"/>
    </row>
    <row r="993" spans="2:4" s="87" customFormat="1" ht="12.75">
      <c r="B993" s="85"/>
      <c r="C993" s="85"/>
      <c r="D993" s="86"/>
    </row>
    <row r="994" spans="2:4" s="87" customFormat="1" ht="12.75">
      <c r="B994" s="85"/>
      <c r="C994" s="85"/>
      <c r="D994" s="86"/>
    </row>
    <row r="995" spans="2:4" s="87" customFormat="1" ht="12.75">
      <c r="B995" s="85"/>
      <c r="C995" s="85"/>
      <c r="D995" s="86"/>
    </row>
    <row r="996" spans="2:4" s="87" customFormat="1" ht="12.75">
      <c r="B996" s="85"/>
      <c r="C996" s="85"/>
      <c r="D996" s="86"/>
    </row>
    <row r="997" spans="2:4" s="87" customFormat="1" ht="12.75">
      <c r="B997" s="85"/>
      <c r="C997" s="85"/>
      <c r="D997" s="86"/>
    </row>
    <row r="998" spans="2:4" s="87" customFormat="1" ht="12.75">
      <c r="B998" s="85"/>
      <c r="C998" s="85"/>
      <c r="D998" s="86"/>
    </row>
    <row r="999" spans="2:4" s="87" customFormat="1" ht="12.75">
      <c r="B999" s="85"/>
      <c r="C999" s="85"/>
      <c r="D999" s="86"/>
    </row>
    <row r="1000" spans="2:4" s="87" customFormat="1" ht="12.75">
      <c r="B1000" s="85"/>
      <c r="C1000" s="85"/>
      <c r="D1000" s="86"/>
    </row>
    <row r="1001" spans="2:4" s="87" customFormat="1" ht="12.75">
      <c r="B1001" s="85"/>
      <c r="C1001" s="85"/>
      <c r="D1001" s="86"/>
    </row>
    <row r="1002" spans="2:4" s="87" customFormat="1" ht="12.75">
      <c r="B1002" s="85"/>
      <c r="C1002" s="85"/>
      <c r="D1002" s="86"/>
    </row>
    <row r="1003" spans="2:4" s="87" customFormat="1" ht="12.75">
      <c r="B1003" s="85"/>
      <c r="C1003" s="85"/>
      <c r="D1003" s="86"/>
    </row>
    <row r="1004" spans="2:4" s="87" customFormat="1" ht="12.75">
      <c r="B1004" s="85"/>
      <c r="C1004" s="85"/>
      <c r="D1004" s="86"/>
    </row>
    <row r="1005" spans="2:4" s="87" customFormat="1" ht="12.75">
      <c r="B1005" s="85"/>
      <c r="C1005" s="85"/>
      <c r="D1005" s="86"/>
    </row>
    <row r="1006" spans="2:4" s="87" customFormat="1" ht="12.75">
      <c r="B1006" s="85"/>
      <c r="C1006" s="85"/>
      <c r="D1006" s="86"/>
    </row>
    <row r="1007" spans="2:4" s="87" customFormat="1" ht="12.75">
      <c r="B1007" s="85"/>
      <c r="C1007" s="85"/>
      <c r="D1007" s="86"/>
    </row>
    <row r="1008" spans="2:4" s="87" customFormat="1" ht="12.75">
      <c r="B1008" s="85"/>
      <c r="C1008" s="85"/>
      <c r="D1008" s="86"/>
    </row>
    <row r="1009" spans="2:4" s="87" customFormat="1" ht="12.75">
      <c r="B1009" s="85"/>
      <c r="C1009" s="85"/>
      <c r="D1009" s="86"/>
    </row>
    <row r="1010" spans="2:4" s="87" customFormat="1" ht="12.75">
      <c r="B1010" s="85"/>
      <c r="C1010" s="85"/>
      <c r="D1010" s="86"/>
    </row>
    <row r="1011" spans="2:4" s="87" customFormat="1" ht="12.75">
      <c r="B1011" s="85"/>
      <c r="C1011" s="85"/>
      <c r="D1011" s="86"/>
    </row>
    <row r="1012" spans="2:4" s="87" customFormat="1" ht="12.75">
      <c r="B1012" s="85"/>
      <c r="C1012" s="85"/>
      <c r="D1012" s="86"/>
    </row>
    <row r="1013" spans="2:4" s="87" customFormat="1" ht="12.75">
      <c r="B1013" s="85"/>
      <c r="C1013" s="85"/>
      <c r="D1013" s="86"/>
    </row>
    <row r="1014" spans="2:4" s="87" customFormat="1" ht="12.75">
      <c r="B1014" s="85"/>
      <c r="C1014" s="85"/>
      <c r="D1014" s="86"/>
    </row>
    <row r="1015" spans="2:4" s="87" customFormat="1" ht="12.75">
      <c r="B1015" s="85"/>
      <c r="C1015" s="85"/>
      <c r="D1015" s="86"/>
    </row>
    <row r="1016" spans="2:4" s="87" customFormat="1" ht="12.75">
      <c r="B1016" s="85"/>
      <c r="C1016" s="85"/>
      <c r="D1016" s="86"/>
    </row>
    <row r="1017" spans="2:4" s="87" customFormat="1" ht="12.75">
      <c r="B1017" s="85"/>
      <c r="C1017" s="85"/>
      <c r="D1017" s="86"/>
    </row>
    <row r="1018" spans="2:4" s="87" customFormat="1" ht="12.75">
      <c r="B1018" s="85"/>
      <c r="C1018" s="85"/>
      <c r="D1018" s="86"/>
    </row>
    <row r="1019" spans="2:4" s="87" customFormat="1" ht="12.75">
      <c r="B1019" s="85"/>
      <c r="C1019" s="85"/>
      <c r="D1019" s="86"/>
    </row>
    <row r="1020" spans="2:4" s="87" customFormat="1" ht="12.75">
      <c r="B1020" s="85"/>
      <c r="C1020" s="85"/>
      <c r="D1020" s="86"/>
    </row>
    <row r="1021" spans="2:4" s="87" customFormat="1" ht="12.75">
      <c r="B1021" s="85"/>
      <c r="C1021" s="85"/>
      <c r="D1021" s="86"/>
    </row>
    <row r="1022" spans="2:4" s="87" customFormat="1" ht="12.75">
      <c r="B1022" s="85"/>
      <c r="C1022" s="85"/>
      <c r="D1022" s="86"/>
    </row>
    <row r="1023" spans="2:4" s="87" customFormat="1" ht="12.75">
      <c r="B1023" s="85"/>
      <c r="C1023" s="85"/>
      <c r="D1023" s="86"/>
    </row>
    <row r="1024" spans="2:4" s="87" customFormat="1" ht="12.75">
      <c r="B1024" s="85"/>
      <c r="C1024" s="85"/>
      <c r="D1024" s="86"/>
    </row>
    <row r="1025" spans="2:4" s="87" customFormat="1" ht="12.75">
      <c r="B1025" s="85"/>
      <c r="C1025" s="85"/>
      <c r="D1025" s="86"/>
    </row>
    <row r="1026" spans="2:4" s="87" customFormat="1" ht="12.75">
      <c r="B1026" s="85"/>
      <c r="C1026" s="85"/>
      <c r="D1026" s="86"/>
    </row>
    <row r="1027" spans="2:4" s="87" customFormat="1" ht="12.75">
      <c r="B1027" s="85"/>
      <c r="C1027" s="85"/>
      <c r="D1027" s="86"/>
    </row>
    <row r="1028" spans="2:4" s="87" customFormat="1" ht="12.75">
      <c r="B1028" s="85"/>
      <c r="C1028" s="85"/>
      <c r="D1028" s="86"/>
    </row>
    <row r="1029" spans="2:4" s="87" customFormat="1" ht="12.75">
      <c r="B1029" s="85"/>
      <c r="C1029" s="85"/>
      <c r="D1029" s="86"/>
    </row>
    <row r="1030" spans="2:4" s="87" customFormat="1" ht="12.75">
      <c r="B1030" s="85"/>
      <c r="C1030" s="85"/>
      <c r="D1030" s="86"/>
    </row>
    <row r="1031" spans="2:4" s="87" customFormat="1" ht="12.75">
      <c r="B1031" s="85"/>
      <c r="C1031" s="85"/>
      <c r="D1031" s="86"/>
    </row>
    <row r="1032" spans="2:4" s="87" customFormat="1" ht="12.75">
      <c r="B1032" s="85"/>
      <c r="C1032" s="85"/>
      <c r="D1032" s="86"/>
    </row>
    <row r="1033" spans="2:4" s="87" customFormat="1" ht="12.75">
      <c r="B1033" s="85"/>
      <c r="C1033" s="85"/>
      <c r="D1033" s="86"/>
    </row>
    <row r="1034" spans="2:4" s="87" customFormat="1" ht="12.75">
      <c r="B1034" s="85"/>
      <c r="C1034" s="85"/>
      <c r="D1034" s="86"/>
    </row>
    <row r="1035" spans="2:4" s="87" customFormat="1" ht="12.75">
      <c r="B1035" s="85"/>
      <c r="C1035" s="85"/>
      <c r="D1035" s="86"/>
    </row>
    <row r="1036" spans="2:4" s="87" customFormat="1" ht="12.75">
      <c r="B1036" s="85"/>
      <c r="C1036" s="85"/>
      <c r="D1036" s="86"/>
    </row>
    <row r="1037" spans="2:4" s="87" customFormat="1" ht="12.75">
      <c r="B1037" s="85"/>
      <c r="C1037" s="85"/>
      <c r="D1037" s="86"/>
    </row>
    <row r="1038" spans="2:4" s="87" customFormat="1" ht="12.75">
      <c r="B1038" s="85"/>
      <c r="C1038" s="85"/>
      <c r="D1038" s="86"/>
    </row>
    <row r="1039" spans="2:4" s="87" customFormat="1" ht="12.75">
      <c r="B1039" s="85"/>
      <c r="C1039" s="85"/>
      <c r="D1039" s="86"/>
    </row>
    <row r="1040" spans="2:4" s="87" customFormat="1" ht="12.75">
      <c r="B1040" s="85"/>
      <c r="C1040" s="85"/>
      <c r="D1040" s="86"/>
    </row>
    <row r="1041" spans="2:4" s="87" customFormat="1" ht="12.75">
      <c r="B1041" s="85"/>
      <c r="C1041" s="85"/>
      <c r="D1041" s="86"/>
    </row>
    <row r="1042" spans="2:4" s="87" customFormat="1" ht="12.75">
      <c r="B1042" s="85"/>
      <c r="C1042" s="85"/>
      <c r="D1042" s="86"/>
    </row>
    <row r="1043" spans="2:4" s="87" customFormat="1" ht="12.75">
      <c r="B1043" s="85"/>
      <c r="C1043" s="85"/>
      <c r="D1043" s="86"/>
    </row>
    <row r="1044" spans="2:4" s="87" customFormat="1" ht="12.75">
      <c r="B1044" s="85"/>
      <c r="C1044" s="85"/>
      <c r="D1044" s="86"/>
    </row>
    <row r="1045" spans="2:4" s="87" customFormat="1" ht="12.75">
      <c r="B1045" s="85"/>
      <c r="C1045" s="85"/>
      <c r="D1045" s="86"/>
    </row>
    <row r="1046" spans="2:4" s="87" customFormat="1" ht="12.75">
      <c r="B1046" s="85"/>
      <c r="C1046" s="85"/>
      <c r="D1046" s="86"/>
    </row>
    <row r="1047" spans="2:4" s="87" customFormat="1" ht="12.75">
      <c r="B1047" s="85"/>
      <c r="C1047" s="85"/>
      <c r="D1047" s="86"/>
    </row>
    <row r="1048" spans="2:4" s="87" customFormat="1" ht="12.75">
      <c r="B1048" s="85"/>
      <c r="C1048" s="85"/>
      <c r="D1048" s="86"/>
    </row>
    <row r="1049" spans="2:4" s="87" customFormat="1" ht="12.75">
      <c r="B1049" s="85"/>
      <c r="C1049" s="85"/>
      <c r="D1049" s="86"/>
    </row>
    <row r="1050" spans="2:4" s="87" customFormat="1" ht="12.75">
      <c r="B1050" s="85"/>
      <c r="C1050" s="85"/>
      <c r="D1050" s="86"/>
    </row>
    <row r="1051" spans="2:4" s="87" customFormat="1" ht="12.75">
      <c r="B1051" s="85"/>
      <c r="C1051" s="85"/>
      <c r="D1051" s="86"/>
    </row>
    <row r="1052" spans="2:4" s="87" customFormat="1" ht="12.75">
      <c r="B1052" s="85"/>
      <c r="C1052" s="85"/>
      <c r="D1052" s="86"/>
    </row>
    <row r="1053" spans="2:4" s="87" customFormat="1" ht="12.75">
      <c r="B1053" s="85"/>
      <c r="C1053" s="85"/>
      <c r="D1053" s="86"/>
    </row>
    <row r="1054" spans="2:4" s="87" customFormat="1" ht="12.75">
      <c r="B1054" s="85"/>
      <c r="C1054" s="85"/>
      <c r="D1054" s="86"/>
    </row>
    <row r="1055" spans="2:4" s="87" customFormat="1" ht="12.75">
      <c r="B1055" s="85"/>
      <c r="C1055" s="85"/>
      <c r="D1055" s="86"/>
    </row>
    <row r="1056" spans="2:4" s="87" customFormat="1" ht="12.75">
      <c r="B1056" s="85"/>
      <c r="C1056" s="85"/>
      <c r="D1056" s="86"/>
    </row>
    <row r="1057" spans="2:4" s="87" customFormat="1" ht="12.75">
      <c r="B1057" s="85"/>
      <c r="C1057" s="85"/>
      <c r="D1057" s="86"/>
    </row>
    <row r="1058" spans="2:4" s="87" customFormat="1" ht="12.75">
      <c r="B1058" s="85"/>
      <c r="C1058" s="85"/>
      <c r="D1058" s="86"/>
    </row>
    <row r="1059" spans="2:4" s="87" customFormat="1" ht="12.75">
      <c r="B1059" s="85"/>
      <c r="C1059" s="85"/>
      <c r="D1059" s="86"/>
    </row>
    <row r="1060" spans="2:4" s="87" customFormat="1" ht="12.75">
      <c r="B1060" s="85"/>
      <c r="C1060" s="85"/>
      <c r="D1060" s="86"/>
    </row>
    <row r="1061" spans="2:4" s="87" customFormat="1" ht="12.75">
      <c r="B1061" s="85"/>
      <c r="C1061" s="85"/>
      <c r="D1061" s="86"/>
    </row>
    <row r="1062" spans="2:4" s="87" customFormat="1" ht="12.75">
      <c r="B1062" s="85"/>
      <c r="C1062" s="85"/>
      <c r="D1062" s="86"/>
    </row>
    <row r="1063" spans="2:4" s="87" customFormat="1" ht="12.75">
      <c r="B1063" s="85"/>
      <c r="C1063" s="85"/>
      <c r="D1063" s="86"/>
    </row>
    <row r="1064" spans="2:4" s="87" customFormat="1" ht="12.75">
      <c r="B1064" s="85"/>
      <c r="C1064" s="85"/>
      <c r="D1064" s="86"/>
    </row>
    <row r="1065" spans="2:4" s="87" customFormat="1" ht="12.75">
      <c r="B1065" s="85"/>
      <c r="C1065" s="85"/>
      <c r="D1065" s="86"/>
    </row>
    <row r="1066" spans="2:4" s="87" customFormat="1" ht="12.75">
      <c r="B1066" s="85"/>
      <c r="C1066" s="85"/>
      <c r="D1066" s="86"/>
    </row>
    <row r="1067" spans="2:4" s="87" customFormat="1" ht="12.75">
      <c r="B1067" s="85"/>
      <c r="C1067" s="85"/>
      <c r="D1067" s="86"/>
    </row>
    <row r="1068" spans="2:4" s="87" customFormat="1" ht="12.75">
      <c r="B1068" s="85"/>
      <c r="C1068" s="85"/>
      <c r="D1068" s="86"/>
    </row>
    <row r="1069" spans="2:4" s="87" customFormat="1" ht="12.75">
      <c r="B1069" s="85"/>
      <c r="C1069" s="85"/>
      <c r="D1069" s="86"/>
    </row>
    <row r="1070" spans="2:4" s="87" customFormat="1" ht="12.75">
      <c r="B1070" s="85"/>
      <c r="C1070" s="85"/>
      <c r="D1070" s="86"/>
    </row>
    <row r="1071" spans="2:4" s="87" customFormat="1" ht="12.75">
      <c r="B1071" s="85"/>
      <c r="C1071" s="85"/>
      <c r="D1071" s="86"/>
    </row>
    <row r="1072" spans="2:4" s="87" customFormat="1" ht="12.75">
      <c r="B1072" s="85"/>
      <c r="C1072" s="85"/>
      <c r="D1072" s="86"/>
    </row>
    <row r="1073" spans="2:4" s="87" customFormat="1" ht="12.75">
      <c r="B1073" s="85"/>
      <c r="C1073" s="85"/>
      <c r="D1073" s="86"/>
    </row>
    <row r="1074" spans="2:4" s="87" customFormat="1" ht="12.75">
      <c r="B1074" s="85"/>
      <c r="C1074" s="85"/>
      <c r="D1074" s="86"/>
    </row>
    <row r="1075" spans="2:4" s="87" customFormat="1" ht="12.75">
      <c r="B1075" s="85"/>
      <c r="C1075" s="85"/>
      <c r="D1075" s="86"/>
    </row>
    <row r="1076" spans="2:4" s="87" customFormat="1" ht="12.75">
      <c r="B1076" s="85"/>
      <c r="C1076" s="85"/>
      <c r="D1076" s="86"/>
    </row>
    <row r="1077" spans="2:4" s="87" customFormat="1" ht="12.75">
      <c r="B1077" s="85"/>
      <c r="C1077" s="85"/>
      <c r="D1077" s="86"/>
    </row>
    <row r="1078" spans="2:4" s="87" customFormat="1" ht="12.75">
      <c r="B1078" s="85"/>
      <c r="C1078" s="85"/>
      <c r="D1078" s="86"/>
    </row>
    <row r="1079" spans="2:4" s="87" customFormat="1" ht="12.75">
      <c r="B1079" s="85"/>
      <c r="C1079" s="85"/>
      <c r="D1079" s="86"/>
    </row>
    <row r="1080" spans="2:4" s="87" customFormat="1" ht="12.75">
      <c r="B1080" s="85"/>
      <c r="C1080" s="85"/>
      <c r="D1080" s="86"/>
    </row>
    <row r="1081" spans="2:4" s="87" customFormat="1" ht="12.75">
      <c r="B1081" s="85"/>
      <c r="C1081" s="85"/>
      <c r="D1081" s="86"/>
    </row>
    <row r="1082" spans="2:4" s="87" customFormat="1" ht="12.75">
      <c r="B1082" s="85"/>
      <c r="C1082" s="85"/>
      <c r="D1082" s="86"/>
    </row>
    <row r="1083" spans="2:4" s="87" customFormat="1" ht="12.75">
      <c r="B1083" s="85"/>
      <c r="C1083" s="85"/>
      <c r="D1083" s="86"/>
    </row>
    <row r="1084" spans="2:4" s="87" customFormat="1" ht="12.75">
      <c r="B1084" s="85"/>
      <c r="C1084" s="85"/>
      <c r="D1084" s="86"/>
    </row>
    <row r="1085" spans="2:4" s="87" customFormat="1" ht="12.75">
      <c r="B1085" s="85"/>
      <c r="C1085" s="85"/>
      <c r="D1085" s="86"/>
    </row>
    <row r="1086" spans="2:4" s="87" customFormat="1" ht="12.75">
      <c r="B1086" s="85"/>
      <c r="C1086" s="85"/>
      <c r="D1086" s="86"/>
    </row>
    <row r="1087" spans="2:4" s="87" customFormat="1" ht="12.75">
      <c r="B1087" s="85"/>
      <c r="C1087" s="85"/>
      <c r="D1087" s="86"/>
    </row>
    <row r="1088" spans="2:4" s="87" customFormat="1" ht="12.75">
      <c r="B1088" s="85"/>
      <c r="C1088" s="85"/>
      <c r="D1088" s="86"/>
    </row>
    <row r="1089" spans="2:4" s="87" customFormat="1" ht="12.75">
      <c r="B1089" s="85"/>
      <c r="C1089" s="85"/>
      <c r="D1089" s="86"/>
    </row>
    <row r="1090" spans="2:4" s="87" customFormat="1" ht="12.75">
      <c r="B1090" s="85"/>
      <c r="C1090" s="85"/>
      <c r="D1090" s="86"/>
    </row>
    <row r="1091" spans="2:4" s="87" customFormat="1" ht="12.75">
      <c r="B1091" s="85"/>
      <c r="C1091" s="85"/>
      <c r="D1091" s="86"/>
    </row>
    <row r="1092" spans="2:4" s="87" customFormat="1" ht="12.75">
      <c r="B1092" s="85"/>
      <c r="C1092" s="85"/>
      <c r="D1092" s="86"/>
    </row>
    <row r="1093" spans="2:4" s="87" customFormat="1" ht="12.75">
      <c r="B1093" s="85"/>
      <c r="C1093" s="85"/>
      <c r="D1093" s="86"/>
    </row>
    <row r="1094" spans="2:4" s="87" customFormat="1" ht="12.75">
      <c r="B1094" s="85"/>
      <c r="C1094" s="85"/>
      <c r="D1094" s="86"/>
    </row>
    <row r="1095" spans="2:4" s="87" customFormat="1" ht="12.75">
      <c r="B1095" s="85"/>
      <c r="C1095" s="85"/>
      <c r="D1095" s="86"/>
    </row>
    <row r="1096" spans="2:4" s="87" customFormat="1" ht="12.75">
      <c r="B1096" s="85"/>
      <c r="C1096" s="85"/>
      <c r="D1096" s="86"/>
    </row>
    <row r="1097" spans="2:4" s="87" customFormat="1" ht="12.75">
      <c r="B1097" s="85"/>
      <c r="C1097" s="85"/>
      <c r="D1097" s="86"/>
    </row>
    <row r="1098" spans="2:4" s="87" customFormat="1" ht="12.75">
      <c r="B1098" s="85"/>
      <c r="C1098" s="85"/>
      <c r="D1098" s="86"/>
    </row>
    <row r="1099" spans="2:4" s="87" customFormat="1" ht="12.75">
      <c r="B1099" s="85"/>
      <c r="C1099" s="85"/>
      <c r="D1099" s="86"/>
    </row>
    <row r="1100" spans="2:4" s="87" customFormat="1" ht="12.75">
      <c r="B1100" s="85"/>
      <c r="C1100" s="85"/>
      <c r="D1100" s="86"/>
    </row>
    <row r="1101" spans="2:4" s="87" customFormat="1" ht="12.75">
      <c r="B1101" s="85"/>
      <c r="C1101" s="85"/>
      <c r="D1101" s="86"/>
    </row>
    <row r="1102" spans="2:4" s="87" customFormat="1" ht="12.75">
      <c r="B1102" s="85"/>
      <c r="C1102" s="85"/>
      <c r="D1102" s="86"/>
    </row>
    <row r="1103" spans="2:4" s="87" customFormat="1" ht="12.75">
      <c r="B1103" s="85"/>
      <c r="C1103" s="85"/>
      <c r="D1103" s="86"/>
    </row>
    <row r="1104" spans="2:4" s="87" customFormat="1" ht="12.75">
      <c r="B1104" s="85"/>
      <c r="C1104" s="85"/>
      <c r="D1104" s="86"/>
    </row>
    <row r="1105" spans="2:4" s="87" customFormat="1" ht="12.75">
      <c r="B1105" s="85"/>
      <c r="C1105" s="85"/>
      <c r="D1105" s="86"/>
    </row>
    <row r="1106" spans="2:4" s="87" customFormat="1" ht="12.75">
      <c r="B1106" s="85"/>
      <c r="C1106" s="85"/>
      <c r="D1106" s="86"/>
    </row>
    <row r="1107" spans="2:4" s="87" customFormat="1" ht="12.75">
      <c r="B1107" s="85"/>
      <c r="C1107" s="85"/>
      <c r="D1107" s="86"/>
    </row>
    <row r="1108" spans="2:4" s="87" customFormat="1" ht="12.75">
      <c r="B1108" s="85"/>
      <c r="C1108" s="85"/>
      <c r="D1108" s="86"/>
    </row>
    <row r="1109" spans="2:4" s="87" customFormat="1" ht="12.75">
      <c r="B1109" s="85"/>
      <c r="C1109" s="85"/>
      <c r="D1109" s="86"/>
    </row>
    <row r="1110" spans="2:4" s="87" customFormat="1" ht="12.75">
      <c r="B1110" s="85"/>
      <c r="C1110" s="85"/>
      <c r="D1110" s="86"/>
    </row>
    <row r="1111" spans="2:4" s="87" customFormat="1" ht="12.75">
      <c r="B1111" s="85"/>
      <c r="C1111" s="85"/>
      <c r="D1111" s="86"/>
    </row>
    <row r="1112" spans="2:4" s="87" customFormat="1" ht="12.75">
      <c r="B1112" s="85"/>
      <c r="C1112" s="85"/>
      <c r="D1112" s="86"/>
    </row>
    <row r="1113" spans="2:4" s="87" customFormat="1" ht="12.75">
      <c r="B1113" s="85"/>
      <c r="C1113" s="85"/>
      <c r="D1113" s="86"/>
    </row>
    <row r="1114" spans="2:4" s="87" customFormat="1" ht="12.75">
      <c r="B1114" s="85"/>
      <c r="C1114" s="85"/>
      <c r="D1114" s="86"/>
    </row>
    <row r="1115" spans="2:4" s="87" customFormat="1" ht="12.75">
      <c r="B1115" s="85"/>
      <c r="C1115" s="85"/>
      <c r="D1115" s="86"/>
    </row>
    <row r="1116" spans="2:4" s="87" customFormat="1" ht="12.75">
      <c r="B1116" s="85"/>
      <c r="C1116" s="85"/>
      <c r="D1116" s="86"/>
    </row>
    <row r="1117" spans="2:4" s="87" customFormat="1" ht="12.75">
      <c r="B1117" s="85"/>
      <c r="C1117" s="85"/>
      <c r="D1117" s="86"/>
    </row>
    <row r="1118" spans="2:4" s="87" customFormat="1" ht="12.75">
      <c r="B1118" s="85"/>
      <c r="C1118" s="85"/>
      <c r="D1118" s="86"/>
    </row>
    <row r="1119" spans="2:4" s="87" customFormat="1" ht="12.75">
      <c r="B1119" s="85"/>
      <c r="C1119" s="85"/>
      <c r="D1119" s="86"/>
    </row>
    <row r="1120" spans="2:4" s="87" customFormat="1" ht="12.75">
      <c r="B1120" s="85"/>
      <c r="C1120" s="85"/>
      <c r="D1120" s="86"/>
    </row>
    <row r="1121" spans="2:4" s="87" customFormat="1" ht="12.75">
      <c r="B1121" s="85"/>
      <c r="C1121" s="85"/>
      <c r="D1121" s="86"/>
    </row>
    <row r="1122" spans="2:4" s="87" customFormat="1" ht="12.75">
      <c r="B1122" s="85"/>
      <c r="C1122" s="85"/>
      <c r="D1122" s="86"/>
    </row>
    <row r="1123" spans="2:4" s="87" customFormat="1" ht="12.75">
      <c r="B1123" s="85"/>
      <c r="C1123" s="85"/>
      <c r="D1123" s="86"/>
    </row>
    <row r="1124" spans="2:4" s="87" customFormat="1" ht="12.75">
      <c r="B1124" s="85"/>
      <c r="C1124" s="85"/>
      <c r="D1124" s="86"/>
    </row>
    <row r="1125" spans="2:4" s="87" customFormat="1" ht="12.75">
      <c r="B1125" s="85"/>
      <c r="C1125" s="85"/>
      <c r="D1125" s="86"/>
    </row>
    <row r="1126" spans="2:4" s="87" customFormat="1" ht="12.75">
      <c r="B1126" s="85"/>
      <c r="C1126" s="85"/>
      <c r="D1126" s="86"/>
    </row>
    <row r="1127" spans="2:4" s="87" customFormat="1" ht="12.75">
      <c r="B1127" s="85"/>
      <c r="C1127" s="85"/>
      <c r="D1127" s="86"/>
    </row>
    <row r="1128" spans="2:4" s="87" customFormat="1" ht="12.75">
      <c r="B1128" s="85"/>
      <c r="C1128" s="85"/>
      <c r="D1128" s="86"/>
    </row>
    <row r="1129" spans="2:4" s="87" customFormat="1" ht="12.75">
      <c r="B1129" s="85"/>
      <c r="C1129" s="85"/>
      <c r="D1129" s="86"/>
    </row>
    <row r="1130" spans="2:4" s="87" customFormat="1" ht="12.75">
      <c r="B1130" s="85"/>
      <c r="C1130" s="85"/>
      <c r="D1130" s="86"/>
    </row>
    <row r="1131" spans="2:4" s="87" customFormat="1" ht="12.75">
      <c r="B1131" s="85"/>
      <c r="C1131" s="85"/>
      <c r="D1131" s="86"/>
    </row>
    <row r="1132" spans="2:4" s="87" customFormat="1" ht="12.75">
      <c r="B1132" s="85"/>
      <c r="C1132" s="85"/>
      <c r="D1132" s="86"/>
    </row>
    <row r="1133" spans="2:4" s="87" customFormat="1" ht="12.75">
      <c r="B1133" s="85"/>
      <c r="C1133" s="85"/>
      <c r="D1133" s="86"/>
    </row>
    <row r="1134" spans="2:4" s="87" customFormat="1" ht="12.75">
      <c r="B1134" s="85"/>
      <c r="C1134" s="85"/>
      <c r="D1134" s="86"/>
    </row>
    <row r="1135" spans="2:4" s="87" customFormat="1" ht="12.75">
      <c r="B1135" s="85"/>
      <c r="C1135" s="85"/>
      <c r="D1135" s="86"/>
    </row>
    <row r="1136" spans="2:4" s="87" customFormat="1" ht="12.75">
      <c r="B1136" s="85"/>
      <c r="C1136" s="85"/>
      <c r="D1136" s="86"/>
    </row>
    <row r="1137" spans="2:4" s="87" customFormat="1" ht="12.75">
      <c r="B1137" s="85"/>
      <c r="C1137" s="85"/>
      <c r="D1137" s="86"/>
    </row>
    <row r="1138" spans="2:4" s="87" customFormat="1" ht="12.75">
      <c r="B1138" s="85"/>
      <c r="C1138" s="85"/>
      <c r="D1138" s="86"/>
    </row>
    <row r="1139" spans="2:4" s="87" customFormat="1" ht="12.75">
      <c r="B1139" s="85"/>
      <c r="C1139" s="85"/>
      <c r="D1139" s="86"/>
    </row>
    <row r="1140" spans="2:4" s="87" customFormat="1" ht="12.75">
      <c r="B1140" s="85"/>
      <c r="C1140" s="85"/>
      <c r="D1140" s="86"/>
    </row>
    <row r="1141" spans="2:4" s="87" customFormat="1" ht="12.75">
      <c r="B1141" s="85"/>
      <c r="C1141" s="85"/>
      <c r="D1141" s="86"/>
    </row>
    <row r="1142" spans="2:4" s="87" customFormat="1" ht="12.75">
      <c r="B1142" s="85"/>
      <c r="C1142" s="85"/>
      <c r="D1142" s="86"/>
    </row>
    <row r="1143" spans="2:4" s="87" customFormat="1" ht="12.75">
      <c r="B1143" s="85"/>
      <c r="C1143" s="85"/>
      <c r="D1143" s="86"/>
    </row>
    <row r="1144" spans="2:4" s="87" customFormat="1" ht="12.75">
      <c r="B1144" s="85"/>
      <c r="C1144" s="85"/>
      <c r="D1144" s="86"/>
    </row>
    <row r="1145" spans="2:4" s="87" customFormat="1" ht="12.75">
      <c r="B1145" s="85"/>
      <c r="C1145" s="85"/>
      <c r="D1145" s="86"/>
    </row>
    <row r="1146" spans="2:4" s="87" customFormat="1" ht="12.75">
      <c r="B1146" s="85"/>
      <c r="C1146" s="85"/>
      <c r="D1146" s="86"/>
    </row>
    <row r="1147" spans="2:4" s="87" customFormat="1" ht="12.75">
      <c r="B1147" s="85"/>
      <c r="C1147" s="85"/>
      <c r="D1147" s="86"/>
    </row>
    <row r="1148" spans="2:4" s="87" customFormat="1" ht="12.75">
      <c r="B1148" s="85"/>
      <c r="C1148" s="85"/>
      <c r="D1148" s="86"/>
    </row>
    <row r="1149" spans="2:4" s="87" customFormat="1" ht="12.75">
      <c r="B1149" s="85"/>
      <c r="C1149" s="85"/>
      <c r="D1149" s="86"/>
    </row>
    <row r="1150" spans="2:4" s="87" customFormat="1" ht="12.75">
      <c r="B1150" s="85"/>
      <c r="C1150" s="85"/>
      <c r="D1150" s="86"/>
    </row>
    <row r="1151" spans="2:4" s="87" customFormat="1" ht="12.75">
      <c r="B1151" s="85"/>
      <c r="C1151" s="85"/>
      <c r="D1151" s="86"/>
    </row>
    <row r="1152" spans="2:4" s="87" customFormat="1" ht="12.75">
      <c r="B1152" s="85"/>
      <c r="C1152" s="85"/>
      <c r="D1152" s="86"/>
    </row>
    <row r="1153" spans="2:4" s="87" customFormat="1" ht="12.75">
      <c r="B1153" s="85"/>
      <c r="C1153" s="85"/>
      <c r="D1153" s="86"/>
    </row>
    <row r="1154" spans="2:4" s="87" customFormat="1" ht="12.75">
      <c r="B1154" s="85"/>
      <c r="C1154" s="85"/>
      <c r="D1154" s="86"/>
    </row>
    <row r="1155" spans="2:4" s="87" customFormat="1" ht="12.75">
      <c r="B1155" s="85"/>
      <c r="C1155" s="85"/>
      <c r="D1155" s="86"/>
    </row>
    <row r="1156" spans="2:4" s="87" customFormat="1" ht="12.75">
      <c r="B1156" s="85"/>
      <c r="C1156" s="85"/>
      <c r="D1156" s="86"/>
    </row>
    <row r="1157" spans="2:4" s="87" customFormat="1" ht="12.75">
      <c r="B1157" s="85"/>
      <c r="C1157" s="85"/>
      <c r="D1157" s="86"/>
    </row>
    <row r="1158" spans="2:4" s="87" customFormat="1" ht="12.75">
      <c r="B1158" s="85"/>
      <c r="C1158" s="85"/>
      <c r="D1158" s="86"/>
    </row>
    <row r="1159" spans="2:4" s="87" customFormat="1" ht="12.75">
      <c r="B1159" s="85"/>
      <c r="C1159" s="85"/>
      <c r="D1159" s="86"/>
    </row>
    <row r="1160" spans="2:4" s="87" customFormat="1" ht="12.75">
      <c r="B1160" s="85"/>
      <c r="C1160" s="85"/>
      <c r="D1160" s="86"/>
    </row>
    <row r="1161" spans="2:4" s="87" customFormat="1" ht="12.75">
      <c r="B1161" s="85"/>
      <c r="C1161" s="85"/>
      <c r="D1161" s="86"/>
    </row>
    <row r="1162" spans="2:4" s="87" customFormat="1" ht="12.75">
      <c r="B1162" s="85"/>
      <c r="C1162" s="85"/>
      <c r="D1162" s="86"/>
    </row>
    <row r="1163" spans="2:4" s="87" customFormat="1" ht="12.75">
      <c r="B1163" s="85"/>
      <c r="C1163" s="85"/>
      <c r="D1163" s="86"/>
    </row>
    <row r="1164" spans="2:4" s="87" customFormat="1" ht="12.75">
      <c r="B1164" s="85"/>
      <c r="C1164" s="85"/>
      <c r="D1164" s="86"/>
    </row>
    <row r="1165" spans="2:4" s="87" customFormat="1" ht="12.75">
      <c r="B1165" s="85"/>
      <c r="C1165" s="85"/>
      <c r="D1165" s="86"/>
    </row>
    <row r="1166" spans="2:4" s="87" customFormat="1" ht="12.75">
      <c r="B1166" s="85"/>
      <c r="C1166" s="85"/>
      <c r="D1166" s="86"/>
    </row>
    <row r="1167" spans="2:4" s="87" customFormat="1" ht="12.75">
      <c r="B1167" s="85"/>
      <c r="C1167" s="85"/>
      <c r="D1167" s="86"/>
    </row>
    <row r="1168" spans="2:4" s="87" customFormat="1" ht="12.75">
      <c r="B1168" s="85"/>
      <c r="C1168" s="85"/>
      <c r="D1168" s="86"/>
    </row>
    <row r="1169" spans="2:4" s="87" customFormat="1" ht="12.75">
      <c r="B1169" s="85"/>
      <c r="C1169" s="85"/>
      <c r="D1169" s="86"/>
    </row>
    <row r="1170" spans="2:4" s="87" customFormat="1" ht="12.75">
      <c r="B1170" s="85"/>
      <c r="C1170" s="85"/>
      <c r="D1170" s="86"/>
    </row>
    <row r="1171" spans="2:4" s="87" customFormat="1" ht="12.75">
      <c r="B1171" s="85"/>
      <c r="C1171" s="85"/>
      <c r="D1171" s="86"/>
    </row>
    <row r="1172" spans="2:4" s="87" customFormat="1" ht="12.75">
      <c r="B1172" s="85"/>
      <c r="C1172" s="85"/>
      <c r="D1172" s="86"/>
    </row>
    <row r="1173" spans="2:4" s="87" customFormat="1" ht="12.75">
      <c r="B1173" s="85"/>
      <c r="C1173" s="85"/>
      <c r="D1173" s="86"/>
    </row>
    <row r="1174" spans="2:4" s="87" customFormat="1" ht="12.75">
      <c r="B1174" s="85"/>
      <c r="C1174" s="85"/>
      <c r="D1174" s="86"/>
    </row>
    <row r="1175" spans="2:4" s="87" customFormat="1" ht="12.75">
      <c r="B1175" s="85"/>
      <c r="C1175" s="85"/>
      <c r="D1175" s="86"/>
    </row>
    <row r="1176" spans="2:4" s="87" customFormat="1" ht="12.75">
      <c r="B1176" s="85"/>
      <c r="C1176" s="85"/>
      <c r="D1176" s="86"/>
    </row>
    <row r="1177" spans="2:4" s="87" customFormat="1" ht="12.75">
      <c r="B1177" s="85"/>
      <c r="C1177" s="85"/>
      <c r="D1177" s="86"/>
    </row>
    <row r="1178" spans="2:4" s="87" customFormat="1" ht="12.75">
      <c r="B1178" s="85"/>
      <c r="C1178" s="85"/>
      <c r="D1178" s="86"/>
    </row>
    <row r="1179" spans="2:4" s="87" customFormat="1" ht="12.75">
      <c r="B1179" s="85"/>
      <c r="C1179" s="85"/>
      <c r="D1179" s="86"/>
    </row>
    <row r="1180" spans="2:4" s="87" customFormat="1" ht="12.75">
      <c r="B1180" s="85"/>
      <c r="C1180" s="85"/>
      <c r="D1180" s="86"/>
    </row>
    <row r="1181" spans="2:4" s="87" customFormat="1" ht="12.75">
      <c r="B1181" s="85"/>
      <c r="C1181" s="85"/>
      <c r="D1181" s="86"/>
    </row>
    <row r="1182" spans="2:4" s="87" customFormat="1" ht="12.75">
      <c r="B1182" s="85"/>
      <c r="C1182" s="85"/>
      <c r="D1182" s="86"/>
    </row>
    <row r="1183" spans="2:4" s="87" customFormat="1" ht="12.75">
      <c r="B1183" s="85"/>
      <c r="C1183" s="85"/>
      <c r="D1183" s="86"/>
    </row>
    <row r="1184" spans="2:4" s="87" customFormat="1" ht="12.75">
      <c r="B1184" s="85"/>
      <c r="C1184" s="85"/>
      <c r="D1184" s="86"/>
    </row>
    <row r="1185" spans="2:4" s="87" customFormat="1" ht="12.75">
      <c r="B1185" s="85"/>
      <c r="C1185" s="85"/>
      <c r="D1185" s="86"/>
    </row>
    <row r="1186" spans="2:4" s="87" customFormat="1" ht="12.75">
      <c r="B1186" s="85"/>
      <c r="C1186" s="85"/>
      <c r="D1186" s="86"/>
    </row>
    <row r="1187" spans="2:4" s="87" customFormat="1" ht="12.75">
      <c r="B1187" s="85"/>
      <c r="C1187" s="85"/>
      <c r="D1187" s="86"/>
    </row>
    <row r="1188" spans="2:4" s="87" customFormat="1" ht="12.75">
      <c r="B1188" s="85"/>
      <c r="C1188" s="85"/>
      <c r="D1188" s="86"/>
    </row>
    <row r="1189" spans="2:4" s="87" customFormat="1" ht="12.75">
      <c r="B1189" s="85"/>
      <c r="C1189" s="85"/>
      <c r="D1189" s="86"/>
    </row>
    <row r="1190" spans="2:4" s="87" customFormat="1" ht="12.75">
      <c r="B1190" s="85"/>
      <c r="C1190" s="85"/>
      <c r="D1190" s="86"/>
    </row>
    <row r="1191" spans="2:4" s="87" customFormat="1" ht="12.75">
      <c r="B1191" s="85"/>
      <c r="C1191" s="85"/>
      <c r="D1191" s="86"/>
    </row>
    <row r="1192" spans="2:4" s="87" customFormat="1" ht="12.75">
      <c r="B1192" s="85"/>
      <c r="C1192" s="85"/>
      <c r="D1192" s="86"/>
    </row>
    <row r="1193" spans="2:4" s="87" customFormat="1" ht="12.75">
      <c r="B1193" s="85"/>
      <c r="C1193" s="85"/>
      <c r="D1193" s="86"/>
    </row>
    <row r="1194" spans="2:4" s="87" customFormat="1" ht="12.75">
      <c r="B1194" s="85"/>
      <c r="C1194" s="85"/>
      <c r="D1194" s="86"/>
    </row>
    <row r="1195" spans="2:4" s="87" customFormat="1" ht="12.75">
      <c r="B1195" s="85"/>
      <c r="C1195" s="85"/>
      <c r="D1195" s="86"/>
    </row>
    <row r="1196" spans="2:4" s="87" customFormat="1" ht="12.75">
      <c r="B1196" s="85"/>
      <c r="C1196" s="85"/>
      <c r="D1196" s="86"/>
    </row>
    <row r="1197" spans="2:4" s="87" customFormat="1" ht="12.75">
      <c r="B1197" s="85"/>
      <c r="C1197" s="85"/>
      <c r="D1197" s="86"/>
    </row>
    <row r="1198" spans="2:4" s="87" customFormat="1" ht="12.75">
      <c r="B1198" s="85"/>
      <c r="C1198" s="85"/>
      <c r="D1198" s="86"/>
    </row>
    <row r="1199" spans="2:4" s="87" customFormat="1" ht="12.75">
      <c r="B1199" s="85"/>
      <c r="C1199" s="85"/>
      <c r="D1199" s="86"/>
    </row>
    <row r="1200" spans="2:4" s="87" customFormat="1" ht="12.75">
      <c r="B1200" s="85"/>
      <c r="C1200" s="85"/>
      <c r="D1200" s="86"/>
    </row>
    <row r="1201" spans="2:4" s="87" customFormat="1" ht="12.75">
      <c r="B1201" s="85"/>
      <c r="C1201" s="85"/>
      <c r="D1201" s="86"/>
    </row>
    <row r="1202" spans="2:4" s="87" customFormat="1" ht="12.75">
      <c r="B1202" s="85"/>
      <c r="C1202" s="85"/>
      <c r="D1202" s="86"/>
    </row>
    <row r="1203" spans="2:4" s="87" customFormat="1" ht="12.75">
      <c r="B1203" s="85"/>
      <c r="C1203" s="85"/>
      <c r="D1203" s="86"/>
    </row>
    <row r="1204" spans="2:4" s="87" customFormat="1" ht="12.75">
      <c r="B1204" s="85"/>
      <c r="C1204" s="85"/>
      <c r="D1204" s="86"/>
    </row>
    <row r="1205" spans="2:4" s="87" customFormat="1" ht="12.75">
      <c r="B1205" s="85"/>
      <c r="C1205" s="85"/>
      <c r="D1205" s="86"/>
    </row>
    <row r="1206" spans="2:4" s="87" customFormat="1" ht="12.75">
      <c r="B1206" s="85"/>
      <c r="C1206" s="85"/>
      <c r="D1206" s="86"/>
    </row>
    <row r="1207" spans="2:4" s="87" customFormat="1" ht="12.75">
      <c r="B1207" s="85"/>
      <c r="C1207" s="85"/>
      <c r="D1207" s="86"/>
    </row>
    <row r="1208" spans="2:4" s="87" customFormat="1" ht="12.75">
      <c r="B1208" s="85"/>
      <c r="C1208" s="85"/>
      <c r="D1208" s="86"/>
    </row>
    <row r="1209" spans="2:4" s="87" customFormat="1" ht="12.75">
      <c r="B1209" s="85"/>
      <c r="C1209" s="85"/>
      <c r="D1209" s="86"/>
    </row>
    <row r="1210" spans="2:4" s="87" customFormat="1" ht="12.75">
      <c r="B1210" s="85"/>
      <c r="C1210" s="85"/>
      <c r="D1210" s="86"/>
    </row>
    <row r="1211" spans="2:4" s="87" customFormat="1" ht="12.75">
      <c r="B1211" s="85"/>
      <c r="C1211" s="85"/>
      <c r="D1211" s="86"/>
    </row>
    <row r="1212" spans="2:4" s="87" customFormat="1" ht="12.75">
      <c r="B1212" s="85"/>
      <c r="C1212" s="85"/>
      <c r="D1212" s="86"/>
    </row>
    <row r="1213" spans="2:4" s="87" customFormat="1" ht="12.75">
      <c r="B1213" s="85"/>
      <c r="C1213" s="85"/>
      <c r="D1213" s="86"/>
    </row>
    <row r="1214" spans="2:4" s="87" customFormat="1" ht="12.75">
      <c r="B1214" s="85"/>
      <c r="C1214" s="85"/>
      <c r="D1214" s="86"/>
    </row>
    <row r="1215" spans="2:4" s="87" customFormat="1" ht="12.75">
      <c r="B1215" s="85"/>
      <c r="C1215" s="85"/>
      <c r="D1215" s="86"/>
    </row>
    <row r="1216" spans="2:4" s="87" customFormat="1" ht="12.75">
      <c r="B1216" s="85"/>
      <c r="C1216" s="85"/>
      <c r="D1216" s="86"/>
    </row>
    <row r="1217" spans="2:4" s="87" customFormat="1" ht="12.75">
      <c r="B1217" s="85"/>
      <c r="C1217" s="85"/>
      <c r="D1217" s="86"/>
    </row>
    <row r="1218" spans="2:4" s="87" customFormat="1" ht="12.75">
      <c r="B1218" s="85"/>
      <c r="C1218" s="85"/>
      <c r="D1218" s="86"/>
    </row>
    <row r="1219" spans="2:4" s="87" customFormat="1" ht="12.75">
      <c r="B1219" s="85"/>
      <c r="C1219" s="85"/>
      <c r="D1219" s="86"/>
    </row>
    <row r="1220" spans="2:4" s="87" customFormat="1" ht="12.75">
      <c r="B1220" s="85"/>
      <c r="C1220" s="85"/>
      <c r="D1220" s="86"/>
    </row>
    <row r="1221" spans="2:4" s="87" customFormat="1" ht="12.75">
      <c r="B1221" s="85"/>
      <c r="C1221" s="85"/>
      <c r="D1221" s="86"/>
    </row>
    <row r="1222" spans="2:4" s="87" customFormat="1" ht="12.75">
      <c r="B1222" s="85"/>
      <c r="C1222" s="85"/>
      <c r="D1222" s="86"/>
    </row>
    <row r="1223" spans="2:4" s="87" customFormat="1" ht="12.75">
      <c r="B1223" s="85"/>
      <c r="C1223" s="85"/>
      <c r="D1223" s="86"/>
    </row>
    <row r="1224" spans="2:4" s="87" customFormat="1" ht="12.75">
      <c r="B1224" s="85"/>
      <c r="C1224" s="85"/>
      <c r="D1224" s="86"/>
    </row>
    <row r="1225" spans="2:4" s="87" customFormat="1" ht="12.75">
      <c r="B1225" s="85"/>
      <c r="C1225" s="85"/>
      <c r="D1225" s="86"/>
    </row>
    <row r="1226" spans="2:4" s="87" customFormat="1" ht="12.75">
      <c r="B1226" s="85"/>
      <c r="C1226" s="85"/>
      <c r="D1226" s="86"/>
    </row>
    <row r="1227" spans="2:4" s="87" customFormat="1" ht="12.75">
      <c r="B1227" s="85"/>
      <c r="C1227" s="85"/>
      <c r="D1227" s="86"/>
    </row>
    <row r="1228" spans="2:4" s="87" customFormat="1" ht="12.75">
      <c r="B1228" s="85"/>
      <c r="C1228" s="85"/>
      <c r="D1228" s="86"/>
    </row>
    <row r="1229" spans="2:4" s="87" customFormat="1" ht="12.75">
      <c r="B1229" s="85"/>
      <c r="C1229" s="85"/>
      <c r="D1229" s="86"/>
    </row>
    <row r="1230" spans="2:4" s="87" customFormat="1" ht="12.75">
      <c r="B1230" s="85"/>
      <c r="C1230" s="85"/>
      <c r="D1230" s="86"/>
    </row>
    <row r="1231" spans="2:4" s="87" customFormat="1" ht="12.75">
      <c r="B1231" s="85"/>
      <c r="C1231" s="85"/>
      <c r="D1231" s="86"/>
    </row>
    <row r="1232" spans="2:4" s="87" customFormat="1" ht="12.75">
      <c r="B1232" s="85"/>
      <c r="C1232" s="85"/>
      <c r="D1232" s="86"/>
    </row>
    <row r="1233" spans="2:4" s="87" customFormat="1" ht="12.75">
      <c r="B1233" s="85"/>
      <c r="C1233" s="85"/>
      <c r="D1233" s="86"/>
    </row>
    <row r="1234" spans="2:4" s="87" customFormat="1" ht="12.75">
      <c r="B1234" s="85"/>
      <c r="C1234" s="85"/>
      <c r="D1234" s="86"/>
    </row>
    <row r="1235" spans="2:4" s="87" customFormat="1" ht="12.75">
      <c r="B1235" s="85"/>
      <c r="C1235" s="85"/>
      <c r="D1235" s="86"/>
    </row>
    <row r="1236" spans="2:4" s="87" customFormat="1" ht="12.75">
      <c r="B1236" s="85"/>
      <c r="C1236" s="85"/>
      <c r="D1236" s="86"/>
    </row>
    <row r="1237" spans="2:4" s="87" customFormat="1" ht="12.75">
      <c r="B1237" s="85"/>
      <c r="C1237" s="85"/>
      <c r="D1237" s="86"/>
    </row>
    <row r="1238" spans="2:4" s="87" customFormat="1" ht="12.75">
      <c r="B1238" s="85"/>
      <c r="C1238" s="85"/>
      <c r="D1238" s="86"/>
    </row>
    <row r="1239" spans="2:4" s="87" customFormat="1" ht="12.75">
      <c r="B1239" s="85"/>
      <c r="C1239" s="85"/>
      <c r="D1239" s="86"/>
    </row>
    <row r="1240" spans="2:4" s="87" customFormat="1" ht="12.75">
      <c r="B1240" s="85"/>
      <c r="C1240" s="85"/>
      <c r="D1240" s="86"/>
    </row>
    <row r="1241" spans="2:4" s="87" customFormat="1" ht="12.75">
      <c r="B1241" s="85"/>
      <c r="C1241" s="85"/>
      <c r="D1241" s="86"/>
    </row>
    <row r="1242" spans="2:4" s="87" customFormat="1" ht="12.75">
      <c r="B1242" s="85"/>
      <c r="C1242" s="85"/>
      <c r="D1242" s="86"/>
    </row>
    <row r="1243" spans="2:4" s="87" customFormat="1" ht="12.75">
      <c r="B1243" s="85"/>
      <c r="C1243" s="85"/>
      <c r="D1243" s="86"/>
    </row>
    <row r="1244" spans="2:4" s="87" customFormat="1" ht="12.75">
      <c r="B1244" s="85"/>
      <c r="C1244" s="85"/>
      <c r="D1244" s="86"/>
    </row>
    <row r="1245" spans="2:4" s="87" customFormat="1" ht="12.75">
      <c r="B1245" s="85"/>
      <c r="C1245" s="85"/>
      <c r="D1245" s="86"/>
    </row>
    <row r="1246" spans="2:4" s="87" customFormat="1" ht="12.75">
      <c r="B1246" s="85"/>
      <c r="C1246" s="85"/>
      <c r="D1246" s="86"/>
    </row>
    <row r="1247" spans="2:4" s="87" customFormat="1" ht="12.75">
      <c r="B1247" s="85"/>
      <c r="C1247" s="85"/>
      <c r="D1247" s="86"/>
    </row>
    <row r="1248" spans="2:4" s="87" customFormat="1" ht="12.75">
      <c r="B1248" s="85"/>
      <c r="C1248" s="85"/>
      <c r="D1248" s="86"/>
    </row>
    <row r="1249" spans="2:4" s="87" customFormat="1" ht="12.75">
      <c r="B1249" s="85"/>
      <c r="C1249" s="85"/>
      <c r="D1249" s="86"/>
    </row>
    <row r="1250" spans="2:4" s="87" customFormat="1" ht="12.75">
      <c r="B1250" s="85"/>
      <c r="C1250" s="85"/>
      <c r="D1250" s="86"/>
    </row>
    <row r="1251" spans="2:4" s="87" customFormat="1" ht="12.75">
      <c r="B1251" s="85"/>
      <c r="C1251" s="85"/>
      <c r="D1251" s="86"/>
    </row>
    <row r="1252" spans="2:4" s="87" customFormat="1" ht="12.75">
      <c r="B1252" s="85"/>
      <c r="C1252" s="85"/>
      <c r="D1252" s="86"/>
    </row>
    <row r="1253" spans="2:4" s="87" customFormat="1" ht="12.75">
      <c r="B1253" s="85"/>
      <c r="C1253" s="85"/>
      <c r="D1253" s="86"/>
    </row>
    <row r="1254" spans="2:4" s="87" customFormat="1" ht="12.75">
      <c r="B1254" s="85"/>
      <c r="C1254" s="85"/>
      <c r="D1254" s="86"/>
    </row>
    <row r="1255" spans="2:4" s="87" customFormat="1" ht="12.75">
      <c r="B1255" s="85"/>
      <c r="C1255" s="85"/>
      <c r="D1255" s="86"/>
    </row>
    <row r="1256" spans="2:4" s="87" customFormat="1" ht="12.75">
      <c r="B1256" s="85"/>
      <c r="C1256" s="85"/>
      <c r="D1256" s="86"/>
    </row>
    <row r="1257" spans="2:4" s="87" customFormat="1" ht="12.75">
      <c r="B1257" s="85"/>
      <c r="C1257" s="85"/>
      <c r="D1257" s="86"/>
    </row>
    <row r="1258" spans="2:4" s="87" customFormat="1" ht="12.75">
      <c r="B1258" s="85"/>
      <c r="C1258" s="85"/>
      <c r="D1258" s="86"/>
    </row>
    <row r="1259" spans="2:4" s="87" customFormat="1" ht="12.75">
      <c r="B1259" s="85"/>
      <c r="C1259" s="85"/>
      <c r="D1259" s="86"/>
    </row>
    <row r="1260" spans="2:4" s="87" customFormat="1" ht="12.75">
      <c r="B1260" s="85"/>
      <c r="C1260" s="85"/>
      <c r="D1260" s="86"/>
    </row>
    <row r="1261" spans="2:4" s="87" customFormat="1" ht="12.75">
      <c r="B1261" s="85"/>
      <c r="C1261" s="85"/>
      <c r="D1261" s="86"/>
    </row>
    <row r="1262" spans="2:4" s="87" customFormat="1" ht="12.75">
      <c r="B1262" s="85"/>
      <c r="C1262" s="85"/>
      <c r="D1262" s="86"/>
    </row>
    <row r="1263" spans="2:4" s="87" customFormat="1" ht="12.75">
      <c r="B1263" s="85"/>
      <c r="C1263" s="85"/>
      <c r="D1263" s="86"/>
    </row>
    <row r="1264" spans="2:4" s="87" customFormat="1" ht="12.75">
      <c r="B1264" s="85"/>
      <c r="C1264" s="85"/>
      <c r="D1264" s="86"/>
    </row>
    <row r="1265" spans="2:4" s="87" customFormat="1" ht="12.75">
      <c r="B1265" s="85"/>
      <c r="C1265" s="85"/>
      <c r="D1265" s="86"/>
    </row>
    <row r="1266" spans="2:4" s="87" customFormat="1" ht="12.75">
      <c r="B1266" s="85"/>
      <c r="C1266" s="85"/>
      <c r="D1266" s="86"/>
    </row>
    <row r="1267" spans="2:4" s="87" customFormat="1" ht="12.75">
      <c r="B1267" s="85"/>
      <c r="C1267" s="85"/>
      <c r="D1267" s="86"/>
    </row>
    <row r="1268" spans="2:4" s="87" customFormat="1" ht="12.75">
      <c r="B1268" s="85"/>
      <c r="C1268" s="85"/>
      <c r="D1268" s="86"/>
    </row>
    <row r="1269" spans="2:4" s="87" customFormat="1" ht="12.75">
      <c r="B1269" s="85"/>
      <c r="C1269" s="85"/>
      <c r="D1269" s="86"/>
    </row>
    <row r="1270" spans="2:4" s="87" customFormat="1" ht="12.75">
      <c r="B1270" s="85"/>
      <c r="C1270" s="85"/>
      <c r="D1270" s="86"/>
    </row>
    <row r="1271" spans="2:4" s="87" customFormat="1" ht="12.75">
      <c r="B1271" s="85"/>
      <c r="C1271" s="85"/>
      <c r="D1271" s="86"/>
    </row>
    <row r="1272" spans="2:4" s="87" customFormat="1" ht="12.75">
      <c r="B1272" s="85"/>
      <c r="C1272" s="85"/>
      <c r="D1272" s="86"/>
    </row>
    <row r="1273" spans="2:4" s="87" customFormat="1" ht="12.75">
      <c r="B1273" s="85"/>
      <c r="C1273" s="85"/>
      <c r="D1273" s="86"/>
    </row>
    <row r="1274" spans="2:4" s="87" customFormat="1" ht="12.75">
      <c r="B1274" s="85"/>
      <c r="C1274" s="85"/>
      <c r="D1274" s="86"/>
    </row>
    <row r="1275" spans="2:4" s="87" customFormat="1" ht="12.75">
      <c r="B1275" s="85"/>
      <c r="C1275" s="85"/>
      <c r="D1275" s="86"/>
    </row>
    <row r="1276" spans="2:4" s="87" customFormat="1" ht="12.75">
      <c r="B1276" s="85"/>
      <c r="C1276" s="85"/>
      <c r="D1276" s="86"/>
    </row>
    <row r="1277" spans="2:4" s="87" customFormat="1" ht="12.75">
      <c r="B1277" s="85"/>
      <c r="C1277" s="85"/>
      <c r="D1277" s="86"/>
    </row>
    <row r="1278" spans="2:4" s="87" customFormat="1" ht="12.75">
      <c r="B1278" s="85"/>
      <c r="C1278" s="85"/>
      <c r="D1278" s="86"/>
    </row>
    <row r="1279" spans="2:4" s="87" customFormat="1" ht="12.75">
      <c r="B1279" s="85"/>
      <c r="C1279" s="85"/>
      <c r="D1279" s="86"/>
    </row>
    <row r="1280" spans="2:4" s="87" customFormat="1" ht="12.75">
      <c r="B1280" s="85"/>
      <c r="C1280" s="85"/>
      <c r="D1280" s="86"/>
    </row>
    <row r="1281" spans="2:4" s="87" customFormat="1" ht="12.75">
      <c r="B1281" s="85"/>
      <c r="C1281" s="85"/>
      <c r="D1281" s="86"/>
    </row>
    <row r="1282" spans="2:4" s="87" customFormat="1" ht="12.75">
      <c r="B1282" s="85"/>
      <c r="C1282" s="85"/>
      <c r="D1282" s="86"/>
    </row>
    <row r="1283" spans="2:4" s="87" customFormat="1" ht="12.75">
      <c r="B1283" s="85"/>
      <c r="C1283" s="85"/>
      <c r="D1283" s="86"/>
    </row>
    <row r="1284" spans="2:4" s="87" customFormat="1" ht="12.75">
      <c r="B1284" s="85"/>
      <c r="C1284" s="85"/>
      <c r="D1284" s="86"/>
    </row>
    <row r="1285" spans="2:4" s="87" customFormat="1" ht="12.75">
      <c r="B1285" s="85"/>
      <c r="C1285" s="85"/>
      <c r="D1285" s="86"/>
    </row>
    <row r="1286" spans="2:4" s="87" customFormat="1" ht="12.75">
      <c r="B1286" s="85"/>
      <c r="C1286" s="85"/>
      <c r="D1286" s="86"/>
    </row>
    <row r="1287" spans="2:4" s="87" customFormat="1" ht="12.75">
      <c r="B1287" s="85"/>
      <c r="C1287" s="85"/>
      <c r="D1287" s="86"/>
    </row>
    <row r="1288" spans="2:4" s="87" customFormat="1" ht="12.75">
      <c r="B1288" s="85"/>
      <c r="C1288" s="85"/>
      <c r="D1288" s="86"/>
    </row>
    <row r="1289" spans="2:4" s="87" customFormat="1" ht="12.75">
      <c r="B1289" s="85"/>
      <c r="C1289" s="85"/>
      <c r="D1289" s="86"/>
    </row>
    <row r="1290" spans="2:4" s="87" customFormat="1" ht="12.75">
      <c r="B1290" s="85"/>
      <c r="C1290" s="85"/>
      <c r="D1290" s="86"/>
    </row>
    <row r="1291" spans="2:4" s="87" customFormat="1" ht="12.75">
      <c r="B1291" s="85"/>
      <c r="C1291" s="85"/>
      <c r="D1291" s="86"/>
    </row>
    <row r="1292" spans="2:4" s="87" customFormat="1" ht="12.75">
      <c r="B1292" s="85"/>
      <c r="C1292" s="85"/>
      <c r="D1292" s="86"/>
    </row>
    <row r="1293" spans="2:4" s="87" customFormat="1" ht="12.75">
      <c r="B1293" s="85"/>
      <c r="C1293" s="85"/>
      <c r="D1293" s="86"/>
    </row>
    <row r="1294" spans="2:4" s="87" customFormat="1" ht="12.75">
      <c r="B1294" s="85"/>
      <c r="C1294" s="85"/>
      <c r="D1294" s="86"/>
    </row>
    <row r="1295" spans="2:4" s="87" customFormat="1" ht="12.75">
      <c r="B1295" s="85"/>
      <c r="C1295" s="85"/>
      <c r="D1295" s="86"/>
    </row>
    <row r="1296" spans="2:4" s="87" customFormat="1" ht="12.75">
      <c r="B1296" s="85"/>
      <c r="C1296" s="85"/>
      <c r="D1296" s="86"/>
    </row>
    <row r="1297" spans="2:4" s="87" customFormat="1" ht="12.75">
      <c r="B1297" s="85"/>
      <c r="C1297" s="85"/>
      <c r="D1297" s="86"/>
    </row>
    <row r="1298" spans="2:4" s="87" customFormat="1" ht="12.75">
      <c r="B1298" s="85"/>
      <c r="C1298" s="85"/>
      <c r="D1298" s="86"/>
    </row>
    <row r="1299" spans="2:4" s="87" customFormat="1" ht="12.75">
      <c r="B1299" s="85"/>
      <c r="C1299" s="85"/>
      <c r="D1299" s="86"/>
    </row>
    <row r="1300" spans="2:4" s="87" customFormat="1" ht="12.75">
      <c r="B1300" s="85"/>
      <c r="C1300" s="85"/>
      <c r="D1300" s="86"/>
    </row>
    <row r="1301" spans="2:4" s="87" customFormat="1" ht="12.75">
      <c r="B1301" s="85"/>
      <c r="C1301" s="85"/>
      <c r="D1301" s="86"/>
    </row>
    <row r="1302" spans="2:4" s="87" customFormat="1" ht="12.75">
      <c r="B1302" s="85"/>
      <c r="C1302" s="85"/>
      <c r="D1302" s="86"/>
    </row>
    <row r="1303" spans="2:4" s="87" customFormat="1" ht="12.75">
      <c r="B1303" s="85"/>
      <c r="C1303" s="85"/>
      <c r="D1303" s="86"/>
    </row>
    <row r="1304" spans="2:4" s="87" customFormat="1" ht="12.75">
      <c r="B1304" s="85"/>
      <c r="C1304" s="85"/>
      <c r="D1304" s="86"/>
    </row>
    <row r="1305" spans="2:4" s="87" customFormat="1" ht="12.75">
      <c r="B1305" s="85"/>
      <c r="C1305" s="85"/>
      <c r="D1305" s="86"/>
    </row>
    <row r="1306" spans="2:4" s="87" customFormat="1" ht="12.75">
      <c r="B1306" s="85"/>
      <c r="C1306" s="85"/>
      <c r="D1306" s="86"/>
    </row>
    <row r="1307" spans="2:4" s="87" customFormat="1" ht="12.75">
      <c r="B1307" s="85"/>
      <c r="C1307" s="85"/>
      <c r="D1307" s="86"/>
    </row>
    <row r="1308" spans="2:4" s="87" customFormat="1" ht="12.75">
      <c r="B1308" s="85"/>
      <c r="C1308" s="85"/>
      <c r="D1308" s="86"/>
    </row>
    <row r="1309" spans="2:4" s="87" customFormat="1" ht="12.75">
      <c r="B1309" s="85"/>
      <c r="C1309" s="85"/>
      <c r="D1309" s="86"/>
    </row>
    <row r="1310" spans="2:4" s="87" customFormat="1" ht="12.75">
      <c r="B1310" s="85"/>
      <c r="C1310" s="85"/>
      <c r="D1310" s="86"/>
    </row>
    <row r="1311" spans="2:4" s="87" customFormat="1" ht="12.75">
      <c r="B1311" s="85"/>
      <c r="C1311" s="85"/>
      <c r="D1311" s="86"/>
    </row>
    <row r="1312" spans="2:4" s="87" customFormat="1" ht="12.75">
      <c r="B1312" s="85"/>
      <c r="C1312" s="85"/>
      <c r="D1312" s="86"/>
    </row>
    <row r="1313" spans="2:4" s="87" customFormat="1" ht="12.75">
      <c r="B1313" s="85"/>
      <c r="C1313" s="85"/>
      <c r="D1313" s="86"/>
    </row>
    <row r="1314" spans="2:4" s="87" customFormat="1" ht="12.75">
      <c r="B1314" s="85"/>
      <c r="C1314" s="85"/>
      <c r="D1314" s="86"/>
    </row>
    <row r="1315" spans="2:4" s="87" customFormat="1" ht="12.75">
      <c r="B1315" s="85"/>
      <c r="C1315" s="85"/>
      <c r="D1315" s="86"/>
    </row>
    <row r="1316" spans="2:4" s="87" customFormat="1" ht="12.75">
      <c r="B1316" s="85"/>
      <c r="C1316" s="85"/>
      <c r="D1316" s="86"/>
    </row>
    <row r="1317" spans="2:4" s="87" customFormat="1" ht="12.75">
      <c r="B1317" s="85"/>
      <c r="C1317" s="85"/>
      <c r="D1317" s="86"/>
    </row>
    <row r="1318" spans="2:4" s="87" customFormat="1" ht="12.75">
      <c r="B1318" s="85"/>
      <c r="C1318" s="85"/>
      <c r="D1318" s="86"/>
    </row>
    <row r="1319" spans="2:4" s="87" customFormat="1" ht="12.75">
      <c r="B1319" s="85"/>
      <c r="C1319" s="85"/>
      <c r="D1319" s="86"/>
    </row>
    <row r="1320" spans="2:4" s="87" customFormat="1" ht="12.75">
      <c r="B1320" s="85"/>
      <c r="C1320" s="85"/>
      <c r="D1320" s="86"/>
    </row>
    <row r="1321" spans="2:4" s="87" customFormat="1" ht="12.75">
      <c r="B1321" s="85"/>
      <c r="C1321" s="85"/>
      <c r="D1321" s="86"/>
    </row>
    <row r="1322" spans="2:4" s="87" customFormat="1" ht="12.75">
      <c r="B1322" s="85"/>
      <c r="C1322" s="85"/>
      <c r="D1322" s="86"/>
    </row>
    <row r="1323" spans="2:4" s="87" customFormat="1" ht="12.75">
      <c r="B1323" s="85"/>
      <c r="C1323" s="85"/>
      <c r="D1323" s="86"/>
    </row>
    <row r="1324" spans="2:4" s="87" customFormat="1" ht="12.75">
      <c r="B1324" s="85"/>
      <c r="C1324" s="85"/>
      <c r="D1324" s="86"/>
    </row>
    <row r="1325" spans="2:4" s="87" customFormat="1" ht="12.75">
      <c r="B1325" s="85"/>
      <c r="C1325" s="85"/>
      <c r="D1325" s="86"/>
    </row>
    <row r="1326" spans="2:4" s="87" customFormat="1" ht="12.75">
      <c r="B1326" s="85"/>
      <c r="C1326" s="85"/>
      <c r="D1326" s="86"/>
    </row>
    <row r="1327" spans="2:4" s="87" customFormat="1" ht="12.75">
      <c r="B1327" s="85"/>
      <c r="C1327" s="85"/>
      <c r="D1327" s="86"/>
    </row>
    <row r="1328" spans="2:4" s="87" customFormat="1" ht="12.75">
      <c r="B1328" s="85"/>
      <c r="C1328" s="85"/>
      <c r="D1328" s="86"/>
    </row>
    <row r="1329" spans="2:4" s="87" customFormat="1" ht="12.75">
      <c r="B1329" s="85"/>
      <c r="C1329" s="85"/>
      <c r="D1329" s="86"/>
    </row>
    <row r="1330" spans="2:4" s="87" customFormat="1" ht="12.75">
      <c r="B1330" s="85"/>
      <c r="C1330" s="85"/>
      <c r="D1330" s="86"/>
    </row>
    <row r="1331" spans="2:4" s="87" customFormat="1" ht="12.75">
      <c r="B1331" s="85"/>
      <c r="C1331" s="85"/>
      <c r="D1331" s="86"/>
    </row>
    <row r="1332" spans="2:4" s="87" customFormat="1" ht="12.75">
      <c r="B1332" s="85"/>
      <c r="C1332" s="85"/>
      <c r="D1332" s="86"/>
    </row>
    <row r="1333" spans="2:4" s="87" customFormat="1" ht="12.75">
      <c r="B1333" s="85"/>
      <c r="C1333" s="85"/>
      <c r="D1333" s="86"/>
    </row>
    <row r="1334" spans="2:4" s="87" customFormat="1" ht="12.75">
      <c r="B1334" s="85"/>
      <c r="C1334" s="85"/>
      <c r="D1334" s="86"/>
    </row>
    <row r="1335" spans="2:4" s="87" customFormat="1" ht="12.75">
      <c r="B1335" s="85"/>
      <c r="C1335" s="85"/>
      <c r="D1335" s="86"/>
    </row>
    <row r="1336" spans="2:4" s="87" customFormat="1" ht="12.75">
      <c r="B1336" s="85"/>
      <c r="C1336" s="85"/>
      <c r="D1336" s="86"/>
    </row>
    <row r="1337" spans="2:4" s="87" customFormat="1" ht="12.75">
      <c r="B1337" s="85"/>
      <c r="C1337" s="85"/>
      <c r="D1337" s="86"/>
    </row>
    <row r="1338" spans="2:4" s="87" customFormat="1" ht="12.75">
      <c r="B1338" s="85"/>
      <c r="C1338" s="85"/>
      <c r="D1338" s="86"/>
    </row>
    <row r="1339" spans="2:4" s="87" customFormat="1" ht="12.75">
      <c r="B1339" s="85"/>
      <c r="C1339" s="85"/>
      <c r="D1339" s="86"/>
    </row>
    <row r="1340" spans="2:4" s="87" customFormat="1" ht="12.75">
      <c r="B1340" s="85"/>
      <c r="C1340" s="85"/>
      <c r="D1340" s="86"/>
    </row>
    <row r="1341" spans="2:4" s="87" customFormat="1" ht="12.75">
      <c r="B1341" s="85"/>
      <c r="C1341" s="85"/>
      <c r="D1341" s="86"/>
    </row>
    <row r="1342" spans="2:4" s="87" customFormat="1" ht="12.75">
      <c r="B1342" s="85"/>
      <c r="C1342" s="85"/>
      <c r="D1342" s="86"/>
    </row>
    <row r="1343" spans="2:4" s="87" customFormat="1" ht="12.75">
      <c r="B1343" s="85"/>
      <c r="C1343" s="85"/>
      <c r="D1343" s="86"/>
    </row>
    <row r="1344" spans="2:4" s="87" customFormat="1" ht="12.75">
      <c r="B1344" s="85"/>
      <c r="C1344" s="85"/>
      <c r="D1344" s="86"/>
    </row>
    <row r="1345" spans="2:4" s="87" customFormat="1" ht="12.75">
      <c r="B1345" s="85"/>
      <c r="C1345" s="85"/>
      <c r="D1345" s="86"/>
    </row>
    <row r="1346" spans="2:4" s="87" customFormat="1" ht="12.75">
      <c r="B1346" s="85"/>
      <c r="C1346" s="85"/>
      <c r="D1346" s="86"/>
    </row>
    <row r="1347" spans="2:4" s="87" customFormat="1" ht="12.75">
      <c r="B1347" s="85"/>
      <c r="C1347" s="85"/>
      <c r="D1347" s="86"/>
    </row>
    <row r="1348" spans="2:4" s="87" customFormat="1" ht="12.75">
      <c r="B1348" s="85"/>
      <c r="C1348" s="85"/>
      <c r="D1348" s="86"/>
    </row>
    <row r="1349" spans="2:4" s="87" customFormat="1" ht="12.75">
      <c r="B1349" s="85"/>
      <c r="C1349" s="85"/>
      <c r="D1349" s="86"/>
    </row>
    <row r="1350" spans="2:4" s="87" customFormat="1" ht="12.75">
      <c r="B1350" s="85"/>
      <c r="C1350" s="85"/>
      <c r="D1350" s="86"/>
    </row>
    <row r="1351" spans="2:4" s="87" customFormat="1" ht="12.75">
      <c r="B1351" s="85"/>
      <c r="C1351" s="85"/>
      <c r="D1351" s="86"/>
    </row>
    <row r="1352" spans="2:4" s="87" customFormat="1" ht="12.75">
      <c r="B1352" s="85"/>
      <c r="C1352" s="85"/>
      <c r="D1352" s="86"/>
    </row>
    <row r="1353" spans="2:4" s="87" customFormat="1" ht="12.75">
      <c r="B1353" s="85"/>
      <c r="C1353" s="85"/>
      <c r="D1353" s="86"/>
    </row>
    <row r="1354" spans="2:4" s="87" customFormat="1" ht="12.75">
      <c r="B1354" s="85"/>
      <c r="C1354" s="85"/>
      <c r="D1354" s="86"/>
    </row>
    <row r="1355" spans="2:4" s="87" customFormat="1" ht="12.75">
      <c r="B1355" s="85"/>
      <c r="C1355" s="85"/>
      <c r="D1355" s="86"/>
    </row>
    <row r="1356" spans="2:4" s="87" customFormat="1" ht="12.75">
      <c r="B1356" s="85"/>
      <c r="C1356" s="85"/>
      <c r="D1356" s="86"/>
    </row>
    <row r="1357" spans="2:4" s="87" customFormat="1" ht="12.75">
      <c r="B1357" s="85"/>
      <c r="C1357" s="85"/>
      <c r="D1357" s="86"/>
    </row>
    <row r="1358" spans="2:4" s="87" customFormat="1" ht="12.75">
      <c r="B1358" s="85"/>
      <c r="C1358" s="85"/>
      <c r="D1358" s="86"/>
    </row>
    <row r="1359" spans="2:4" s="87" customFormat="1" ht="12.75">
      <c r="B1359" s="85"/>
      <c r="C1359" s="85"/>
      <c r="D1359" s="86"/>
    </row>
    <row r="1360" spans="2:4" s="87" customFormat="1" ht="12.75">
      <c r="B1360" s="85"/>
      <c r="C1360" s="85"/>
      <c r="D1360" s="86"/>
    </row>
    <row r="1361" spans="2:4" s="87" customFormat="1" ht="12.75">
      <c r="B1361" s="85"/>
      <c r="C1361" s="85"/>
      <c r="D1361" s="86"/>
    </row>
    <row r="1362" spans="2:4" s="87" customFormat="1" ht="12.75">
      <c r="B1362" s="85"/>
      <c r="C1362" s="85"/>
      <c r="D1362" s="86"/>
    </row>
    <row r="1363" spans="2:4" s="87" customFormat="1" ht="12.75">
      <c r="B1363" s="85"/>
      <c r="C1363" s="85"/>
      <c r="D1363" s="86"/>
    </row>
    <row r="1364" spans="2:4" s="87" customFormat="1" ht="12.75">
      <c r="B1364" s="85"/>
      <c r="C1364" s="85"/>
      <c r="D1364" s="86"/>
    </row>
    <row r="1365" spans="2:4" s="87" customFormat="1" ht="12.75">
      <c r="B1365" s="85"/>
      <c r="C1365" s="85"/>
      <c r="D1365" s="86"/>
    </row>
    <row r="1366" spans="2:4" s="87" customFormat="1" ht="12.75">
      <c r="B1366" s="85"/>
      <c r="C1366" s="85"/>
      <c r="D1366" s="86"/>
    </row>
    <row r="1367" spans="2:4" s="87" customFormat="1" ht="12.75">
      <c r="B1367" s="85"/>
      <c r="C1367" s="85"/>
      <c r="D1367" s="86"/>
    </row>
    <row r="1368" spans="2:4" s="87" customFormat="1" ht="12.75">
      <c r="B1368" s="85"/>
      <c r="C1368" s="85"/>
      <c r="D1368" s="86"/>
    </row>
    <row r="1369" spans="2:4" s="87" customFormat="1" ht="12.75">
      <c r="B1369" s="85"/>
      <c r="C1369" s="85"/>
      <c r="D1369" s="86"/>
    </row>
    <row r="1370" spans="2:4" s="87" customFormat="1" ht="12.75">
      <c r="B1370" s="85"/>
      <c r="C1370" s="85"/>
      <c r="D1370" s="86"/>
    </row>
    <row r="1371" spans="2:4" s="87" customFormat="1" ht="12.75">
      <c r="B1371" s="85"/>
      <c r="C1371" s="85"/>
      <c r="D1371" s="86"/>
    </row>
    <row r="1372" spans="2:4" s="87" customFormat="1" ht="12.75">
      <c r="B1372" s="85"/>
      <c r="C1372" s="85"/>
      <c r="D1372" s="86"/>
    </row>
    <row r="1373" spans="2:4" s="87" customFormat="1" ht="12.75">
      <c r="B1373" s="85"/>
      <c r="C1373" s="85"/>
      <c r="D1373" s="86"/>
    </row>
    <row r="1374" spans="2:4" s="87" customFormat="1" ht="12.75">
      <c r="B1374" s="85"/>
      <c r="C1374" s="85"/>
      <c r="D1374" s="86"/>
    </row>
    <row r="1375" spans="2:4" s="87" customFormat="1" ht="12.75">
      <c r="B1375" s="85"/>
      <c r="C1375" s="85"/>
      <c r="D1375" s="86"/>
    </row>
    <row r="1376" spans="2:4" s="87" customFormat="1" ht="12.75">
      <c r="B1376" s="85"/>
      <c r="C1376" s="85"/>
      <c r="D1376" s="86"/>
    </row>
    <row r="1377" spans="2:4" s="87" customFormat="1" ht="12.75">
      <c r="B1377" s="85"/>
      <c r="C1377" s="85"/>
      <c r="D1377" s="86"/>
    </row>
    <row r="1378" spans="2:4" s="87" customFormat="1" ht="12.75">
      <c r="B1378" s="85"/>
      <c r="C1378" s="85"/>
      <c r="D1378" s="86"/>
    </row>
    <row r="1379" spans="2:4" s="87" customFormat="1" ht="12.75">
      <c r="B1379" s="85"/>
      <c r="C1379" s="85"/>
      <c r="D1379" s="86"/>
    </row>
    <row r="1380" spans="2:4" s="87" customFormat="1" ht="12.75">
      <c r="B1380" s="85"/>
      <c r="C1380" s="85"/>
      <c r="D1380" s="86"/>
    </row>
    <row r="1381" spans="2:4" s="87" customFormat="1" ht="12.75">
      <c r="B1381" s="85"/>
      <c r="C1381" s="85"/>
      <c r="D1381" s="86"/>
    </row>
    <row r="1382" spans="2:4" s="87" customFormat="1" ht="12.75">
      <c r="B1382" s="85"/>
      <c r="C1382" s="85"/>
      <c r="D1382" s="86"/>
    </row>
    <row r="1383" spans="2:4" s="87" customFormat="1" ht="12.75">
      <c r="B1383" s="85"/>
      <c r="C1383" s="85"/>
      <c r="D1383" s="86"/>
    </row>
    <row r="1384" spans="2:4" s="87" customFormat="1" ht="12.75">
      <c r="B1384" s="85"/>
      <c r="C1384" s="85"/>
      <c r="D1384" s="86"/>
    </row>
    <row r="1385" spans="2:4" s="87" customFormat="1" ht="12.75">
      <c r="B1385" s="85"/>
      <c r="C1385" s="85"/>
      <c r="D1385" s="86"/>
    </row>
    <row r="1386" spans="2:4" s="87" customFormat="1" ht="12.75">
      <c r="B1386" s="85"/>
      <c r="C1386" s="85"/>
      <c r="D1386" s="86"/>
    </row>
    <row r="1387" spans="2:4" s="87" customFormat="1" ht="12.75">
      <c r="B1387" s="85"/>
      <c r="C1387" s="85"/>
      <c r="D1387" s="86"/>
    </row>
    <row r="1388" spans="2:4" s="87" customFormat="1" ht="12.75">
      <c r="B1388" s="85"/>
      <c r="C1388" s="85"/>
      <c r="D1388" s="86"/>
    </row>
    <row r="1389" spans="2:4" s="87" customFormat="1" ht="12.75">
      <c r="B1389" s="85"/>
      <c r="C1389" s="85"/>
      <c r="D1389" s="86"/>
    </row>
    <row r="1390" spans="2:4" s="87" customFormat="1" ht="12.75">
      <c r="B1390" s="85"/>
      <c r="C1390" s="85"/>
      <c r="D1390" s="86"/>
    </row>
    <row r="1391" spans="2:4" s="87" customFormat="1" ht="12.75">
      <c r="B1391" s="85"/>
      <c r="C1391" s="85"/>
      <c r="D1391" s="86"/>
    </row>
    <row r="1392" spans="2:4" s="87" customFormat="1" ht="12.75">
      <c r="B1392" s="85"/>
      <c r="C1392" s="85"/>
      <c r="D1392" s="86"/>
    </row>
    <row r="1393" spans="2:4" s="87" customFormat="1" ht="12.75">
      <c r="B1393" s="85"/>
      <c r="C1393" s="85"/>
      <c r="D1393" s="86"/>
    </row>
    <row r="1394" spans="2:4" s="87" customFormat="1" ht="12.75">
      <c r="B1394" s="85"/>
      <c r="C1394" s="85"/>
      <c r="D1394" s="86"/>
    </row>
    <row r="1395" spans="2:4" s="87" customFormat="1" ht="12.75">
      <c r="B1395" s="85"/>
      <c r="C1395" s="85"/>
      <c r="D1395" s="86"/>
    </row>
    <row r="1396" spans="2:4" s="87" customFormat="1" ht="12.75">
      <c r="B1396" s="85"/>
      <c r="C1396" s="85"/>
      <c r="D1396" s="86"/>
    </row>
    <row r="1397" spans="2:4" s="87" customFormat="1" ht="12.75">
      <c r="B1397" s="85"/>
      <c r="C1397" s="85"/>
      <c r="D1397" s="86"/>
    </row>
    <row r="1398" spans="2:4" s="87" customFormat="1" ht="12.75">
      <c r="B1398" s="85"/>
      <c r="C1398" s="85"/>
      <c r="D1398" s="86"/>
    </row>
    <row r="1399" spans="2:4" s="87" customFormat="1" ht="12.75">
      <c r="B1399" s="85"/>
      <c r="C1399" s="85"/>
      <c r="D1399" s="86"/>
    </row>
    <row r="1400" spans="2:4" s="87" customFormat="1" ht="12.75">
      <c r="B1400" s="85"/>
      <c r="C1400" s="85"/>
      <c r="D1400" s="86"/>
    </row>
    <row r="1401" spans="2:4" s="87" customFormat="1" ht="12.75">
      <c r="B1401" s="85"/>
      <c r="C1401" s="85"/>
      <c r="D1401" s="86"/>
    </row>
    <row r="1402" spans="2:4" s="87" customFormat="1" ht="12.75">
      <c r="B1402" s="85"/>
      <c r="C1402" s="85"/>
      <c r="D1402" s="86"/>
    </row>
    <row r="1403" spans="2:4" s="87" customFormat="1" ht="12.75">
      <c r="B1403" s="85"/>
      <c r="C1403" s="85"/>
      <c r="D1403" s="86"/>
    </row>
    <row r="1404" spans="2:4" s="87" customFormat="1" ht="12.75">
      <c r="B1404" s="85"/>
      <c r="C1404" s="85"/>
      <c r="D1404" s="86"/>
    </row>
    <row r="1405" spans="2:4" s="87" customFormat="1" ht="12.75">
      <c r="B1405" s="85"/>
      <c r="C1405" s="85"/>
      <c r="D1405" s="86"/>
    </row>
    <row r="1406" spans="2:4" s="87" customFormat="1" ht="12.75">
      <c r="B1406" s="85"/>
      <c r="C1406" s="85"/>
      <c r="D1406" s="86"/>
    </row>
    <row r="1407" spans="2:4" s="87" customFormat="1" ht="12.75">
      <c r="B1407" s="85"/>
      <c r="C1407" s="85"/>
      <c r="D1407" s="86"/>
    </row>
    <row r="1408" spans="2:4" s="87" customFormat="1" ht="12.75">
      <c r="B1408" s="85"/>
      <c r="C1408" s="85"/>
      <c r="D1408" s="86"/>
    </row>
    <row r="1409" spans="2:4" s="87" customFormat="1" ht="12.75">
      <c r="B1409" s="85"/>
      <c r="C1409" s="85"/>
      <c r="D1409" s="86"/>
    </row>
    <row r="1410" spans="2:4" s="87" customFormat="1" ht="12.75">
      <c r="B1410" s="85"/>
      <c r="C1410" s="85"/>
      <c r="D1410" s="86"/>
    </row>
    <row r="1411" spans="2:4" s="87" customFormat="1" ht="12.75">
      <c r="B1411" s="85"/>
      <c r="C1411" s="85"/>
      <c r="D1411" s="86"/>
    </row>
    <row r="1412" spans="2:4" s="87" customFormat="1" ht="12.75">
      <c r="B1412" s="85"/>
      <c r="C1412" s="85"/>
      <c r="D1412" s="86"/>
    </row>
    <row r="1413" spans="2:4" s="87" customFormat="1" ht="12.75">
      <c r="B1413" s="85"/>
      <c r="C1413" s="85"/>
      <c r="D1413" s="86"/>
    </row>
    <row r="1414" spans="2:4" s="87" customFormat="1" ht="12.75">
      <c r="B1414" s="85"/>
      <c r="C1414" s="85"/>
      <c r="D1414" s="86"/>
    </row>
    <row r="1415" spans="2:4" s="87" customFormat="1" ht="12.75">
      <c r="B1415" s="85"/>
      <c r="C1415" s="85"/>
      <c r="D1415" s="86"/>
    </row>
    <row r="1416" spans="2:4" s="87" customFormat="1" ht="12.75">
      <c r="B1416" s="85"/>
      <c r="C1416" s="85"/>
      <c r="D1416" s="86"/>
    </row>
    <row r="1417" spans="2:4" s="87" customFormat="1" ht="12.75">
      <c r="B1417" s="85"/>
      <c r="C1417" s="85"/>
      <c r="D1417" s="86"/>
    </row>
    <row r="1418" spans="2:4" s="87" customFormat="1" ht="12.75">
      <c r="B1418" s="85"/>
      <c r="C1418" s="85"/>
      <c r="D1418" s="86"/>
    </row>
    <row r="1419" spans="2:4" s="87" customFormat="1" ht="12.75">
      <c r="B1419" s="85"/>
      <c r="C1419" s="85"/>
      <c r="D1419" s="86"/>
    </row>
    <row r="1420" spans="2:4" s="87" customFormat="1" ht="12.75">
      <c r="B1420" s="85"/>
      <c r="C1420" s="85"/>
      <c r="D1420" s="86"/>
    </row>
    <row r="1421" spans="2:4" s="87" customFormat="1" ht="12.75">
      <c r="B1421" s="85"/>
      <c r="C1421" s="85"/>
      <c r="D1421" s="86"/>
    </row>
    <row r="1422" spans="2:4" s="87" customFormat="1" ht="12.75">
      <c r="B1422" s="85"/>
      <c r="C1422" s="85"/>
      <c r="D1422" s="86"/>
    </row>
    <row r="1423" spans="2:4" s="87" customFormat="1" ht="12.75">
      <c r="B1423" s="85"/>
      <c r="C1423" s="85"/>
      <c r="D1423" s="86"/>
    </row>
    <row r="1424" spans="2:4" s="87" customFormat="1" ht="12.75">
      <c r="B1424" s="85"/>
      <c r="C1424" s="85"/>
      <c r="D1424" s="86"/>
    </row>
    <row r="1425" spans="2:4" s="87" customFormat="1" ht="12.75">
      <c r="B1425" s="85"/>
      <c r="C1425" s="85"/>
      <c r="D1425" s="86"/>
    </row>
    <row r="1426" spans="2:4" s="87" customFormat="1" ht="12.75">
      <c r="B1426" s="85"/>
      <c r="C1426" s="85"/>
      <c r="D1426" s="86"/>
    </row>
    <row r="1427" spans="2:4" s="87" customFormat="1" ht="12.75">
      <c r="B1427" s="85"/>
      <c r="C1427" s="85"/>
      <c r="D1427" s="86"/>
    </row>
    <row r="1428" spans="2:4" s="87" customFormat="1" ht="12.75">
      <c r="B1428" s="85"/>
      <c r="C1428" s="85"/>
      <c r="D1428" s="86"/>
    </row>
    <row r="1429" spans="2:4" s="87" customFormat="1" ht="12.75">
      <c r="B1429" s="85"/>
      <c r="C1429" s="85"/>
      <c r="D1429" s="86"/>
    </row>
    <row r="1430" spans="2:4" s="87" customFormat="1" ht="12.75">
      <c r="B1430" s="85"/>
      <c r="C1430" s="85"/>
      <c r="D1430" s="86"/>
    </row>
    <row r="1431" spans="2:4" s="87" customFormat="1" ht="12.75">
      <c r="B1431" s="85"/>
      <c r="C1431" s="85"/>
      <c r="D1431" s="86"/>
    </row>
    <row r="1432" spans="2:4" s="87" customFormat="1" ht="12.75">
      <c r="B1432" s="85"/>
      <c r="C1432" s="85"/>
      <c r="D1432" s="86"/>
    </row>
    <row r="1433" spans="2:4" s="87" customFormat="1" ht="12.75">
      <c r="B1433" s="85"/>
      <c r="C1433" s="85"/>
      <c r="D1433" s="86"/>
    </row>
    <row r="1434" spans="2:4" s="87" customFormat="1" ht="12.75">
      <c r="B1434" s="85"/>
      <c r="C1434" s="85"/>
      <c r="D1434" s="86"/>
    </row>
    <row r="1435" spans="2:4" s="87" customFormat="1" ht="12.75">
      <c r="B1435" s="85"/>
      <c r="C1435" s="85"/>
      <c r="D1435" s="86"/>
    </row>
    <row r="1436" spans="2:4" s="87" customFormat="1" ht="12.75">
      <c r="B1436" s="85"/>
      <c r="C1436" s="85"/>
      <c r="D1436" s="86"/>
    </row>
    <row r="1437" spans="2:4" s="87" customFormat="1" ht="12.75">
      <c r="B1437" s="85"/>
      <c r="C1437" s="85"/>
      <c r="D1437" s="86"/>
    </row>
    <row r="1438" spans="2:4" s="87" customFormat="1" ht="12.75">
      <c r="B1438" s="85"/>
      <c r="C1438" s="85"/>
      <c r="D1438" s="86"/>
    </row>
    <row r="1439" spans="2:4" s="87" customFormat="1" ht="12.75">
      <c r="B1439" s="85"/>
      <c r="C1439" s="85"/>
      <c r="D1439" s="86"/>
    </row>
    <row r="1440" spans="2:4" s="87" customFormat="1" ht="12.75">
      <c r="B1440" s="85"/>
      <c r="C1440" s="85"/>
      <c r="D1440" s="86"/>
    </row>
    <row r="1441" spans="2:4" s="87" customFormat="1" ht="12.75">
      <c r="B1441" s="85"/>
      <c r="C1441" s="85"/>
      <c r="D1441" s="86"/>
    </row>
    <row r="1442" spans="2:4" s="87" customFormat="1" ht="12.75">
      <c r="B1442" s="85"/>
      <c r="C1442" s="85"/>
      <c r="D1442" s="86"/>
    </row>
    <row r="1443" spans="2:4" s="87" customFormat="1" ht="12.75">
      <c r="B1443" s="85"/>
      <c r="C1443" s="85"/>
      <c r="D1443" s="86"/>
    </row>
    <row r="1444" spans="2:4" s="87" customFormat="1" ht="12.75">
      <c r="B1444" s="85"/>
      <c r="C1444" s="85"/>
      <c r="D1444" s="86"/>
    </row>
    <row r="1445" spans="2:4" s="87" customFormat="1" ht="12.75">
      <c r="B1445" s="85"/>
      <c r="C1445" s="85"/>
      <c r="D1445" s="86"/>
    </row>
    <row r="1446" spans="2:4" s="87" customFormat="1" ht="12.75">
      <c r="B1446" s="85"/>
      <c r="C1446" s="85"/>
      <c r="D1446" s="86"/>
    </row>
    <row r="1447" spans="2:4" s="87" customFormat="1" ht="12.75">
      <c r="B1447" s="85"/>
      <c r="C1447" s="85"/>
      <c r="D1447" s="86"/>
    </row>
    <row r="1448" spans="2:4" s="87" customFormat="1" ht="12.75">
      <c r="B1448" s="85"/>
      <c r="C1448" s="85"/>
      <c r="D1448" s="86"/>
    </row>
    <row r="1449" spans="2:4" s="87" customFormat="1" ht="12.75">
      <c r="B1449" s="85"/>
      <c r="C1449" s="85"/>
      <c r="D1449" s="86"/>
    </row>
    <row r="1450" spans="2:4" s="87" customFormat="1" ht="12.75">
      <c r="B1450" s="85"/>
      <c r="C1450" s="85"/>
      <c r="D1450" s="86"/>
    </row>
    <row r="1451" spans="2:4" s="87" customFormat="1" ht="12.75">
      <c r="B1451" s="85"/>
      <c r="C1451" s="85"/>
      <c r="D1451" s="86"/>
    </row>
    <row r="1452" spans="2:4" s="87" customFormat="1" ht="12.75">
      <c r="B1452" s="85"/>
      <c r="C1452" s="85"/>
      <c r="D1452" s="86"/>
    </row>
    <row r="1453" spans="2:4" s="87" customFormat="1" ht="12.75">
      <c r="B1453" s="85"/>
      <c r="C1453" s="85"/>
      <c r="D1453" s="86"/>
    </row>
    <row r="1454" spans="2:4" s="87" customFormat="1" ht="12.75">
      <c r="B1454" s="85"/>
      <c r="C1454" s="85"/>
      <c r="D1454" s="86"/>
    </row>
    <row r="1455" spans="2:4" s="87" customFormat="1" ht="12.75">
      <c r="B1455" s="85"/>
      <c r="C1455" s="85"/>
      <c r="D1455" s="86"/>
    </row>
    <row r="1456" spans="2:4" s="87" customFormat="1" ht="12.75">
      <c r="B1456" s="85"/>
      <c r="C1456" s="85"/>
      <c r="D1456" s="86"/>
    </row>
    <row r="1457" spans="2:4" s="87" customFormat="1" ht="12.75">
      <c r="B1457" s="85"/>
      <c r="C1457" s="85"/>
      <c r="D1457" s="86"/>
    </row>
    <row r="1458" spans="2:4" s="87" customFormat="1" ht="12.75">
      <c r="B1458" s="85"/>
      <c r="C1458" s="85"/>
      <c r="D1458" s="86"/>
    </row>
    <row r="1459" spans="2:4" s="87" customFormat="1" ht="12.75">
      <c r="B1459" s="85"/>
      <c r="C1459" s="85"/>
      <c r="D1459" s="86"/>
    </row>
    <row r="1460" spans="2:4" s="87" customFormat="1" ht="12.75">
      <c r="B1460" s="85"/>
      <c r="C1460" s="85"/>
      <c r="D1460" s="86"/>
    </row>
    <row r="1461" spans="2:4" s="87" customFormat="1" ht="12.75">
      <c r="B1461" s="85"/>
      <c r="C1461" s="85"/>
      <c r="D1461" s="86"/>
    </row>
    <row r="1462" spans="2:4" s="87" customFormat="1" ht="12.75">
      <c r="B1462" s="85"/>
      <c r="C1462" s="85"/>
      <c r="D1462" s="86"/>
    </row>
    <row r="1463" spans="2:4" s="87" customFormat="1" ht="12.75">
      <c r="B1463" s="85"/>
      <c r="C1463" s="85"/>
      <c r="D1463" s="86"/>
    </row>
    <row r="1464" spans="2:4" s="87" customFormat="1" ht="12.75">
      <c r="B1464" s="85"/>
      <c r="C1464" s="85"/>
      <c r="D1464" s="86"/>
    </row>
    <row r="1465" spans="2:4" s="87" customFormat="1" ht="12.75">
      <c r="B1465" s="85"/>
      <c r="C1465" s="85"/>
      <c r="D1465" s="86"/>
    </row>
    <row r="1466" spans="2:4" s="87" customFormat="1" ht="12.75">
      <c r="B1466" s="85"/>
      <c r="C1466" s="85"/>
      <c r="D1466" s="86"/>
    </row>
    <row r="1467" spans="2:4" s="87" customFormat="1" ht="12.75">
      <c r="B1467" s="85"/>
      <c r="C1467" s="85"/>
      <c r="D1467" s="86"/>
    </row>
    <row r="1468" spans="2:4" s="87" customFormat="1" ht="12.75">
      <c r="B1468" s="85"/>
      <c r="C1468" s="85"/>
      <c r="D1468" s="86"/>
    </row>
    <row r="1469" spans="2:4" s="87" customFormat="1" ht="12.75">
      <c r="B1469" s="85"/>
      <c r="C1469" s="85"/>
      <c r="D1469" s="86"/>
    </row>
    <row r="1470" spans="2:4" s="87" customFormat="1" ht="12.75">
      <c r="B1470" s="85"/>
      <c r="C1470" s="85"/>
      <c r="D1470" s="86"/>
    </row>
    <row r="1471" spans="2:4" s="87" customFormat="1" ht="12.75">
      <c r="B1471" s="85"/>
      <c r="C1471" s="85"/>
      <c r="D1471" s="86"/>
    </row>
    <row r="1472" spans="2:4" s="87" customFormat="1" ht="12.75">
      <c r="B1472" s="85"/>
      <c r="C1472" s="85"/>
      <c r="D1472" s="86"/>
    </row>
    <row r="1473" spans="2:4" s="87" customFormat="1" ht="12.75">
      <c r="B1473" s="85"/>
      <c r="C1473" s="85"/>
      <c r="D1473" s="86"/>
    </row>
    <row r="1474" spans="2:4" s="87" customFormat="1" ht="12.75">
      <c r="B1474" s="85"/>
      <c r="C1474" s="85"/>
      <c r="D1474" s="86"/>
    </row>
    <row r="1475" spans="2:4" s="87" customFormat="1" ht="12.75">
      <c r="B1475" s="85"/>
      <c r="C1475" s="85"/>
      <c r="D1475" s="86"/>
    </row>
    <row r="1476" spans="2:4" s="87" customFormat="1" ht="12.75">
      <c r="B1476" s="85"/>
      <c r="C1476" s="85"/>
      <c r="D1476" s="86"/>
    </row>
    <row r="1477" spans="2:4" s="87" customFormat="1" ht="12.75">
      <c r="B1477" s="85"/>
      <c r="C1477" s="85"/>
      <c r="D1477" s="86"/>
    </row>
    <row r="1478" spans="2:4" s="87" customFormat="1" ht="12.75">
      <c r="B1478" s="85"/>
      <c r="C1478" s="85"/>
      <c r="D1478" s="86"/>
    </row>
    <row r="1479" spans="2:4" s="87" customFormat="1" ht="12.75">
      <c r="B1479" s="85"/>
      <c r="C1479" s="85"/>
      <c r="D1479" s="86"/>
    </row>
    <row r="1480" spans="2:4" s="87" customFormat="1" ht="12.75">
      <c r="B1480" s="85"/>
      <c r="C1480" s="85"/>
      <c r="D1480" s="86"/>
    </row>
    <row r="1481" spans="2:4" s="87" customFormat="1" ht="12.75">
      <c r="B1481" s="85"/>
      <c r="C1481" s="85"/>
      <c r="D1481" s="86"/>
    </row>
    <row r="1482" spans="2:4" s="87" customFormat="1" ht="12.75">
      <c r="B1482" s="85"/>
      <c r="C1482" s="85"/>
      <c r="D1482" s="86"/>
    </row>
    <row r="1483" spans="2:4" s="87" customFormat="1" ht="12.75">
      <c r="B1483" s="85"/>
      <c r="C1483" s="85"/>
      <c r="D1483" s="86"/>
    </row>
    <row r="1484" spans="2:4" s="87" customFormat="1" ht="12.75">
      <c r="B1484" s="85"/>
      <c r="C1484" s="85"/>
      <c r="D1484" s="86"/>
    </row>
    <row r="1485" spans="2:4" s="87" customFormat="1" ht="12.75">
      <c r="B1485" s="85"/>
      <c r="C1485" s="85"/>
      <c r="D1485" s="86"/>
    </row>
    <row r="1486" spans="2:4" s="87" customFormat="1" ht="12.75">
      <c r="B1486" s="85"/>
      <c r="C1486" s="85"/>
      <c r="D1486" s="86"/>
    </row>
    <row r="1487" spans="2:4" s="87" customFormat="1" ht="12.75">
      <c r="B1487" s="85"/>
      <c r="C1487" s="85"/>
      <c r="D1487" s="86"/>
    </row>
    <row r="1488" spans="2:4" s="87" customFormat="1" ht="12.75">
      <c r="B1488" s="85"/>
      <c r="C1488" s="85"/>
      <c r="D1488" s="86"/>
    </row>
    <row r="1489" spans="2:4" s="87" customFormat="1" ht="12.75">
      <c r="B1489" s="85"/>
      <c r="C1489" s="85"/>
      <c r="D1489" s="86"/>
    </row>
    <row r="1490" spans="2:4" s="87" customFormat="1" ht="12.75">
      <c r="B1490" s="85"/>
      <c r="C1490" s="85"/>
      <c r="D1490" s="86"/>
    </row>
    <row r="1491" spans="2:4" s="87" customFormat="1" ht="12.75">
      <c r="B1491" s="85"/>
      <c r="C1491" s="85"/>
      <c r="D1491" s="86"/>
    </row>
    <row r="1492" spans="2:4" s="87" customFormat="1" ht="12.75">
      <c r="B1492" s="85"/>
      <c r="C1492" s="85"/>
      <c r="D1492" s="86"/>
    </row>
    <row r="1493" spans="2:4" s="87" customFormat="1" ht="12.75">
      <c r="B1493" s="85"/>
      <c r="C1493" s="85"/>
      <c r="D1493" s="86"/>
    </row>
    <row r="1494" spans="2:4" s="87" customFormat="1" ht="12.75">
      <c r="B1494" s="85"/>
      <c r="C1494" s="85"/>
      <c r="D1494" s="86"/>
    </row>
    <row r="1495" spans="2:4" s="87" customFormat="1" ht="12.75">
      <c r="B1495" s="85"/>
      <c r="C1495" s="85"/>
      <c r="D1495" s="86"/>
    </row>
    <row r="1496" spans="2:4" s="87" customFormat="1" ht="12.75">
      <c r="B1496" s="85"/>
      <c r="C1496" s="85"/>
      <c r="D1496" s="86"/>
    </row>
    <row r="1497" spans="2:4" s="87" customFormat="1" ht="12.75">
      <c r="B1497" s="85"/>
      <c r="C1497" s="85"/>
      <c r="D1497" s="86"/>
    </row>
    <row r="1498" spans="2:4" s="87" customFormat="1" ht="12.75">
      <c r="B1498" s="85"/>
      <c r="C1498" s="85"/>
      <c r="D1498" s="86"/>
    </row>
    <row r="1499" spans="2:4" s="87" customFormat="1" ht="12.75">
      <c r="B1499" s="85"/>
      <c r="C1499" s="85"/>
      <c r="D1499" s="86"/>
    </row>
    <row r="1500" spans="2:4" s="87" customFormat="1" ht="12.75">
      <c r="B1500" s="85"/>
      <c r="C1500" s="85"/>
      <c r="D1500" s="86"/>
    </row>
    <row r="1501" spans="2:4" s="87" customFormat="1" ht="12.75">
      <c r="B1501" s="85"/>
      <c r="C1501" s="85"/>
      <c r="D1501" s="86"/>
    </row>
    <row r="1502" spans="2:4" s="87" customFormat="1" ht="12.75">
      <c r="B1502" s="85"/>
      <c r="C1502" s="85"/>
      <c r="D1502" s="86"/>
    </row>
    <row r="1503" spans="2:4" s="87" customFormat="1" ht="12.75">
      <c r="B1503" s="85"/>
      <c r="C1503" s="85"/>
      <c r="D1503" s="86"/>
    </row>
    <row r="1504" spans="2:4" s="87" customFormat="1" ht="12.75">
      <c r="B1504" s="85"/>
      <c r="C1504" s="85"/>
      <c r="D1504" s="86"/>
    </row>
    <row r="1505" spans="2:4" s="87" customFormat="1" ht="12.75">
      <c r="B1505" s="85"/>
      <c r="C1505" s="85"/>
      <c r="D1505" s="86"/>
    </row>
    <row r="1506" spans="2:4" s="87" customFormat="1" ht="12.75">
      <c r="B1506" s="85"/>
      <c r="C1506" s="85"/>
      <c r="D1506" s="86"/>
    </row>
    <row r="1507" spans="2:4" s="87" customFormat="1" ht="12.75">
      <c r="B1507" s="85"/>
      <c r="C1507" s="85"/>
      <c r="D1507" s="86"/>
    </row>
    <row r="1508" spans="2:4" s="87" customFormat="1" ht="12.75">
      <c r="B1508" s="85"/>
      <c r="C1508" s="85"/>
      <c r="D1508" s="86"/>
    </row>
    <row r="1509" spans="2:4" s="87" customFormat="1" ht="12.75">
      <c r="B1509" s="85"/>
      <c r="C1509" s="85"/>
      <c r="D1509" s="86"/>
    </row>
    <row r="1510" spans="2:4" s="87" customFormat="1" ht="12.75">
      <c r="B1510" s="85"/>
      <c r="C1510" s="85"/>
      <c r="D1510" s="86"/>
    </row>
    <row r="1511" spans="2:4" s="87" customFormat="1" ht="12.75">
      <c r="B1511" s="85"/>
      <c r="C1511" s="85"/>
      <c r="D1511" s="86"/>
    </row>
    <row r="1512" spans="2:4" s="87" customFormat="1" ht="12.75">
      <c r="B1512" s="85"/>
      <c r="C1512" s="85"/>
      <c r="D1512" s="86"/>
    </row>
    <row r="1513" spans="2:4" s="87" customFormat="1" ht="12.75">
      <c r="B1513" s="85"/>
      <c r="C1513" s="85"/>
      <c r="D1513" s="86"/>
    </row>
    <row r="1514" spans="2:4" s="87" customFormat="1" ht="12.75">
      <c r="B1514" s="85"/>
      <c r="C1514" s="85"/>
      <c r="D1514" s="86"/>
    </row>
    <row r="1515" spans="2:4" s="87" customFormat="1" ht="12.75">
      <c r="B1515" s="85"/>
      <c r="C1515" s="85"/>
      <c r="D1515" s="86"/>
    </row>
    <row r="1516" spans="2:4" s="87" customFormat="1" ht="12.75">
      <c r="B1516" s="85"/>
      <c r="C1516" s="85"/>
      <c r="D1516" s="86"/>
    </row>
    <row r="1517" spans="2:4" s="87" customFormat="1" ht="12.75">
      <c r="B1517" s="85"/>
      <c r="C1517" s="85"/>
      <c r="D1517" s="86"/>
    </row>
    <row r="1518" spans="2:4" s="87" customFormat="1" ht="12.75">
      <c r="B1518" s="85"/>
      <c r="C1518" s="85"/>
      <c r="D1518" s="86"/>
    </row>
    <row r="1519" spans="2:4" s="87" customFormat="1" ht="12.75">
      <c r="B1519" s="85"/>
      <c r="C1519" s="85"/>
      <c r="D1519" s="86"/>
    </row>
    <row r="1520" spans="2:4" s="87" customFormat="1" ht="12.75">
      <c r="B1520" s="85"/>
      <c r="C1520" s="85"/>
      <c r="D1520" s="86"/>
    </row>
    <row r="1521" spans="2:4" s="87" customFormat="1" ht="12.75">
      <c r="B1521" s="85"/>
      <c r="C1521" s="85"/>
      <c r="D1521" s="86"/>
    </row>
    <row r="1522" spans="2:4" s="87" customFormat="1" ht="12.75">
      <c r="B1522" s="85"/>
      <c r="C1522" s="85"/>
      <c r="D1522" s="86"/>
    </row>
    <row r="1523" spans="2:4" s="87" customFormat="1" ht="12.75">
      <c r="B1523" s="85"/>
      <c r="C1523" s="85"/>
      <c r="D1523" s="86"/>
    </row>
    <row r="1524" spans="2:4" s="87" customFormat="1" ht="12.75">
      <c r="B1524" s="85"/>
      <c r="C1524" s="85"/>
      <c r="D1524" s="86"/>
    </row>
    <row r="1525" spans="2:4" s="87" customFormat="1" ht="12.75">
      <c r="B1525" s="85"/>
      <c r="C1525" s="85"/>
      <c r="D1525" s="86"/>
    </row>
    <row r="1526" spans="2:4" s="87" customFormat="1" ht="12.75">
      <c r="B1526" s="85"/>
      <c r="C1526" s="85"/>
      <c r="D1526" s="86"/>
    </row>
    <row r="1527" spans="2:4" s="87" customFormat="1" ht="12.75">
      <c r="B1527" s="85"/>
      <c r="C1527" s="85"/>
      <c r="D1527" s="86"/>
    </row>
    <row r="1528" spans="2:4" s="87" customFormat="1" ht="12.75">
      <c r="B1528" s="85"/>
      <c r="C1528" s="85"/>
      <c r="D1528" s="86"/>
    </row>
    <row r="1529" spans="2:4" s="87" customFormat="1" ht="12.75">
      <c r="B1529" s="85"/>
      <c r="C1529" s="85"/>
      <c r="D1529" s="86"/>
    </row>
    <row r="1530" spans="2:4" s="87" customFormat="1" ht="12.75">
      <c r="B1530" s="85"/>
      <c r="C1530" s="85"/>
      <c r="D1530" s="86"/>
    </row>
    <row r="1531" spans="2:4" s="87" customFormat="1" ht="12.75">
      <c r="B1531" s="85"/>
      <c r="C1531" s="85"/>
      <c r="D1531" s="86"/>
    </row>
    <row r="1532" spans="2:4" s="87" customFormat="1" ht="12.75">
      <c r="B1532" s="85"/>
      <c r="C1532" s="85"/>
      <c r="D1532" s="86"/>
    </row>
    <row r="1533" spans="2:4" s="87" customFormat="1" ht="12.75">
      <c r="B1533" s="85"/>
      <c r="C1533" s="85"/>
      <c r="D1533" s="86"/>
    </row>
    <row r="1534" spans="2:4" s="87" customFormat="1" ht="12.75">
      <c r="B1534" s="85"/>
      <c r="C1534" s="85"/>
      <c r="D1534" s="86"/>
    </row>
    <row r="1535" spans="2:4" s="87" customFormat="1" ht="12.75">
      <c r="B1535" s="85"/>
      <c r="C1535" s="85"/>
      <c r="D1535" s="86"/>
    </row>
    <row r="1536" spans="2:4" s="87" customFormat="1" ht="12.75">
      <c r="B1536" s="85"/>
      <c r="C1536" s="85"/>
      <c r="D1536" s="86"/>
    </row>
    <row r="1537" spans="2:4" s="87" customFormat="1" ht="12.75">
      <c r="B1537" s="85"/>
      <c r="C1537" s="85"/>
      <c r="D1537" s="86"/>
    </row>
    <row r="1538" spans="2:4" s="87" customFormat="1" ht="12.75">
      <c r="B1538" s="85"/>
      <c r="C1538" s="85"/>
      <c r="D1538" s="86"/>
    </row>
    <row r="1539" spans="2:4" s="87" customFormat="1" ht="12.75">
      <c r="B1539" s="85"/>
      <c r="C1539" s="85"/>
      <c r="D1539" s="86"/>
    </row>
    <row r="1540" spans="2:4" s="87" customFormat="1" ht="12.75">
      <c r="B1540" s="85"/>
      <c r="C1540" s="85"/>
      <c r="D1540" s="86"/>
    </row>
    <row r="1541" spans="2:4" s="87" customFormat="1" ht="12.75">
      <c r="B1541" s="85"/>
      <c r="C1541" s="85"/>
      <c r="D1541" s="86"/>
    </row>
    <row r="1542" spans="2:4" s="87" customFormat="1" ht="12.75">
      <c r="B1542" s="85"/>
      <c r="C1542" s="85"/>
      <c r="D1542" s="86"/>
    </row>
    <row r="1543" spans="2:4" s="87" customFormat="1" ht="12.75">
      <c r="B1543" s="85"/>
      <c r="C1543" s="85"/>
      <c r="D1543" s="86"/>
    </row>
    <row r="1544" spans="2:4" s="87" customFormat="1" ht="12.75">
      <c r="B1544" s="85"/>
      <c r="C1544" s="85"/>
      <c r="D1544" s="86"/>
    </row>
    <row r="1545" spans="2:4" s="87" customFormat="1" ht="12.75">
      <c r="B1545" s="85"/>
      <c r="C1545" s="85"/>
      <c r="D1545" s="86"/>
    </row>
    <row r="1546" spans="2:4" s="87" customFormat="1" ht="12.75">
      <c r="B1546" s="85"/>
      <c r="C1546" s="85"/>
      <c r="D1546" s="86"/>
    </row>
    <row r="1547" spans="2:4" s="87" customFormat="1" ht="12.75">
      <c r="B1547" s="85"/>
      <c r="C1547" s="85"/>
      <c r="D1547" s="86"/>
    </row>
    <row r="1548" spans="2:4" s="87" customFormat="1" ht="12.75">
      <c r="B1548" s="85"/>
      <c r="C1548" s="85"/>
      <c r="D1548" s="86"/>
    </row>
    <row r="1549" spans="2:4" s="87" customFormat="1" ht="12.75">
      <c r="B1549" s="85"/>
      <c r="C1549" s="85"/>
      <c r="D1549" s="86"/>
    </row>
    <row r="1550" spans="2:4" s="87" customFormat="1" ht="12.75">
      <c r="B1550" s="85"/>
      <c r="C1550" s="85"/>
      <c r="D1550" s="86"/>
    </row>
    <row r="1551" spans="2:4" s="87" customFormat="1" ht="12.75">
      <c r="B1551" s="85"/>
      <c r="C1551" s="85"/>
      <c r="D1551" s="86"/>
    </row>
    <row r="1552" spans="2:4" s="87" customFormat="1" ht="12.75">
      <c r="B1552" s="85"/>
      <c r="C1552" s="85"/>
      <c r="D1552" s="86"/>
    </row>
    <row r="1553" spans="2:4" s="87" customFormat="1" ht="12.75">
      <c r="B1553" s="85"/>
      <c r="C1553" s="85"/>
      <c r="D1553" s="86"/>
    </row>
    <row r="1554" spans="2:4" s="87" customFormat="1" ht="12.75">
      <c r="B1554" s="85"/>
      <c r="C1554" s="85"/>
      <c r="D1554" s="86"/>
    </row>
    <row r="1555" spans="2:4" s="87" customFormat="1" ht="12.75">
      <c r="B1555" s="85"/>
      <c r="C1555" s="85"/>
      <c r="D1555" s="86"/>
    </row>
    <row r="1556" spans="2:4" s="87" customFormat="1" ht="12.75">
      <c r="B1556" s="85"/>
      <c r="C1556" s="85"/>
      <c r="D1556" s="86"/>
    </row>
    <row r="1557" spans="2:4" s="87" customFormat="1" ht="12.75">
      <c r="B1557" s="85"/>
      <c r="C1557" s="85"/>
      <c r="D1557" s="86"/>
    </row>
    <row r="1558" spans="2:4" s="87" customFormat="1" ht="12.75">
      <c r="B1558" s="85"/>
      <c r="C1558" s="85"/>
      <c r="D1558" s="86"/>
    </row>
    <row r="1559" spans="2:4" s="87" customFormat="1" ht="12.75">
      <c r="B1559" s="85"/>
      <c r="C1559" s="85"/>
      <c r="D1559" s="86"/>
    </row>
    <row r="1560" spans="2:4" s="87" customFormat="1" ht="12.75">
      <c r="B1560" s="85"/>
      <c r="C1560" s="85"/>
      <c r="D1560" s="86"/>
    </row>
    <row r="1561" spans="2:4" s="87" customFormat="1" ht="12.75">
      <c r="B1561" s="85"/>
      <c r="C1561" s="85"/>
      <c r="D1561" s="86"/>
    </row>
    <row r="1562" spans="2:4" s="87" customFormat="1" ht="12.75">
      <c r="B1562" s="85"/>
      <c r="C1562" s="85"/>
      <c r="D1562" s="86"/>
    </row>
    <row r="1563" spans="2:4" s="87" customFormat="1" ht="12.75">
      <c r="B1563" s="85"/>
      <c r="C1563" s="85"/>
      <c r="D1563" s="86"/>
    </row>
    <row r="1564" spans="2:4" s="87" customFormat="1" ht="12.75">
      <c r="B1564" s="85"/>
      <c r="C1564" s="85"/>
      <c r="D1564" s="86"/>
    </row>
    <row r="1565" spans="2:4" s="87" customFormat="1" ht="12.75">
      <c r="B1565" s="85"/>
      <c r="C1565" s="85"/>
      <c r="D1565" s="86"/>
    </row>
    <row r="1566" spans="2:4" s="87" customFormat="1" ht="12.75">
      <c r="B1566" s="85"/>
      <c r="C1566" s="85"/>
      <c r="D1566" s="86"/>
    </row>
    <row r="1567" spans="2:4" s="87" customFormat="1" ht="12.75">
      <c r="B1567" s="85"/>
      <c r="C1567" s="85"/>
      <c r="D1567" s="86"/>
    </row>
    <row r="1568" spans="2:4" s="87" customFormat="1" ht="12.75">
      <c r="B1568" s="85"/>
      <c r="C1568" s="85"/>
      <c r="D1568" s="86"/>
    </row>
    <row r="1569" spans="2:4" s="87" customFormat="1" ht="12.75">
      <c r="B1569" s="85"/>
      <c r="C1569" s="85"/>
      <c r="D1569" s="86"/>
    </row>
    <row r="1570" spans="2:4" s="87" customFormat="1" ht="12.75">
      <c r="B1570" s="85"/>
      <c r="C1570" s="85"/>
      <c r="D1570" s="86"/>
    </row>
    <row r="1571" spans="2:4" s="87" customFormat="1" ht="12.75">
      <c r="B1571" s="85"/>
      <c r="C1571" s="85"/>
      <c r="D1571" s="86"/>
    </row>
    <row r="1572" spans="2:4" s="87" customFormat="1" ht="12.75">
      <c r="B1572" s="85"/>
      <c r="C1572" s="85"/>
      <c r="D1572" s="86"/>
    </row>
    <row r="1573" spans="2:4" s="87" customFormat="1" ht="12.75">
      <c r="B1573" s="85"/>
      <c r="C1573" s="85"/>
      <c r="D1573" s="86"/>
    </row>
    <row r="1574" spans="2:4" s="87" customFormat="1" ht="12.75">
      <c r="B1574" s="85"/>
      <c r="C1574" s="85"/>
      <c r="D1574" s="86"/>
    </row>
    <row r="1575" spans="2:4" s="87" customFormat="1" ht="12.75">
      <c r="B1575" s="85"/>
      <c r="C1575" s="85"/>
      <c r="D1575" s="86"/>
    </row>
    <row r="1576" spans="2:4" s="87" customFormat="1" ht="12.75">
      <c r="B1576" s="85"/>
      <c r="C1576" s="85"/>
      <c r="D1576" s="86"/>
    </row>
    <row r="1577" spans="2:4" s="87" customFormat="1" ht="12.75">
      <c r="B1577" s="85"/>
      <c r="C1577" s="85"/>
      <c r="D1577" s="86"/>
    </row>
    <row r="1578" spans="2:4" s="87" customFormat="1" ht="12.75">
      <c r="B1578" s="85"/>
      <c r="C1578" s="85"/>
      <c r="D1578" s="86"/>
    </row>
    <row r="1579" spans="2:4" s="87" customFormat="1" ht="12.75">
      <c r="B1579" s="85"/>
      <c r="C1579" s="85"/>
      <c r="D1579" s="86"/>
    </row>
    <row r="1580" spans="2:4" s="87" customFormat="1" ht="12.75">
      <c r="B1580" s="85"/>
      <c r="C1580" s="85"/>
      <c r="D1580" s="86"/>
    </row>
    <row r="1581" spans="2:4" s="87" customFormat="1" ht="12.75">
      <c r="B1581" s="85"/>
      <c r="C1581" s="85"/>
      <c r="D1581" s="86"/>
    </row>
    <row r="1582" spans="2:4" s="87" customFormat="1" ht="12.75">
      <c r="B1582" s="85"/>
      <c r="C1582" s="85"/>
      <c r="D1582" s="86"/>
    </row>
    <row r="1583" spans="2:4" s="87" customFormat="1" ht="12.75">
      <c r="B1583" s="85"/>
      <c r="C1583" s="85"/>
      <c r="D1583" s="86"/>
    </row>
    <row r="1584" spans="2:4" s="87" customFormat="1" ht="12.75">
      <c r="B1584" s="85"/>
      <c r="C1584" s="85"/>
      <c r="D1584" s="86"/>
    </row>
    <row r="1585" spans="2:4" s="87" customFormat="1" ht="12.75">
      <c r="B1585" s="85"/>
      <c r="C1585" s="85"/>
      <c r="D1585" s="86"/>
    </row>
    <row r="1586" spans="2:4" s="87" customFormat="1" ht="12.75">
      <c r="B1586" s="85"/>
      <c r="C1586" s="85"/>
      <c r="D1586" s="86"/>
    </row>
    <row r="1587" spans="2:4" s="87" customFormat="1" ht="12.75">
      <c r="B1587" s="85"/>
      <c r="C1587" s="85"/>
      <c r="D1587" s="86"/>
    </row>
    <row r="1588" spans="2:4" s="87" customFormat="1" ht="12.75">
      <c r="B1588" s="85"/>
      <c r="C1588" s="85"/>
      <c r="D1588" s="86"/>
    </row>
    <row r="1589" spans="2:4" s="87" customFormat="1" ht="12.75">
      <c r="B1589" s="85"/>
      <c r="C1589" s="85"/>
      <c r="D1589" s="86"/>
    </row>
    <row r="1590" spans="2:4" s="87" customFormat="1" ht="12.75">
      <c r="B1590" s="85"/>
      <c r="C1590" s="85"/>
      <c r="D1590" s="86"/>
    </row>
    <row r="1591" spans="2:4" s="87" customFormat="1" ht="12.75">
      <c r="B1591" s="85"/>
      <c r="C1591" s="85"/>
      <c r="D1591" s="86"/>
    </row>
    <row r="1592" spans="2:4" s="87" customFormat="1" ht="12.75">
      <c r="B1592" s="85"/>
      <c r="C1592" s="85"/>
      <c r="D1592" s="86"/>
    </row>
    <row r="1593" spans="2:4" s="87" customFormat="1" ht="12.75">
      <c r="B1593" s="85"/>
      <c r="C1593" s="85"/>
      <c r="D1593" s="86"/>
    </row>
    <row r="1594" spans="2:4" s="87" customFormat="1" ht="12.75">
      <c r="B1594" s="85"/>
      <c r="C1594" s="85"/>
      <c r="D1594" s="86"/>
    </row>
    <row r="1595" spans="2:4" s="87" customFormat="1" ht="12.75">
      <c r="B1595" s="85"/>
      <c r="C1595" s="85"/>
      <c r="D1595" s="86"/>
    </row>
    <row r="1596" spans="2:4" s="87" customFormat="1" ht="12.75">
      <c r="B1596" s="85"/>
      <c r="C1596" s="85"/>
      <c r="D1596" s="86"/>
    </row>
    <row r="1597" spans="2:4" s="87" customFormat="1" ht="12.75">
      <c r="B1597" s="85"/>
      <c r="C1597" s="85"/>
      <c r="D1597" s="86"/>
    </row>
    <row r="1598" spans="2:4" s="87" customFormat="1" ht="12.75">
      <c r="B1598" s="85"/>
      <c r="C1598" s="85"/>
      <c r="D1598" s="86"/>
    </row>
    <row r="1599" spans="2:4" s="87" customFormat="1" ht="12.75">
      <c r="B1599" s="85"/>
      <c r="C1599" s="85"/>
      <c r="D1599" s="86"/>
    </row>
    <row r="1600" spans="2:4" s="87" customFormat="1" ht="12.75">
      <c r="B1600" s="85"/>
      <c r="C1600" s="85"/>
      <c r="D1600" s="86"/>
    </row>
    <row r="1601" spans="2:4" s="87" customFormat="1" ht="12.75">
      <c r="B1601" s="85"/>
      <c r="C1601" s="85"/>
      <c r="D1601" s="86"/>
    </row>
    <row r="1602" spans="2:4" s="87" customFormat="1" ht="12.75">
      <c r="B1602" s="85"/>
      <c r="C1602" s="85"/>
      <c r="D1602" s="86"/>
    </row>
    <row r="1603" spans="2:4" s="87" customFormat="1" ht="12.75">
      <c r="B1603" s="85"/>
      <c r="C1603" s="85"/>
      <c r="D1603" s="86"/>
    </row>
    <row r="1604" spans="2:4" s="87" customFormat="1" ht="12.75">
      <c r="B1604" s="85"/>
      <c r="C1604" s="85"/>
      <c r="D1604" s="86"/>
    </row>
    <row r="1605" spans="2:4" s="87" customFormat="1" ht="12.75">
      <c r="B1605" s="85"/>
      <c r="C1605" s="85"/>
      <c r="D1605" s="86"/>
    </row>
    <row r="1606" spans="2:4" s="87" customFormat="1" ht="12.75">
      <c r="B1606" s="85"/>
      <c r="C1606" s="85"/>
      <c r="D1606" s="86"/>
    </row>
    <row r="1607" spans="2:4" s="87" customFormat="1" ht="12.75">
      <c r="B1607" s="85"/>
      <c r="C1607" s="85"/>
      <c r="D1607" s="86"/>
    </row>
    <row r="1608" spans="2:4" s="87" customFormat="1" ht="12.75">
      <c r="B1608" s="85"/>
      <c r="C1608" s="85"/>
      <c r="D1608" s="86"/>
    </row>
    <row r="1609" spans="2:4" s="87" customFormat="1" ht="12.75">
      <c r="B1609" s="85"/>
      <c r="C1609" s="85"/>
      <c r="D1609" s="86"/>
    </row>
    <row r="1610" spans="2:4" s="87" customFormat="1" ht="12.75">
      <c r="B1610" s="85"/>
      <c r="C1610" s="85"/>
      <c r="D1610" s="86"/>
    </row>
    <row r="1611" spans="2:4" s="87" customFormat="1" ht="12.75">
      <c r="B1611" s="85"/>
      <c r="C1611" s="85"/>
      <c r="D1611" s="86"/>
    </row>
    <row r="1612" spans="2:4" s="87" customFormat="1" ht="12.75">
      <c r="B1612" s="85"/>
      <c r="C1612" s="85"/>
      <c r="D1612" s="86"/>
    </row>
    <row r="1613" spans="2:4" s="87" customFormat="1" ht="12.75">
      <c r="B1613" s="85"/>
      <c r="C1613" s="85"/>
      <c r="D1613" s="86"/>
    </row>
    <row r="1614" spans="2:4" s="87" customFormat="1" ht="12.75">
      <c r="B1614" s="85"/>
      <c r="C1614" s="85"/>
      <c r="D1614" s="86"/>
    </row>
    <row r="1615" spans="2:4" s="87" customFormat="1" ht="12.75">
      <c r="B1615" s="85"/>
      <c r="C1615" s="85"/>
      <c r="D1615" s="86"/>
    </row>
    <row r="1616" spans="2:4" s="87" customFormat="1" ht="12.75">
      <c r="B1616" s="85"/>
      <c r="C1616" s="85"/>
      <c r="D1616" s="86"/>
    </row>
    <row r="1617" spans="2:4" s="87" customFormat="1" ht="12.75">
      <c r="B1617" s="85"/>
      <c r="C1617" s="85"/>
      <c r="D1617" s="86"/>
    </row>
    <row r="1618" spans="2:4" s="87" customFormat="1" ht="12.75">
      <c r="B1618" s="85"/>
      <c r="C1618" s="85"/>
      <c r="D1618" s="86"/>
    </row>
    <row r="1619" spans="2:4" s="87" customFormat="1" ht="12.75">
      <c r="B1619" s="85"/>
      <c r="C1619" s="85"/>
      <c r="D1619" s="86"/>
    </row>
    <row r="1620" spans="2:4" s="87" customFormat="1" ht="12.75">
      <c r="B1620" s="85"/>
      <c r="C1620" s="85"/>
      <c r="D1620" s="86"/>
    </row>
    <row r="1621" spans="2:4" s="87" customFormat="1" ht="12.75">
      <c r="B1621" s="85"/>
      <c r="C1621" s="85"/>
      <c r="D1621" s="86"/>
    </row>
    <row r="1622" spans="2:4" s="87" customFormat="1" ht="12.75">
      <c r="B1622" s="85"/>
      <c r="C1622" s="85"/>
      <c r="D1622" s="86"/>
    </row>
    <row r="1623" spans="2:4" s="87" customFormat="1" ht="12.75">
      <c r="B1623" s="85"/>
      <c r="C1623" s="85"/>
      <c r="D1623" s="86"/>
    </row>
    <row r="1624" spans="2:4" s="87" customFormat="1" ht="12.75">
      <c r="B1624" s="85"/>
      <c r="C1624" s="85"/>
      <c r="D1624" s="86"/>
    </row>
    <row r="1625" spans="2:4" s="87" customFormat="1" ht="12.75">
      <c r="B1625" s="85"/>
      <c r="C1625" s="85"/>
      <c r="D1625" s="86"/>
    </row>
    <row r="1626" spans="2:4" s="87" customFormat="1" ht="12.75">
      <c r="B1626" s="85"/>
      <c r="C1626" s="85"/>
      <c r="D1626" s="86"/>
    </row>
    <row r="1627" spans="2:4" s="87" customFormat="1" ht="12.75">
      <c r="B1627" s="85"/>
      <c r="C1627" s="85"/>
      <c r="D1627" s="86"/>
    </row>
    <row r="1628" spans="2:4" s="87" customFormat="1" ht="12.75">
      <c r="B1628" s="85"/>
      <c r="C1628" s="85"/>
      <c r="D1628" s="86"/>
    </row>
    <row r="1629" spans="2:4" s="87" customFormat="1" ht="12.75">
      <c r="B1629" s="85"/>
      <c r="C1629" s="85"/>
      <c r="D1629" s="86"/>
    </row>
    <row r="1630" spans="2:4" s="87" customFormat="1" ht="12.75">
      <c r="B1630" s="85"/>
      <c r="C1630" s="85"/>
      <c r="D1630" s="86"/>
    </row>
    <row r="1631" spans="2:4" s="87" customFormat="1" ht="12.75">
      <c r="B1631" s="85"/>
      <c r="C1631" s="85"/>
      <c r="D1631" s="86"/>
    </row>
    <row r="1632" spans="2:4" s="87" customFormat="1" ht="12.75">
      <c r="B1632" s="85"/>
      <c r="C1632" s="85"/>
      <c r="D1632" s="86"/>
    </row>
    <row r="1633" spans="2:4" s="87" customFormat="1" ht="12.75">
      <c r="B1633" s="85"/>
      <c r="C1633" s="85"/>
      <c r="D1633" s="86"/>
    </row>
    <row r="1634" spans="2:4" s="87" customFormat="1" ht="12.75">
      <c r="B1634" s="85"/>
      <c r="C1634" s="85"/>
      <c r="D1634" s="86"/>
    </row>
    <row r="1635" spans="2:4" s="87" customFormat="1" ht="12.75">
      <c r="B1635" s="85"/>
      <c r="C1635" s="85"/>
      <c r="D1635" s="86"/>
    </row>
    <row r="1636" spans="2:4" s="87" customFormat="1" ht="12.75">
      <c r="B1636" s="85"/>
      <c r="C1636" s="85"/>
      <c r="D1636" s="86"/>
    </row>
    <row r="1637" spans="2:4" s="87" customFormat="1" ht="12.75">
      <c r="B1637" s="85"/>
      <c r="C1637" s="85"/>
      <c r="D1637" s="86"/>
    </row>
    <row r="1638" spans="2:4" s="87" customFormat="1" ht="12.75">
      <c r="B1638" s="85"/>
      <c r="C1638" s="85"/>
      <c r="D1638" s="86"/>
    </row>
    <row r="1639" spans="2:4" s="87" customFormat="1" ht="12.75">
      <c r="B1639" s="85"/>
      <c r="C1639" s="85"/>
      <c r="D1639" s="86"/>
    </row>
    <row r="1640" spans="2:4" s="87" customFormat="1" ht="12.75">
      <c r="B1640" s="85"/>
      <c r="C1640" s="85"/>
      <c r="D1640" s="86"/>
    </row>
    <row r="1641" spans="2:4" s="87" customFormat="1" ht="12.75">
      <c r="B1641" s="85"/>
      <c r="C1641" s="85"/>
      <c r="D1641" s="86"/>
    </row>
    <row r="1642" spans="2:4" s="87" customFormat="1" ht="12.75">
      <c r="B1642" s="85"/>
      <c r="C1642" s="85"/>
      <c r="D1642" s="86"/>
    </row>
    <row r="1643" spans="2:4" s="87" customFormat="1" ht="12.75">
      <c r="B1643" s="85"/>
      <c r="C1643" s="85"/>
      <c r="D1643" s="86"/>
    </row>
    <row r="1644" spans="2:4" s="87" customFormat="1" ht="12.75">
      <c r="B1644" s="85"/>
      <c r="C1644" s="85"/>
      <c r="D1644" s="86"/>
    </row>
    <row r="1645" spans="2:4" s="87" customFormat="1" ht="12.75">
      <c r="B1645" s="85"/>
      <c r="C1645" s="85"/>
      <c r="D1645" s="86"/>
    </row>
    <row r="1646" spans="2:4" s="87" customFormat="1" ht="12.75">
      <c r="B1646" s="85"/>
      <c r="C1646" s="85"/>
      <c r="D1646" s="86"/>
    </row>
    <row r="1647" spans="2:4" s="87" customFormat="1" ht="12.75">
      <c r="B1647" s="85"/>
      <c r="C1647" s="85"/>
      <c r="D1647" s="86"/>
    </row>
    <row r="1648" spans="2:4" s="87" customFormat="1" ht="12.75">
      <c r="B1648" s="85"/>
      <c r="C1648" s="85"/>
      <c r="D1648" s="86"/>
    </row>
    <row r="1649" spans="2:4" s="87" customFormat="1" ht="12.75">
      <c r="B1649" s="85"/>
      <c r="C1649" s="85"/>
      <c r="D1649" s="86"/>
    </row>
    <row r="1650" spans="2:4" s="87" customFormat="1" ht="12.75">
      <c r="B1650" s="85"/>
      <c r="C1650" s="85"/>
      <c r="D1650" s="86"/>
    </row>
    <row r="1651" spans="2:4" s="87" customFormat="1" ht="12.75">
      <c r="B1651" s="85"/>
      <c r="C1651" s="85"/>
      <c r="D1651" s="86"/>
    </row>
    <row r="1652" spans="2:4" s="87" customFormat="1" ht="12.75">
      <c r="B1652" s="85"/>
      <c r="C1652" s="85"/>
      <c r="D1652" s="86"/>
    </row>
    <row r="1653" spans="2:4" s="87" customFormat="1" ht="12.75">
      <c r="B1653" s="85"/>
      <c r="C1653" s="85"/>
      <c r="D1653" s="86"/>
    </row>
    <row r="1654" spans="2:4" s="87" customFormat="1" ht="12.75">
      <c r="B1654" s="85"/>
      <c r="C1654" s="85"/>
      <c r="D1654" s="86"/>
    </row>
    <row r="1655" spans="2:4" s="87" customFormat="1" ht="12.75">
      <c r="B1655" s="85"/>
      <c r="C1655" s="85"/>
      <c r="D1655" s="86"/>
    </row>
    <row r="1656" spans="2:4" s="87" customFormat="1" ht="12.75">
      <c r="B1656" s="85"/>
      <c r="C1656" s="85"/>
      <c r="D1656" s="86"/>
    </row>
    <row r="1657" spans="2:4" s="87" customFormat="1" ht="12.75">
      <c r="B1657" s="85"/>
      <c r="C1657" s="85"/>
      <c r="D1657" s="86"/>
    </row>
    <row r="1658" spans="2:4" s="87" customFormat="1" ht="12.75">
      <c r="B1658" s="85"/>
      <c r="C1658" s="85"/>
      <c r="D1658" s="86"/>
    </row>
    <row r="1659" spans="2:4" s="87" customFormat="1" ht="12.75">
      <c r="B1659" s="85"/>
      <c r="C1659" s="85"/>
      <c r="D1659" s="86"/>
    </row>
    <row r="1660" spans="2:4" s="87" customFormat="1" ht="12.75">
      <c r="B1660" s="85"/>
      <c r="C1660" s="85"/>
      <c r="D1660" s="86"/>
    </row>
    <row r="1661" spans="2:4" s="87" customFormat="1" ht="12.75">
      <c r="B1661" s="85"/>
      <c r="C1661" s="85"/>
      <c r="D1661" s="86"/>
    </row>
    <row r="1662" spans="2:4" s="87" customFormat="1" ht="12.75">
      <c r="B1662" s="85"/>
      <c r="C1662" s="85"/>
      <c r="D1662" s="86"/>
    </row>
    <row r="1663" spans="2:4" s="87" customFormat="1" ht="12.75">
      <c r="B1663" s="85"/>
      <c r="C1663" s="85"/>
      <c r="D1663" s="86"/>
    </row>
    <row r="1664" spans="2:4" s="87" customFormat="1" ht="12.75">
      <c r="B1664" s="85"/>
      <c r="C1664" s="85"/>
      <c r="D1664" s="86"/>
    </row>
    <row r="1665" spans="2:4" s="87" customFormat="1" ht="12.75">
      <c r="B1665" s="85"/>
      <c r="C1665" s="85"/>
      <c r="D1665" s="86"/>
    </row>
    <row r="1666" spans="2:4" s="87" customFormat="1" ht="12.75">
      <c r="B1666" s="85"/>
      <c r="C1666" s="85"/>
      <c r="D1666" s="86"/>
    </row>
    <row r="1667" spans="2:4" s="87" customFormat="1" ht="12.75">
      <c r="B1667" s="85"/>
      <c r="C1667" s="85"/>
      <c r="D1667" s="86"/>
    </row>
    <row r="1668" spans="2:4" s="87" customFormat="1" ht="12.75">
      <c r="B1668" s="85"/>
      <c r="C1668" s="85"/>
      <c r="D1668" s="86"/>
    </row>
    <row r="1669" spans="2:4" s="87" customFormat="1" ht="12.75">
      <c r="B1669" s="85"/>
      <c r="C1669" s="85"/>
      <c r="D1669" s="86"/>
    </row>
    <row r="1670" spans="2:4" s="87" customFormat="1" ht="12.75">
      <c r="B1670" s="85"/>
      <c r="C1670" s="85"/>
      <c r="D1670" s="86"/>
    </row>
    <row r="1671" spans="2:4" s="87" customFormat="1" ht="12.75">
      <c r="B1671" s="85"/>
      <c r="C1671" s="85"/>
      <c r="D1671" s="86"/>
    </row>
    <row r="1672" spans="2:4" s="87" customFormat="1" ht="12.75">
      <c r="B1672" s="85"/>
      <c r="C1672" s="85"/>
      <c r="D1672" s="86"/>
    </row>
    <row r="1673" spans="2:4" s="87" customFormat="1" ht="12.75">
      <c r="B1673" s="85"/>
      <c r="C1673" s="85"/>
      <c r="D1673" s="86"/>
    </row>
    <row r="1674" spans="2:4" s="87" customFormat="1" ht="12.75">
      <c r="B1674" s="85"/>
      <c r="C1674" s="85"/>
      <c r="D1674" s="86"/>
    </row>
    <row r="1675" spans="2:4" s="87" customFormat="1" ht="12.75">
      <c r="B1675" s="85"/>
      <c r="C1675" s="85"/>
      <c r="D1675" s="86"/>
    </row>
    <row r="1676" spans="2:4" s="87" customFormat="1" ht="12.75">
      <c r="B1676" s="85"/>
      <c r="C1676" s="85"/>
      <c r="D1676" s="86"/>
    </row>
    <row r="1677" spans="2:4" s="87" customFormat="1" ht="12.75">
      <c r="B1677" s="85"/>
      <c r="C1677" s="85"/>
      <c r="D1677" s="86"/>
    </row>
    <row r="1678" spans="2:4" s="87" customFormat="1" ht="12.75">
      <c r="B1678" s="85"/>
      <c r="C1678" s="85"/>
      <c r="D1678" s="86"/>
    </row>
    <row r="1679" spans="2:4" s="87" customFormat="1" ht="12.75">
      <c r="B1679" s="85"/>
      <c r="C1679" s="85"/>
      <c r="D1679" s="86"/>
    </row>
    <row r="1680" spans="2:4" s="87" customFormat="1" ht="12.75">
      <c r="B1680" s="85"/>
      <c r="C1680" s="85"/>
      <c r="D1680" s="86"/>
    </row>
    <row r="1681" spans="2:4" s="87" customFormat="1" ht="12.75">
      <c r="B1681" s="85"/>
      <c r="C1681" s="85"/>
      <c r="D1681" s="86"/>
    </row>
    <row r="1682" spans="2:4" s="87" customFormat="1" ht="12.75">
      <c r="B1682" s="85"/>
      <c r="C1682" s="85"/>
      <c r="D1682" s="86"/>
    </row>
    <row r="1683" spans="2:4" s="87" customFormat="1" ht="12.75">
      <c r="B1683" s="85"/>
      <c r="C1683" s="85"/>
      <c r="D1683" s="86"/>
    </row>
    <row r="1684" spans="2:4" s="87" customFormat="1" ht="12.75">
      <c r="B1684" s="85"/>
      <c r="C1684" s="85"/>
      <c r="D1684" s="86"/>
    </row>
    <row r="1685" spans="2:4" s="87" customFormat="1" ht="12.75">
      <c r="B1685" s="85"/>
      <c r="C1685" s="85"/>
      <c r="D1685" s="86"/>
    </row>
    <row r="1686" spans="2:4" s="87" customFormat="1" ht="12.75">
      <c r="B1686" s="85"/>
      <c r="C1686" s="85"/>
      <c r="D1686" s="86"/>
    </row>
    <row r="1687" spans="2:4" s="87" customFormat="1" ht="12.75">
      <c r="B1687" s="85"/>
      <c r="C1687" s="85"/>
      <c r="D1687" s="86"/>
    </row>
    <row r="1688" spans="2:4" s="87" customFormat="1" ht="12.75">
      <c r="B1688" s="85"/>
      <c r="C1688" s="85"/>
      <c r="D1688" s="86"/>
    </row>
    <row r="1689" spans="2:4" s="87" customFormat="1" ht="12.75">
      <c r="B1689" s="85"/>
      <c r="C1689" s="85"/>
      <c r="D1689" s="86"/>
    </row>
    <row r="1690" spans="2:4" s="87" customFormat="1" ht="12.75">
      <c r="B1690" s="85"/>
      <c r="C1690" s="85"/>
      <c r="D1690" s="86"/>
    </row>
    <row r="1691" spans="2:4" s="87" customFormat="1" ht="12.75">
      <c r="B1691" s="85"/>
      <c r="C1691" s="85"/>
      <c r="D1691" s="86"/>
    </row>
    <row r="1692" spans="2:4" s="87" customFormat="1" ht="12.75">
      <c r="B1692" s="85"/>
      <c r="C1692" s="85"/>
      <c r="D1692" s="86"/>
    </row>
    <row r="1693" spans="2:4" s="87" customFormat="1" ht="12.75">
      <c r="B1693" s="85"/>
      <c r="C1693" s="85"/>
      <c r="D1693" s="86"/>
    </row>
    <row r="1694" spans="2:4" s="87" customFormat="1" ht="12.75">
      <c r="B1694" s="85"/>
      <c r="C1694" s="85"/>
      <c r="D1694" s="86"/>
    </row>
    <row r="1695" spans="2:4" s="87" customFormat="1" ht="12.75">
      <c r="B1695" s="85"/>
      <c r="C1695" s="85"/>
      <c r="D1695" s="86"/>
    </row>
    <row r="1696" spans="2:4" s="87" customFormat="1" ht="12.75">
      <c r="B1696" s="85"/>
      <c r="C1696" s="85"/>
      <c r="D1696" s="86"/>
    </row>
    <row r="1697" spans="2:4" s="87" customFormat="1" ht="12.75">
      <c r="B1697" s="85"/>
      <c r="C1697" s="85"/>
      <c r="D1697" s="86"/>
    </row>
    <row r="1698" spans="2:4" s="87" customFormat="1" ht="12.75">
      <c r="B1698" s="85"/>
      <c r="C1698" s="85"/>
      <c r="D1698" s="86"/>
    </row>
    <row r="1699" spans="2:4" s="87" customFormat="1" ht="12.75">
      <c r="B1699" s="85"/>
      <c r="C1699" s="85"/>
      <c r="D1699" s="86"/>
    </row>
    <row r="1700" spans="2:4" s="87" customFormat="1" ht="12.75">
      <c r="B1700" s="85"/>
      <c r="C1700" s="85"/>
      <c r="D1700" s="86"/>
    </row>
    <row r="1701" spans="2:4" s="87" customFormat="1" ht="12.75">
      <c r="B1701" s="85"/>
      <c r="C1701" s="85"/>
      <c r="D1701" s="86"/>
    </row>
    <row r="1702" spans="2:4" s="87" customFormat="1" ht="12.75">
      <c r="B1702" s="85"/>
      <c r="C1702" s="85"/>
      <c r="D1702" s="86"/>
    </row>
    <row r="1703" spans="2:4" s="87" customFormat="1" ht="12.75">
      <c r="B1703" s="85"/>
      <c r="C1703" s="85"/>
      <c r="D1703" s="86"/>
    </row>
    <row r="1704" spans="2:4" s="87" customFormat="1" ht="12.75">
      <c r="B1704" s="85"/>
      <c r="C1704" s="85"/>
      <c r="D1704" s="86"/>
    </row>
    <row r="1705" spans="2:4" s="87" customFormat="1" ht="12.75">
      <c r="B1705" s="85"/>
      <c r="C1705" s="85"/>
      <c r="D1705" s="86"/>
    </row>
    <row r="1706" spans="2:4" s="87" customFormat="1" ht="12.75">
      <c r="B1706" s="85"/>
      <c r="C1706" s="85"/>
      <c r="D1706" s="86"/>
    </row>
    <row r="1707" spans="2:4" s="87" customFormat="1" ht="12.75">
      <c r="B1707" s="85"/>
      <c r="C1707" s="85"/>
      <c r="D1707" s="86"/>
    </row>
    <row r="1708" spans="2:4" s="87" customFormat="1" ht="12.75">
      <c r="B1708" s="85"/>
      <c r="C1708" s="85"/>
      <c r="D1708" s="86"/>
    </row>
    <row r="1709" spans="2:4" s="87" customFormat="1" ht="12.75">
      <c r="B1709" s="85"/>
      <c r="C1709" s="85"/>
      <c r="D1709" s="86"/>
    </row>
    <row r="1710" spans="2:4" s="87" customFormat="1" ht="12.75">
      <c r="B1710" s="85"/>
      <c r="C1710" s="85"/>
      <c r="D1710" s="86"/>
    </row>
    <row r="1711" spans="2:4" s="87" customFormat="1" ht="12.75">
      <c r="B1711" s="85"/>
      <c r="C1711" s="85"/>
      <c r="D1711" s="86"/>
    </row>
    <row r="1712" spans="2:4" s="87" customFormat="1" ht="12.75">
      <c r="B1712" s="85"/>
      <c r="C1712" s="85"/>
      <c r="D1712" s="86"/>
    </row>
    <row r="1713" spans="2:4" s="87" customFormat="1" ht="12.75">
      <c r="B1713" s="85"/>
      <c r="C1713" s="85"/>
      <c r="D1713" s="86"/>
    </row>
    <row r="1714" spans="2:4" s="87" customFormat="1" ht="12.75">
      <c r="B1714" s="85"/>
      <c r="C1714" s="85"/>
      <c r="D1714" s="86"/>
    </row>
    <row r="1715" spans="2:4" s="87" customFormat="1" ht="12.75">
      <c r="B1715" s="85"/>
      <c r="C1715" s="85"/>
      <c r="D1715" s="86"/>
    </row>
    <row r="1716" spans="2:4" s="87" customFormat="1" ht="12.75">
      <c r="B1716" s="85"/>
      <c r="C1716" s="85"/>
      <c r="D1716" s="86"/>
    </row>
    <row r="1717" spans="2:4" s="87" customFormat="1" ht="12.75">
      <c r="B1717" s="85"/>
      <c r="C1717" s="85"/>
      <c r="D1717" s="86"/>
    </row>
    <row r="1718" spans="2:4" s="87" customFormat="1" ht="12.75">
      <c r="B1718" s="85"/>
      <c r="C1718" s="85"/>
      <c r="D1718" s="86"/>
    </row>
    <row r="1719" spans="2:4" s="87" customFormat="1" ht="12.75">
      <c r="B1719" s="85"/>
      <c r="C1719" s="85"/>
      <c r="D1719" s="86"/>
    </row>
    <row r="1720" spans="2:4" s="87" customFormat="1" ht="12.75">
      <c r="B1720" s="85"/>
      <c r="C1720" s="85"/>
      <c r="D1720" s="86"/>
    </row>
    <row r="1721" spans="2:4" s="87" customFormat="1" ht="12.75">
      <c r="B1721" s="85"/>
      <c r="C1721" s="85"/>
      <c r="D1721" s="86"/>
    </row>
    <row r="1722" spans="2:4" s="87" customFormat="1" ht="12.75">
      <c r="B1722" s="85"/>
      <c r="C1722" s="85"/>
      <c r="D1722" s="86"/>
    </row>
    <row r="1723" spans="2:4" s="87" customFormat="1" ht="12.75">
      <c r="B1723" s="85"/>
      <c r="C1723" s="85"/>
      <c r="D1723" s="86"/>
    </row>
    <row r="1724" spans="2:4" s="87" customFormat="1" ht="12.75">
      <c r="B1724" s="85"/>
      <c r="C1724" s="85"/>
      <c r="D1724" s="86"/>
    </row>
    <row r="1725" spans="2:4" s="87" customFormat="1" ht="12.75">
      <c r="B1725" s="85"/>
      <c r="C1725" s="85"/>
      <c r="D1725" s="86"/>
    </row>
    <row r="1726" spans="2:4" s="87" customFormat="1" ht="12.75">
      <c r="B1726" s="85"/>
      <c r="C1726" s="85"/>
      <c r="D1726" s="86"/>
    </row>
    <row r="1727" spans="2:4" s="87" customFormat="1" ht="12.75">
      <c r="B1727" s="85"/>
      <c r="C1727" s="85"/>
      <c r="D1727" s="86"/>
    </row>
    <row r="1728" spans="2:4" s="87" customFormat="1" ht="12.75">
      <c r="B1728" s="85"/>
      <c r="C1728" s="85"/>
      <c r="D1728" s="86"/>
    </row>
    <row r="1729" spans="2:4" s="87" customFormat="1" ht="12.75">
      <c r="B1729" s="85"/>
      <c r="C1729" s="85"/>
      <c r="D1729" s="86"/>
    </row>
    <row r="1730" spans="2:4" s="87" customFormat="1" ht="12.75">
      <c r="B1730" s="85"/>
      <c r="C1730" s="85"/>
      <c r="D1730" s="86"/>
    </row>
    <row r="1731" spans="2:4" s="87" customFormat="1" ht="12.75">
      <c r="B1731" s="85"/>
      <c r="C1731" s="85"/>
      <c r="D1731" s="86"/>
    </row>
    <row r="1732" spans="2:4" s="87" customFormat="1" ht="12.75">
      <c r="B1732" s="85"/>
      <c r="C1732" s="85"/>
      <c r="D1732" s="86"/>
    </row>
    <row r="1733" spans="2:4" s="87" customFormat="1" ht="12.75">
      <c r="B1733" s="85"/>
      <c r="C1733" s="85"/>
      <c r="D1733" s="86"/>
    </row>
    <row r="1734" spans="2:4" s="87" customFormat="1" ht="12.75">
      <c r="B1734" s="85"/>
      <c r="C1734" s="85"/>
      <c r="D1734" s="86"/>
    </row>
    <row r="1735" spans="2:4" s="87" customFormat="1" ht="12.75">
      <c r="B1735" s="85"/>
      <c r="C1735" s="85"/>
      <c r="D1735" s="86"/>
    </row>
    <row r="1736" spans="2:4" s="87" customFormat="1" ht="12.75">
      <c r="B1736" s="85"/>
      <c r="C1736" s="85"/>
      <c r="D1736" s="86"/>
    </row>
    <row r="1737" spans="2:4" s="87" customFormat="1" ht="12.75">
      <c r="B1737" s="85"/>
      <c r="C1737" s="85"/>
      <c r="D1737" s="86"/>
    </row>
    <row r="1738" spans="2:4" s="87" customFormat="1" ht="12.75">
      <c r="B1738" s="85"/>
      <c r="C1738" s="85"/>
      <c r="D1738" s="86"/>
    </row>
    <row r="1739" spans="2:4" s="87" customFormat="1" ht="12.75">
      <c r="B1739" s="85"/>
      <c r="C1739" s="85"/>
      <c r="D1739" s="86"/>
    </row>
    <row r="1740" spans="2:4" s="87" customFormat="1" ht="12.75">
      <c r="B1740" s="85"/>
      <c r="C1740" s="85"/>
      <c r="D1740" s="86"/>
    </row>
    <row r="1741" spans="2:4" s="87" customFormat="1" ht="12.75">
      <c r="B1741" s="85"/>
      <c r="C1741" s="85"/>
      <c r="D1741" s="86"/>
    </row>
    <row r="1742" spans="2:4" s="87" customFormat="1" ht="12.75">
      <c r="B1742" s="85"/>
      <c r="C1742" s="85"/>
      <c r="D1742" s="86"/>
    </row>
    <row r="1743" spans="2:4" s="87" customFormat="1" ht="12.75">
      <c r="B1743" s="85"/>
      <c r="C1743" s="85"/>
      <c r="D1743" s="86"/>
    </row>
    <row r="1744" spans="2:4" s="87" customFormat="1" ht="12.75">
      <c r="B1744" s="85"/>
      <c r="C1744" s="85"/>
      <c r="D1744" s="86"/>
    </row>
    <row r="1745" spans="2:4" s="87" customFormat="1" ht="12.75">
      <c r="B1745" s="85"/>
      <c r="C1745" s="85"/>
      <c r="D1745" s="86"/>
    </row>
    <row r="1746" spans="2:4" s="87" customFormat="1" ht="12.75">
      <c r="B1746" s="85"/>
      <c r="C1746" s="85"/>
      <c r="D1746" s="86"/>
    </row>
    <row r="1747" spans="2:4" s="87" customFormat="1" ht="12.75">
      <c r="B1747" s="85"/>
      <c r="C1747" s="85"/>
      <c r="D1747" s="86"/>
    </row>
    <row r="1748" spans="2:4" s="87" customFormat="1" ht="12.75">
      <c r="B1748" s="85"/>
      <c r="C1748" s="85"/>
      <c r="D1748" s="86"/>
    </row>
    <row r="1749" spans="2:4" s="87" customFormat="1" ht="12.75">
      <c r="B1749" s="85"/>
      <c r="C1749" s="85"/>
      <c r="D1749" s="86"/>
    </row>
    <row r="1750" spans="2:4" s="87" customFormat="1" ht="12.75">
      <c r="B1750" s="85"/>
      <c r="C1750" s="85"/>
      <c r="D1750" s="86"/>
    </row>
    <row r="1751" spans="2:4" s="87" customFormat="1" ht="12.75">
      <c r="B1751" s="85"/>
      <c r="C1751" s="85"/>
      <c r="D1751" s="86"/>
    </row>
    <row r="1752" spans="2:4" s="87" customFormat="1" ht="12.75">
      <c r="B1752" s="85"/>
      <c r="C1752" s="85"/>
      <c r="D1752" s="86"/>
    </row>
    <row r="1753" spans="2:4" s="87" customFormat="1" ht="12.75">
      <c r="B1753" s="85"/>
      <c r="C1753" s="85"/>
      <c r="D1753" s="86"/>
    </row>
    <row r="1754" spans="2:4" s="87" customFormat="1" ht="12.75">
      <c r="B1754" s="85"/>
      <c r="C1754" s="85"/>
      <c r="D1754" s="86"/>
    </row>
    <row r="1755" spans="2:4" s="87" customFormat="1" ht="12.75">
      <c r="B1755" s="85"/>
      <c r="C1755" s="85"/>
      <c r="D1755" s="86"/>
    </row>
    <row r="1756" spans="2:4" s="87" customFormat="1" ht="12.75">
      <c r="B1756" s="85"/>
      <c r="C1756" s="85"/>
      <c r="D1756" s="86"/>
    </row>
    <row r="1757" spans="2:4" s="87" customFormat="1" ht="12.75">
      <c r="B1757" s="85"/>
      <c r="C1757" s="85"/>
      <c r="D1757" s="86"/>
    </row>
    <row r="1758" spans="2:4" s="87" customFormat="1" ht="12.75">
      <c r="B1758" s="85"/>
      <c r="C1758" s="85"/>
      <c r="D1758" s="86"/>
    </row>
    <row r="1759" spans="2:4" s="87" customFormat="1" ht="12.75">
      <c r="B1759" s="85"/>
      <c r="C1759" s="85"/>
      <c r="D1759" s="86"/>
    </row>
    <row r="1760" spans="2:4" s="87" customFormat="1" ht="12.75">
      <c r="B1760" s="85"/>
      <c r="C1760" s="85"/>
      <c r="D1760" s="86"/>
    </row>
    <row r="1761" spans="2:4" s="87" customFormat="1" ht="12.75">
      <c r="B1761" s="85"/>
      <c r="C1761" s="85"/>
      <c r="D1761" s="86"/>
    </row>
    <row r="1762" spans="2:4" s="87" customFormat="1" ht="12.75">
      <c r="B1762" s="85"/>
      <c r="C1762" s="85"/>
      <c r="D1762" s="86"/>
    </row>
    <row r="1763" spans="2:4" s="87" customFormat="1" ht="12.75">
      <c r="B1763" s="85"/>
      <c r="C1763" s="85"/>
      <c r="D1763" s="86"/>
    </row>
    <row r="1764" spans="2:4" s="87" customFormat="1" ht="12.75">
      <c r="B1764" s="85"/>
      <c r="C1764" s="85"/>
      <c r="D1764" s="86"/>
    </row>
    <row r="1765" spans="2:4" s="87" customFormat="1" ht="12.75">
      <c r="B1765" s="85"/>
      <c r="C1765" s="85"/>
      <c r="D1765" s="86"/>
    </row>
    <row r="1766" spans="2:4" s="87" customFormat="1" ht="12.75">
      <c r="B1766" s="85"/>
      <c r="C1766" s="85"/>
      <c r="D1766" s="86"/>
    </row>
    <row r="1767" spans="2:4" s="87" customFormat="1" ht="12.75">
      <c r="B1767" s="85"/>
      <c r="C1767" s="85"/>
      <c r="D1767" s="86"/>
    </row>
    <row r="1768" spans="2:4" s="87" customFormat="1" ht="12.75">
      <c r="B1768" s="85"/>
      <c r="C1768" s="85"/>
      <c r="D1768" s="86"/>
    </row>
    <row r="1769" spans="2:4" s="87" customFormat="1" ht="12.75">
      <c r="B1769" s="85"/>
      <c r="C1769" s="85"/>
      <c r="D1769" s="86"/>
    </row>
    <row r="1770" spans="2:4" s="87" customFormat="1" ht="12.75">
      <c r="B1770" s="85"/>
      <c r="C1770" s="85"/>
      <c r="D1770" s="86"/>
    </row>
    <row r="1771" spans="2:4" s="87" customFormat="1" ht="12.75">
      <c r="B1771" s="85"/>
      <c r="C1771" s="85"/>
      <c r="D1771" s="86"/>
    </row>
    <row r="1772" spans="2:4" s="87" customFormat="1" ht="12.75">
      <c r="B1772" s="85"/>
      <c r="C1772" s="85"/>
      <c r="D1772" s="86"/>
    </row>
    <row r="1773" spans="2:4" s="87" customFormat="1" ht="12.75">
      <c r="B1773" s="85"/>
      <c r="C1773" s="85"/>
      <c r="D1773" s="86"/>
    </row>
    <row r="1774" spans="2:4" s="87" customFormat="1" ht="12.75">
      <c r="B1774" s="85"/>
      <c r="C1774" s="85"/>
      <c r="D1774" s="86"/>
    </row>
    <row r="1775" spans="2:4" s="87" customFormat="1" ht="12.75">
      <c r="B1775" s="85"/>
      <c r="C1775" s="85"/>
      <c r="D1775" s="86"/>
    </row>
    <row r="1776" spans="2:4" s="87" customFormat="1" ht="12.75">
      <c r="B1776" s="85"/>
      <c r="C1776" s="85"/>
      <c r="D1776" s="86"/>
    </row>
    <row r="1777" spans="2:4" s="87" customFormat="1" ht="12.75">
      <c r="B1777" s="85"/>
      <c r="C1777" s="85"/>
      <c r="D1777" s="86"/>
    </row>
    <row r="1778" spans="2:4" s="87" customFormat="1" ht="12.75">
      <c r="B1778" s="85"/>
      <c r="C1778" s="85"/>
      <c r="D1778" s="86"/>
    </row>
    <row r="1779" spans="2:4" s="87" customFormat="1" ht="12.75">
      <c r="B1779" s="85"/>
      <c r="C1779" s="85"/>
      <c r="D1779" s="86"/>
    </row>
    <row r="1780" spans="2:4" s="87" customFormat="1" ht="12.75">
      <c r="B1780" s="85"/>
      <c r="C1780" s="85"/>
      <c r="D1780" s="86"/>
    </row>
    <row r="1781" spans="2:4" s="87" customFormat="1" ht="12.75">
      <c r="B1781" s="85"/>
      <c r="C1781" s="85"/>
      <c r="D1781" s="86"/>
    </row>
    <row r="1782" spans="2:4" s="87" customFormat="1" ht="12.75">
      <c r="B1782" s="85"/>
      <c r="C1782" s="85"/>
      <c r="D1782" s="86"/>
    </row>
    <row r="1783" spans="2:4" s="87" customFormat="1" ht="12.75">
      <c r="B1783" s="85"/>
      <c r="C1783" s="85"/>
      <c r="D1783" s="86"/>
    </row>
    <row r="1784" spans="2:4" s="87" customFormat="1" ht="12.75">
      <c r="B1784" s="85"/>
      <c r="C1784" s="85"/>
      <c r="D1784" s="86"/>
    </row>
    <row r="1785" spans="2:4" s="87" customFormat="1" ht="12.75">
      <c r="B1785" s="85"/>
      <c r="C1785" s="85"/>
      <c r="D1785" s="86"/>
    </row>
    <row r="1786" spans="2:4" s="87" customFormat="1" ht="12.75">
      <c r="B1786" s="85"/>
      <c r="C1786" s="85"/>
      <c r="D1786" s="86"/>
    </row>
    <row r="1787" spans="2:4" s="87" customFormat="1" ht="12.75">
      <c r="B1787" s="85"/>
      <c r="C1787" s="85"/>
      <c r="D1787" s="86"/>
    </row>
    <row r="1788" spans="2:4" s="87" customFormat="1" ht="12.75">
      <c r="B1788" s="85"/>
      <c r="C1788" s="85"/>
      <c r="D1788" s="86"/>
    </row>
    <row r="1789" spans="2:4" s="87" customFormat="1" ht="12.75">
      <c r="B1789" s="85"/>
      <c r="C1789" s="85"/>
      <c r="D1789" s="86"/>
    </row>
    <row r="1790" spans="2:4" s="87" customFormat="1" ht="12.75">
      <c r="B1790" s="85"/>
      <c r="C1790" s="85"/>
      <c r="D1790" s="86"/>
    </row>
    <row r="1791" spans="2:4" s="87" customFormat="1" ht="12.75">
      <c r="B1791" s="85"/>
      <c r="C1791" s="85"/>
      <c r="D1791" s="86"/>
    </row>
    <row r="1792" spans="2:4" s="87" customFormat="1" ht="12.75">
      <c r="B1792" s="85"/>
      <c r="C1792" s="85"/>
      <c r="D1792" s="86"/>
    </row>
    <row r="1793" spans="2:4" s="87" customFormat="1" ht="12.75">
      <c r="B1793" s="85"/>
      <c r="C1793" s="85"/>
      <c r="D1793" s="86"/>
    </row>
    <row r="1794" spans="2:4" s="87" customFormat="1" ht="12.75">
      <c r="B1794" s="85"/>
      <c r="C1794" s="85"/>
      <c r="D1794" s="86"/>
    </row>
    <row r="1795" spans="2:4" s="87" customFormat="1" ht="12.75">
      <c r="B1795" s="85"/>
      <c r="C1795" s="85"/>
      <c r="D1795" s="86"/>
    </row>
    <row r="1796" spans="2:4" s="87" customFormat="1" ht="12.75">
      <c r="B1796" s="85"/>
      <c r="C1796" s="85"/>
      <c r="D1796" s="86"/>
    </row>
    <row r="1797" spans="2:4" s="87" customFormat="1" ht="12.75">
      <c r="B1797" s="85"/>
      <c r="C1797" s="85"/>
      <c r="D1797" s="86"/>
    </row>
    <row r="1798" spans="2:4" s="87" customFormat="1" ht="12.75">
      <c r="B1798" s="85"/>
      <c r="C1798" s="85"/>
      <c r="D1798" s="86"/>
    </row>
    <row r="1799" spans="2:4" s="87" customFormat="1" ht="12.75">
      <c r="B1799" s="85"/>
      <c r="C1799" s="85"/>
      <c r="D1799" s="86"/>
    </row>
    <row r="1800" spans="2:4" s="87" customFormat="1" ht="12.75">
      <c r="B1800" s="85"/>
      <c r="C1800" s="85"/>
      <c r="D1800" s="86"/>
    </row>
    <row r="1801" spans="2:4" s="87" customFormat="1" ht="12.75">
      <c r="B1801" s="85"/>
      <c r="C1801" s="85"/>
      <c r="D1801" s="86"/>
    </row>
    <row r="1802" spans="2:4" s="87" customFormat="1" ht="12.75">
      <c r="B1802" s="85"/>
      <c r="C1802" s="85"/>
      <c r="D1802" s="86"/>
    </row>
    <row r="1803" spans="2:4" s="87" customFormat="1" ht="12.75">
      <c r="B1803" s="85"/>
      <c r="C1803" s="85"/>
      <c r="D1803" s="86"/>
    </row>
    <row r="1804" spans="2:4" s="87" customFormat="1" ht="12.75">
      <c r="B1804" s="85"/>
      <c r="C1804" s="85"/>
      <c r="D1804" s="86"/>
    </row>
    <row r="1805" spans="2:4" s="87" customFormat="1" ht="12.75">
      <c r="B1805" s="85"/>
      <c r="C1805" s="85"/>
      <c r="D1805" s="86"/>
    </row>
    <row r="1806" spans="2:4" s="87" customFormat="1" ht="12.75">
      <c r="B1806" s="85"/>
      <c r="C1806" s="85"/>
      <c r="D1806" s="86"/>
    </row>
    <row r="1807" spans="2:4" s="87" customFormat="1" ht="12.75">
      <c r="B1807" s="85"/>
      <c r="C1807" s="85"/>
      <c r="D1807" s="86"/>
    </row>
    <row r="1808" spans="2:4" s="87" customFormat="1" ht="12.75">
      <c r="B1808" s="85"/>
      <c r="C1808" s="85"/>
      <c r="D1808" s="86"/>
    </row>
    <row r="1809" spans="2:4" s="87" customFormat="1" ht="12.75">
      <c r="B1809" s="85"/>
      <c r="C1809" s="85"/>
      <c r="D1809" s="86"/>
    </row>
    <row r="1810" spans="2:4" s="87" customFormat="1" ht="12.75">
      <c r="B1810" s="85"/>
      <c r="C1810" s="85"/>
      <c r="D1810" s="86"/>
    </row>
    <row r="1811" spans="2:4" s="87" customFormat="1" ht="12.75">
      <c r="B1811" s="85"/>
      <c r="C1811" s="85"/>
      <c r="D1811" s="86"/>
    </row>
    <row r="1812" spans="2:4" s="87" customFormat="1" ht="12.75">
      <c r="B1812" s="85"/>
      <c r="C1812" s="85"/>
      <c r="D1812" s="86"/>
    </row>
    <row r="1813" spans="2:4" s="87" customFormat="1" ht="12.75">
      <c r="B1813" s="85"/>
      <c r="C1813" s="85"/>
      <c r="D1813" s="86"/>
    </row>
    <row r="1814" spans="2:4" s="87" customFormat="1" ht="12.75">
      <c r="B1814" s="85"/>
      <c r="C1814" s="85"/>
      <c r="D1814" s="86"/>
    </row>
    <row r="1815" spans="2:4" s="87" customFormat="1" ht="12.75">
      <c r="B1815" s="85"/>
      <c r="C1815" s="85"/>
      <c r="D1815" s="86"/>
    </row>
    <row r="1816" spans="2:4" s="87" customFormat="1" ht="12.75">
      <c r="B1816" s="85"/>
      <c r="C1816" s="85"/>
      <c r="D1816" s="86"/>
    </row>
    <row r="1817" spans="2:4" s="87" customFormat="1" ht="12.75">
      <c r="B1817" s="85"/>
      <c r="C1817" s="85"/>
      <c r="D1817" s="86"/>
    </row>
    <row r="1818" spans="2:4" s="87" customFormat="1" ht="12.75">
      <c r="B1818" s="85"/>
      <c r="C1818" s="85"/>
      <c r="D1818" s="86"/>
    </row>
    <row r="1819" spans="2:4" s="87" customFormat="1" ht="12.75">
      <c r="B1819" s="85"/>
      <c r="C1819" s="85"/>
      <c r="D1819" s="86"/>
    </row>
    <row r="1820" spans="2:4" s="87" customFormat="1" ht="12.75">
      <c r="B1820" s="85"/>
      <c r="C1820" s="85"/>
      <c r="D1820" s="86"/>
    </row>
    <row r="1821" spans="2:4" s="87" customFormat="1" ht="12.75">
      <c r="B1821" s="85"/>
      <c r="C1821" s="85"/>
      <c r="D1821" s="86"/>
    </row>
    <row r="1822" spans="2:4" s="87" customFormat="1" ht="12.75">
      <c r="B1822" s="85"/>
      <c r="C1822" s="85"/>
      <c r="D1822" s="86"/>
    </row>
    <row r="1823" spans="2:4" s="87" customFormat="1" ht="12.75">
      <c r="B1823" s="85"/>
      <c r="C1823" s="85"/>
      <c r="D1823" s="86"/>
    </row>
    <row r="1824" spans="2:4" s="87" customFormat="1" ht="12.75">
      <c r="B1824" s="85"/>
      <c r="C1824" s="85"/>
      <c r="D1824" s="86"/>
    </row>
    <row r="1825" spans="2:4" s="87" customFormat="1" ht="12.75">
      <c r="B1825" s="85"/>
      <c r="C1825" s="85"/>
      <c r="D1825" s="86"/>
    </row>
    <row r="1826" spans="2:4" s="87" customFormat="1" ht="12.75">
      <c r="B1826" s="85"/>
      <c r="C1826" s="85"/>
      <c r="D1826" s="86"/>
    </row>
    <row r="1827" spans="2:4" s="87" customFormat="1" ht="12.75">
      <c r="B1827" s="85"/>
      <c r="C1827" s="85"/>
      <c r="D1827" s="86"/>
    </row>
    <row r="1828" spans="2:4" s="87" customFormat="1" ht="12.75">
      <c r="B1828" s="85"/>
      <c r="C1828" s="85"/>
      <c r="D1828" s="86"/>
    </row>
    <row r="1829" spans="2:4" s="87" customFormat="1" ht="12.75">
      <c r="B1829" s="85"/>
      <c r="C1829" s="85"/>
      <c r="D1829" s="86"/>
    </row>
    <row r="1830" spans="2:4" s="87" customFormat="1" ht="12.75">
      <c r="B1830" s="85"/>
      <c r="C1830" s="85"/>
      <c r="D1830" s="86"/>
    </row>
    <row r="1831" spans="2:4" s="87" customFormat="1" ht="12.75">
      <c r="B1831" s="85"/>
      <c r="C1831" s="85"/>
      <c r="D1831" s="86"/>
    </row>
    <row r="1832" spans="2:4" s="87" customFormat="1" ht="12.75">
      <c r="B1832" s="85"/>
      <c r="C1832" s="85"/>
      <c r="D1832" s="86"/>
    </row>
    <row r="1833" spans="2:4" s="87" customFormat="1" ht="12.75">
      <c r="B1833" s="85"/>
      <c r="C1833" s="85"/>
      <c r="D1833" s="86"/>
    </row>
    <row r="1834" spans="2:4" s="87" customFormat="1" ht="12.75">
      <c r="B1834" s="85"/>
      <c r="C1834" s="85"/>
      <c r="D1834" s="86"/>
    </row>
    <row r="1835" spans="2:4" s="87" customFormat="1" ht="12.75">
      <c r="B1835" s="85"/>
      <c r="C1835" s="85"/>
      <c r="D1835" s="86"/>
    </row>
    <row r="1836" spans="2:4" s="87" customFormat="1" ht="12.75">
      <c r="B1836" s="85"/>
      <c r="C1836" s="85"/>
      <c r="D1836" s="86"/>
    </row>
    <row r="1837" spans="2:4" s="87" customFormat="1" ht="12.75">
      <c r="B1837" s="85"/>
      <c r="C1837" s="85"/>
      <c r="D1837" s="86"/>
    </row>
    <row r="1838" spans="2:4" s="87" customFormat="1" ht="12.75">
      <c r="B1838" s="85"/>
      <c r="C1838" s="85"/>
      <c r="D1838" s="86"/>
    </row>
    <row r="1839" spans="2:4" s="87" customFormat="1" ht="12.75">
      <c r="B1839" s="85"/>
      <c r="C1839" s="85"/>
      <c r="D1839" s="86"/>
    </row>
    <row r="1840" spans="2:4" s="87" customFormat="1" ht="12.75">
      <c r="B1840" s="85"/>
      <c r="C1840" s="85"/>
      <c r="D1840" s="86"/>
    </row>
    <row r="1841" spans="2:4" s="87" customFormat="1" ht="12.75">
      <c r="B1841" s="85"/>
      <c r="C1841" s="85"/>
      <c r="D1841" s="86"/>
    </row>
    <row r="1842" spans="2:4" s="87" customFormat="1" ht="12.75">
      <c r="B1842" s="85"/>
      <c r="C1842" s="85"/>
      <c r="D1842" s="86"/>
    </row>
    <row r="1843" spans="2:4" s="87" customFormat="1" ht="12.75">
      <c r="B1843" s="85"/>
      <c r="C1843" s="85"/>
      <c r="D1843" s="86"/>
    </row>
    <row r="1844" spans="2:4" s="87" customFormat="1" ht="12.75">
      <c r="B1844" s="85"/>
      <c r="C1844" s="85"/>
      <c r="D1844" s="86"/>
    </row>
    <row r="1845" spans="2:4" s="87" customFormat="1" ht="12.75">
      <c r="B1845" s="85"/>
      <c r="C1845" s="85"/>
      <c r="D1845" s="86"/>
    </row>
    <row r="1846" spans="2:4" s="87" customFormat="1" ht="12.75">
      <c r="B1846" s="85"/>
      <c r="C1846" s="85"/>
      <c r="D1846" s="86"/>
    </row>
    <row r="1847" spans="2:4" s="87" customFormat="1" ht="12.75">
      <c r="B1847" s="85"/>
      <c r="C1847" s="85"/>
      <c r="D1847" s="86"/>
    </row>
    <row r="1848" spans="2:4" s="87" customFormat="1" ht="12.75">
      <c r="B1848" s="85"/>
      <c r="C1848" s="85"/>
      <c r="D1848" s="86"/>
    </row>
    <row r="1849" spans="2:4" s="87" customFormat="1" ht="12.75">
      <c r="B1849" s="85"/>
      <c r="C1849" s="85"/>
      <c r="D1849" s="86"/>
    </row>
    <row r="1850" spans="2:4" s="87" customFormat="1" ht="12.75">
      <c r="B1850" s="85"/>
      <c r="C1850" s="85"/>
      <c r="D1850" s="86"/>
    </row>
    <row r="1851" spans="2:4" s="87" customFormat="1" ht="12.75">
      <c r="B1851" s="85"/>
      <c r="C1851" s="85"/>
      <c r="D1851" s="86"/>
    </row>
    <row r="1852" spans="2:4" s="87" customFormat="1" ht="12.75">
      <c r="B1852" s="85"/>
      <c r="C1852" s="85"/>
      <c r="D1852" s="86"/>
    </row>
    <row r="1853" spans="2:4" s="87" customFormat="1" ht="12.75">
      <c r="B1853" s="85"/>
      <c r="C1853" s="85"/>
      <c r="D1853" s="86"/>
    </row>
    <row r="1854" spans="2:4" s="87" customFormat="1" ht="12.75">
      <c r="B1854" s="85"/>
      <c r="C1854" s="85"/>
      <c r="D1854" s="86"/>
    </row>
    <row r="1855" spans="2:4" s="87" customFormat="1" ht="12.75">
      <c r="B1855" s="85"/>
      <c r="C1855" s="85"/>
      <c r="D1855" s="86"/>
    </row>
    <row r="1856" spans="2:4" s="87" customFormat="1" ht="12.75">
      <c r="B1856" s="85"/>
      <c r="C1856" s="85"/>
      <c r="D1856" s="86"/>
    </row>
    <row r="1857" spans="2:4" s="87" customFormat="1" ht="12.75">
      <c r="B1857" s="85"/>
      <c r="C1857" s="85"/>
      <c r="D1857" s="86"/>
    </row>
    <row r="1858" spans="2:4" s="87" customFormat="1" ht="12.75">
      <c r="B1858" s="85"/>
      <c r="C1858" s="85"/>
      <c r="D1858" s="86"/>
    </row>
    <row r="1859" spans="2:4" s="87" customFormat="1" ht="12.75">
      <c r="B1859" s="85"/>
      <c r="C1859" s="85"/>
      <c r="D1859" s="86"/>
    </row>
    <row r="1860" spans="2:4" s="87" customFormat="1" ht="12.75">
      <c r="B1860" s="85"/>
      <c r="C1860" s="85"/>
      <c r="D1860" s="86"/>
    </row>
    <row r="1861" spans="2:4" s="87" customFormat="1" ht="12.75">
      <c r="B1861" s="85"/>
      <c r="C1861" s="85"/>
      <c r="D1861" s="86"/>
    </row>
    <row r="1862" spans="2:4" s="87" customFormat="1" ht="12.75">
      <c r="B1862" s="85"/>
      <c r="C1862" s="85"/>
      <c r="D1862" s="86"/>
    </row>
    <row r="1863" spans="2:4" s="87" customFormat="1" ht="12.75">
      <c r="B1863" s="85"/>
      <c r="C1863" s="85"/>
      <c r="D1863" s="86"/>
    </row>
    <row r="1864" spans="2:4" s="87" customFormat="1" ht="12.75">
      <c r="B1864" s="85"/>
      <c r="C1864" s="85"/>
      <c r="D1864" s="86"/>
    </row>
    <row r="1865" spans="2:4" s="87" customFormat="1" ht="12.75">
      <c r="B1865" s="85"/>
      <c r="C1865" s="85"/>
      <c r="D1865" s="86"/>
    </row>
    <row r="1866" spans="2:4" s="87" customFormat="1" ht="12.75">
      <c r="B1866" s="85"/>
      <c r="C1866" s="85"/>
      <c r="D1866" s="86"/>
    </row>
    <row r="1867" spans="2:4" s="87" customFormat="1" ht="12.75">
      <c r="B1867" s="85"/>
      <c r="C1867" s="85"/>
      <c r="D1867" s="86"/>
    </row>
    <row r="1868" spans="2:4" s="87" customFormat="1" ht="12.75">
      <c r="B1868" s="85"/>
      <c r="C1868" s="85"/>
      <c r="D1868" s="86"/>
    </row>
    <row r="1869" spans="2:4" s="87" customFormat="1" ht="12.75">
      <c r="B1869" s="85"/>
      <c r="C1869" s="85"/>
      <c r="D1869" s="86"/>
    </row>
    <row r="1870" spans="2:4" s="87" customFormat="1" ht="12.75">
      <c r="B1870" s="85"/>
      <c r="C1870" s="85"/>
      <c r="D1870" s="86"/>
    </row>
    <row r="1871" spans="2:4" s="87" customFormat="1" ht="12.75">
      <c r="B1871" s="85"/>
      <c r="C1871" s="85"/>
      <c r="D1871" s="86"/>
    </row>
    <row r="1872" spans="2:4" s="87" customFormat="1" ht="12.75">
      <c r="B1872" s="85"/>
      <c r="C1872" s="85"/>
      <c r="D1872" s="86"/>
    </row>
    <row r="1873" spans="2:4" s="87" customFormat="1" ht="12.75">
      <c r="B1873" s="85"/>
      <c r="C1873" s="85"/>
      <c r="D1873" s="86"/>
    </row>
    <row r="1874" spans="2:4" s="87" customFormat="1" ht="12.75">
      <c r="B1874" s="85"/>
      <c r="C1874" s="85"/>
      <c r="D1874" s="86"/>
    </row>
    <row r="1875" spans="2:4" s="87" customFormat="1" ht="12.75">
      <c r="B1875" s="85"/>
      <c r="C1875" s="85"/>
      <c r="D1875" s="86"/>
    </row>
    <row r="1876" spans="2:4" s="87" customFormat="1" ht="12.75">
      <c r="B1876" s="85"/>
      <c r="C1876" s="85"/>
      <c r="D1876" s="86"/>
    </row>
    <row r="1877" spans="2:4" s="87" customFormat="1" ht="12.75">
      <c r="B1877" s="85"/>
      <c r="C1877" s="85"/>
      <c r="D1877" s="86"/>
    </row>
    <row r="1878" spans="2:4" s="87" customFormat="1" ht="12.75">
      <c r="B1878" s="85"/>
      <c r="C1878" s="85"/>
      <c r="D1878" s="86"/>
    </row>
    <row r="1879" spans="2:4" s="87" customFormat="1" ht="12.75">
      <c r="B1879" s="85"/>
      <c r="C1879" s="85"/>
      <c r="D1879" s="86"/>
    </row>
    <row r="1880" spans="2:4" s="87" customFormat="1" ht="12.75">
      <c r="B1880" s="85"/>
      <c r="C1880" s="85"/>
      <c r="D1880" s="86"/>
    </row>
    <row r="1881" spans="2:4" s="87" customFormat="1" ht="12.75">
      <c r="B1881" s="85"/>
      <c r="C1881" s="85"/>
      <c r="D1881" s="86"/>
    </row>
    <row r="1882" spans="2:4" s="87" customFormat="1" ht="12.75">
      <c r="B1882" s="85"/>
      <c r="C1882" s="85"/>
      <c r="D1882" s="86"/>
    </row>
    <row r="1883" spans="2:4" s="87" customFormat="1" ht="12.75">
      <c r="B1883" s="85"/>
      <c r="C1883" s="85"/>
      <c r="D1883" s="86"/>
    </row>
    <row r="1884" spans="2:4" s="87" customFormat="1" ht="12.75">
      <c r="B1884" s="85"/>
      <c r="C1884" s="85"/>
      <c r="D1884" s="86"/>
    </row>
    <row r="1885" spans="2:4" s="87" customFormat="1" ht="12.75">
      <c r="B1885" s="85"/>
      <c r="C1885" s="85"/>
      <c r="D1885" s="86"/>
    </row>
    <row r="1886" spans="2:4" s="87" customFormat="1" ht="12.75">
      <c r="B1886" s="85"/>
      <c r="C1886" s="85"/>
      <c r="D1886" s="86"/>
    </row>
    <row r="1887" spans="2:4" s="87" customFormat="1" ht="12.75">
      <c r="B1887" s="85"/>
      <c r="C1887" s="85"/>
      <c r="D1887" s="86"/>
    </row>
    <row r="1888" spans="2:4" s="87" customFormat="1" ht="12.75">
      <c r="B1888" s="85"/>
      <c r="C1888" s="85"/>
      <c r="D1888" s="86"/>
    </row>
    <row r="1889" spans="2:4" s="87" customFormat="1" ht="12.75">
      <c r="B1889" s="85"/>
      <c r="C1889" s="85"/>
      <c r="D1889" s="86"/>
    </row>
    <row r="1890" spans="2:4" s="87" customFormat="1" ht="12.75">
      <c r="B1890" s="85"/>
      <c r="C1890" s="85"/>
      <c r="D1890" s="86"/>
    </row>
    <row r="1891" spans="2:4" s="87" customFormat="1" ht="12.75">
      <c r="B1891" s="85"/>
      <c r="C1891" s="85"/>
      <c r="D1891" s="86"/>
    </row>
    <row r="1892" spans="2:4" s="87" customFormat="1" ht="12.75">
      <c r="B1892" s="85"/>
      <c r="C1892" s="85"/>
      <c r="D1892" s="86"/>
    </row>
    <row r="1893" spans="2:4" s="87" customFormat="1" ht="12.75">
      <c r="B1893" s="85"/>
      <c r="C1893" s="85"/>
      <c r="D1893" s="86"/>
    </row>
    <row r="1894" spans="2:4" s="87" customFormat="1" ht="12.75">
      <c r="B1894" s="85"/>
      <c r="C1894" s="85"/>
      <c r="D1894" s="86"/>
    </row>
    <row r="1895" spans="2:4" s="87" customFormat="1" ht="12.75">
      <c r="B1895" s="85"/>
      <c r="C1895" s="85"/>
      <c r="D1895" s="86"/>
    </row>
    <row r="1896" spans="2:4" s="87" customFormat="1" ht="12.75">
      <c r="B1896" s="85"/>
      <c r="C1896" s="85"/>
      <c r="D1896" s="86"/>
    </row>
    <row r="1897" spans="2:4" s="87" customFormat="1" ht="12.75">
      <c r="B1897" s="85"/>
      <c r="C1897" s="85"/>
      <c r="D1897" s="86"/>
    </row>
    <row r="1898" spans="2:4" s="87" customFormat="1" ht="12.75">
      <c r="B1898" s="85"/>
      <c r="C1898" s="85"/>
      <c r="D1898" s="86"/>
    </row>
    <row r="1899" spans="2:4" s="87" customFormat="1" ht="12.75">
      <c r="B1899" s="85"/>
      <c r="C1899" s="85"/>
      <c r="D1899" s="86"/>
    </row>
    <row r="1900" spans="2:4" s="87" customFormat="1" ht="12.75">
      <c r="B1900" s="85"/>
      <c r="C1900" s="85"/>
      <c r="D1900" s="86"/>
    </row>
    <row r="1901" spans="2:4" s="87" customFormat="1" ht="12.75">
      <c r="B1901" s="85"/>
      <c r="C1901" s="85"/>
      <c r="D1901" s="86"/>
    </row>
    <row r="1902" spans="2:4" s="87" customFormat="1" ht="12.75">
      <c r="B1902" s="85"/>
      <c r="C1902" s="85"/>
      <c r="D1902" s="86"/>
    </row>
    <row r="1903" spans="2:4" s="87" customFormat="1" ht="12.75">
      <c r="B1903" s="85"/>
      <c r="C1903" s="85"/>
      <c r="D1903" s="86"/>
    </row>
    <row r="1904" spans="2:4" s="87" customFormat="1" ht="12.75">
      <c r="B1904" s="85"/>
      <c r="C1904" s="85"/>
      <c r="D1904" s="86"/>
    </row>
    <row r="1905" spans="2:4" s="87" customFormat="1" ht="12.75">
      <c r="B1905" s="85"/>
      <c r="C1905" s="85"/>
      <c r="D1905" s="86"/>
    </row>
    <row r="1906" spans="2:4" s="87" customFormat="1" ht="12.75">
      <c r="B1906" s="85"/>
      <c r="C1906" s="85"/>
      <c r="D1906" s="86"/>
    </row>
    <row r="1907" spans="2:4" s="87" customFormat="1" ht="12.75">
      <c r="B1907" s="85"/>
      <c r="C1907" s="85"/>
      <c r="D1907" s="86"/>
    </row>
    <row r="1908" spans="2:4" s="87" customFormat="1" ht="12.75">
      <c r="B1908" s="85"/>
      <c r="C1908" s="85"/>
      <c r="D1908" s="86"/>
    </row>
    <row r="1909" spans="2:4" s="87" customFormat="1" ht="12.75">
      <c r="B1909" s="85"/>
      <c r="C1909" s="85"/>
      <c r="D1909" s="86"/>
    </row>
    <row r="1910" spans="2:4" s="87" customFormat="1" ht="12.75">
      <c r="B1910" s="85"/>
      <c r="C1910" s="85"/>
      <c r="D1910" s="86"/>
    </row>
    <row r="1911" spans="2:4" s="87" customFormat="1" ht="12.75">
      <c r="B1911" s="85"/>
      <c r="C1911" s="85"/>
      <c r="D1911" s="86"/>
    </row>
    <row r="1912" spans="2:4" s="87" customFormat="1" ht="12.75">
      <c r="B1912" s="85"/>
      <c r="C1912" s="85"/>
      <c r="D1912" s="86"/>
    </row>
    <row r="1913" spans="2:4" s="87" customFormat="1" ht="12.75">
      <c r="B1913" s="85"/>
      <c r="C1913" s="85"/>
      <c r="D1913" s="86"/>
    </row>
    <row r="1914" spans="2:4" s="87" customFormat="1" ht="12.75">
      <c r="B1914" s="85"/>
      <c r="C1914" s="85"/>
      <c r="D1914" s="86"/>
    </row>
    <row r="1915" spans="2:4" s="87" customFormat="1" ht="12.75">
      <c r="B1915" s="85"/>
      <c r="C1915" s="85"/>
      <c r="D1915" s="86"/>
    </row>
    <row r="1916" spans="2:4" s="87" customFormat="1" ht="12.75">
      <c r="B1916" s="85"/>
      <c r="C1916" s="85"/>
      <c r="D1916" s="86"/>
    </row>
    <row r="1917" spans="2:4" s="87" customFormat="1" ht="12.75">
      <c r="B1917" s="85"/>
      <c r="C1917" s="85"/>
      <c r="D1917" s="86"/>
    </row>
    <row r="1918" spans="2:4" s="87" customFormat="1" ht="12.75">
      <c r="B1918" s="85"/>
      <c r="C1918" s="85"/>
      <c r="D1918" s="86"/>
    </row>
    <row r="1919" spans="2:4" s="87" customFormat="1" ht="12.75">
      <c r="B1919" s="85"/>
      <c r="C1919" s="85"/>
      <c r="D1919" s="86"/>
    </row>
    <row r="1920" spans="2:4" s="87" customFormat="1" ht="12.75">
      <c r="B1920" s="85"/>
      <c r="C1920" s="85"/>
      <c r="D1920" s="86"/>
    </row>
    <row r="1921" spans="2:4" s="87" customFormat="1" ht="12.75">
      <c r="B1921" s="85"/>
      <c r="C1921" s="85"/>
      <c r="D1921" s="86"/>
    </row>
    <row r="1922" spans="2:4" s="87" customFormat="1" ht="12.75">
      <c r="B1922" s="85"/>
      <c r="C1922" s="85"/>
      <c r="D1922" s="86"/>
    </row>
    <row r="1923" spans="2:4" s="87" customFormat="1" ht="12.75">
      <c r="B1923" s="85"/>
      <c r="C1923" s="85"/>
      <c r="D1923" s="86"/>
    </row>
    <row r="1924" spans="2:4" s="87" customFormat="1" ht="12.75">
      <c r="B1924" s="85"/>
      <c r="C1924" s="85"/>
      <c r="D1924" s="86"/>
    </row>
    <row r="1925" spans="2:4" s="87" customFormat="1" ht="12.75">
      <c r="B1925" s="85"/>
      <c r="C1925" s="85"/>
      <c r="D1925" s="86"/>
    </row>
    <row r="1926" spans="2:4" s="87" customFormat="1" ht="12.75">
      <c r="B1926" s="85"/>
      <c r="C1926" s="85"/>
      <c r="D1926" s="86"/>
    </row>
    <row r="1927" spans="2:4" s="87" customFormat="1" ht="12.75">
      <c r="B1927" s="85"/>
      <c r="C1927" s="85"/>
      <c r="D1927" s="86"/>
    </row>
    <row r="1928" spans="2:4" s="87" customFormat="1" ht="12.75">
      <c r="B1928" s="85"/>
      <c r="C1928" s="85"/>
      <c r="D1928" s="86"/>
    </row>
    <row r="1929" spans="2:4" s="87" customFormat="1" ht="12.75">
      <c r="B1929" s="85"/>
      <c r="C1929" s="85"/>
      <c r="D1929" s="86"/>
    </row>
    <row r="1930" spans="2:4" s="87" customFormat="1" ht="12.75">
      <c r="B1930" s="85"/>
      <c r="C1930" s="85"/>
      <c r="D1930" s="86"/>
    </row>
    <row r="1931" spans="2:4" s="87" customFormat="1" ht="12.75">
      <c r="B1931" s="85"/>
      <c r="C1931" s="85"/>
      <c r="D1931" s="86"/>
    </row>
    <row r="1932" spans="2:4" s="87" customFormat="1" ht="12.75">
      <c r="B1932" s="85"/>
      <c r="C1932" s="85"/>
      <c r="D1932" s="86"/>
    </row>
    <row r="1933" spans="2:4" s="87" customFormat="1" ht="12.75">
      <c r="B1933" s="85"/>
      <c r="C1933" s="85"/>
      <c r="D1933" s="86"/>
    </row>
    <row r="1934" spans="2:4" s="87" customFormat="1" ht="12.75">
      <c r="B1934" s="85"/>
      <c r="C1934" s="85"/>
      <c r="D1934" s="86"/>
    </row>
    <row r="1935" spans="2:4" s="87" customFormat="1" ht="12.75">
      <c r="B1935" s="85"/>
      <c r="C1935" s="85"/>
      <c r="D1935" s="86"/>
    </row>
    <row r="1936" spans="2:4" s="87" customFormat="1" ht="12.75">
      <c r="B1936" s="85"/>
      <c r="C1936" s="85"/>
      <c r="D1936" s="86"/>
    </row>
    <row r="1937" spans="2:4" s="87" customFormat="1" ht="12.75">
      <c r="B1937" s="85"/>
      <c r="C1937" s="85"/>
      <c r="D1937" s="86"/>
    </row>
    <row r="1938" spans="2:4" s="87" customFormat="1" ht="12.75">
      <c r="B1938" s="85"/>
      <c r="C1938" s="85"/>
      <c r="D1938" s="86"/>
    </row>
    <row r="1939" spans="2:4" s="87" customFormat="1" ht="12.75">
      <c r="B1939" s="85"/>
      <c r="C1939" s="85"/>
      <c r="D1939" s="86"/>
    </row>
    <row r="1940" spans="2:4" s="87" customFormat="1" ht="12.75">
      <c r="B1940" s="85"/>
      <c r="C1940" s="85"/>
      <c r="D1940" s="86"/>
    </row>
    <row r="1941" spans="2:4" s="87" customFormat="1" ht="12.75">
      <c r="B1941" s="85"/>
      <c r="C1941" s="85"/>
      <c r="D1941" s="86"/>
    </row>
    <row r="1942" spans="2:4" s="87" customFormat="1" ht="12.75">
      <c r="B1942" s="85"/>
      <c r="C1942" s="85"/>
      <c r="D1942" s="86"/>
    </row>
    <row r="1943" spans="2:4" s="87" customFormat="1" ht="12.75">
      <c r="B1943" s="85"/>
      <c r="C1943" s="85"/>
      <c r="D1943" s="86"/>
    </row>
    <row r="1944" spans="2:4" s="87" customFormat="1" ht="12.75">
      <c r="B1944" s="85"/>
      <c r="C1944" s="85"/>
      <c r="D1944" s="86"/>
    </row>
    <row r="1945" spans="2:4" s="87" customFormat="1" ht="12.75">
      <c r="B1945" s="85"/>
      <c r="C1945" s="85"/>
      <c r="D1945" s="86"/>
    </row>
    <row r="1946" spans="2:4" s="87" customFormat="1" ht="12.75">
      <c r="B1946" s="85"/>
      <c r="C1946" s="85"/>
      <c r="D1946" s="86"/>
    </row>
    <row r="1947" spans="2:4" s="87" customFormat="1" ht="12.75">
      <c r="B1947" s="85"/>
      <c r="C1947" s="85"/>
      <c r="D1947" s="86"/>
    </row>
    <row r="1948" spans="2:4" s="87" customFormat="1" ht="12.75">
      <c r="B1948" s="85"/>
      <c r="C1948" s="85"/>
      <c r="D1948" s="86"/>
    </row>
    <row r="1949" spans="2:4" s="87" customFormat="1" ht="12.75">
      <c r="B1949" s="85"/>
      <c r="C1949" s="85"/>
      <c r="D1949" s="86"/>
    </row>
    <row r="1950" spans="2:4" s="87" customFormat="1" ht="12.75">
      <c r="B1950" s="85"/>
      <c r="C1950" s="85"/>
      <c r="D1950" s="86"/>
    </row>
    <row r="1951" spans="2:4" s="87" customFormat="1" ht="12.75">
      <c r="B1951" s="85"/>
      <c r="C1951" s="85"/>
      <c r="D1951" s="86"/>
    </row>
    <row r="1952" spans="2:4" s="87" customFormat="1" ht="12.75">
      <c r="B1952" s="85"/>
      <c r="C1952" s="85"/>
      <c r="D1952" s="86"/>
    </row>
    <row r="1953" spans="2:4" s="87" customFormat="1" ht="12.75">
      <c r="B1953" s="85"/>
      <c r="C1953" s="85"/>
      <c r="D1953" s="86"/>
    </row>
    <row r="1954" spans="2:4" s="87" customFormat="1" ht="12.75">
      <c r="B1954" s="85"/>
      <c r="C1954" s="85"/>
      <c r="D1954" s="86"/>
    </row>
    <row r="1955" spans="2:4" s="87" customFormat="1" ht="12.75">
      <c r="B1955" s="85"/>
      <c r="C1955" s="85"/>
      <c r="D1955" s="86"/>
    </row>
    <row r="1956" spans="2:4" s="87" customFormat="1" ht="12.75">
      <c r="B1956" s="85"/>
      <c r="C1956" s="85"/>
      <c r="D1956" s="86"/>
    </row>
    <row r="1957" spans="2:4" s="87" customFormat="1" ht="12.75">
      <c r="B1957" s="85"/>
      <c r="C1957" s="85"/>
      <c r="D1957" s="86"/>
    </row>
    <row r="1958" spans="2:4" s="87" customFormat="1" ht="12.75">
      <c r="B1958" s="85"/>
      <c r="C1958" s="85"/>
      <c r="D1958" s="86"/>
    </row>
    <row r="1959" spans="2:4" s="87" customFormat="1" ht="12.75">
      <c r="B1959" s="85"/>
      <c r="C1959" s="85"/>
      <c r="D1959" s="86"/>
    </row>
    <row r="1960" spans="2:4" s="87" customFormat="1" ht="12.75">
      <c r="B1960" s="85"/>
      <c r="C1960" s="85"/>
      <c r="D1960" s="86"/>
    </row>
    <row r="1961" spans="2:4" s="87" customFormat="1" ht="12.75">
      <c r="B1961" s="85"/>
      <c r="C1961" s="85"/>
      <c r="D1961" s="86"/>
    </row>
    <row r="1962" spans="2:4" s="87" customFormat="1" ht="12.75">
      <c r="B1962" s="85"/>
      <c r="C1962" s="85"/>
      <c r="D1962" s="86"/>
    </row>
    <row r="1963" spans="2:4" s="87" customFormat="1" ht="12.75">
      <c r="B1963" s="85"/>
      <c r="C1963" s="85"/>
      <c r="D1963" s="86"/>
    </row>
    <row r="1964" spans="2:4" s="87" customFormat="1" ht="12.75">
      <c r="B1964" s="85"/>
      <c r="C1964" s="85"/>
      <c r="D1964" s="86"/>
    </row>
    <row r="1965" spans="2:4" s="87" customFormat="1" ht="12.75">
      <c r="B1965" s="85"/>
      <c r="C1965" s="85"/>
      <c r="D1965" s="86"/>
    </row>
    <row r="1966" spans="2:4" s="87" customFormat="1" ht="12.75">
      <c r="B1966" s="85"/>
      <c r="C1966" s="85"/>
      <c r="D1966" s="86"/>
    </row>
    <row r="1967" spans="2:4" s="87" customFormat="1" ht="12.75">
      <c r="B1967" s="85"/>
      <c r="C1967" s="85"/>
      <c r="D1967" s="86"/>
    </row>
    <row r="1968" spans="2:4" s="87" customFormat="1" ht="12.75">
      <c r="B1968" s="85"/>
      <c r="C1968" s="85"/>
      <c r="D1968" s="86"/>
    </row>
    <row r="1969" spans="2:4" s="87" customFormat="1" ht="12.75">
      <c r="B1969" s="85"/>
      <c r="C1969" s="85"/>
      <c r="D1969" s="86"/>
    </row>
    <row r="1970" spans="2:4" s="87" customFormat="1" ht="12.75">
      <c r="B1970" s="85"/>
      <c r="C1970" s="85"/>
      <c r="D1970" s="86"/>
    </row>
    <row r="1971" spans="2:4" s="87" customFormat="1" ht="12.75">
      <c r="B1971" s="85"/>
      <c r="C1971" s="85"/>
      <c r="D1971" s="86"/>
    </row>
    <row r="1972" spans="2:4" s="87" customFormat="1" ht="12.75">
      <c r="B1972" s="85"/>
      <c r="C1972" s="85"/>
      <c r="D1972" s="86"/>
    </row>
    <row r="1973" spans="2:4" s="87" customFormat="1" ht="12.75">
      <c r="B1973" s="85"/>
      <c r="C1973" s="85"/>
      <c r="D1973" s="86"/>
    </row>
    <row r="1974" spans="2:4" s="87" customFormat="1" ht="12.75">
      <c r="B1974" s="85"/>
      <c r="C1974" s="85"/>
      <c r="D1974" s="86"/>
    </row>
    <row r="1975" spans="2:4" s="87" customFormat="1" ht="12.75">
      <c r="B1975" s="85"/>
      <c r="C1975" s="85"/>
      <c r="D1975" s="86"/>
    </row>
    <row r="1976" spans="2:4" s="87" customFormat="1" ht="12.75">
      <c r="B1976" s="85"/>
      <c r="C1976" s="85"/>
      <c r="D1976" s="86"/>
    </row>
    <row r="1977" spans="2:4" s="87" customFormat="1" ht="12.75">
      <c r="B1977" s="85"/>
      <c r="C1977" s="85"/>
      <c r="D1977" s="86"/>
    </row>
    <row r="1978" spans="2:4" s="87" customFormat="1" ht="12.75">
      <c r="B1978" s="85"/>
      <c r="C1978" s="85"/>
      <c r="D1978" s="86"/>
    </row>
    <row r="1979" spans="2:4" s="87" customFormat="1" ht="12.75">
      <c r="B1979" s="85"/>
      <c r="C1979" s="85"/>
      <c r="D1979" s="86"/>
    </row>
    <row r="1980" spans="2:4" s="87" customFormat="1" ht="12.75">
      <c r="B1980" s="85"/>
      <c r="C1980" s="85"/>
      <c r="D1980" s="86"/>
    </row>
    <row r="1981" spans="2:4" s="87" customFormat="1" ht="12.75">
      <c r="B1981" s="85"/>
      <c r="C1981" s="85"/>
      <c r="D1981" s="86"/>
    </row>
    <row r="1982" spans="2:4" s="87" customFormat="1" ht="12.75">
      <c r="B1982" s="85"/>
      <c r="C1982" s="85"/>
      <c r="D1982" s="86"/>
    </row>
    <row r="1983" spans="2:4" s="87" customFormat="1" ht="12.75">
      <c r="B1983" s="85"/>
      <c r="C1983" s="85"/>
      <c r="D1983" s="86"/>
    </row>
    <row r="1984" spans="2:4" s="87" customFormat="1" ht="12.75">
      <c r="B1984" s="85"/>
      <c r="C1984" s="85"/>
      <c r="D1984" s="86"/>
    </row>
    <row r="1985" spans="2:4" s="87" customFormat="1" ht="12.75">
      <c r="B1985" s="85"/>
      <c r="C1985" s="85"/>
      <c r="D1985" s="86"/>
    </row>
    <row r="1986" spans="2:4" s="87" customFormat="1" ht="12.75">
      <c r="B1986" s="85"/>
      <c r="C1986" s="85"/>
      <c r="D1986" s="86"/>
    </row>
    <row r="1987" spans="2:4" s="87" customFormat="1" ht="12.75">
      <c r="B1987" s="85"/>
      <c r="C1987" s="85"/>
      <c r="D1987" s="86"/>
    </row>
    <row r="1988" spans="2:4" s="87" customFormat="1" ht="12.75">
      <c r="B1988" s="85"/>
      <c r="C1988" s="85"/>
      <c r="D1988" s="86"/>
    </row>
    <row r="1989" spans="2:4" s="87" customFormat="1" ht="12.75">
      <c r="B1989" s="85"/>
      <c r="C1989" s="85"/>
      <c r="D1989" s="86"/>
    </row>
    <row r="1990" spans="2:4" s="87" customFormat="1" ht="12.75">
      <c r="B1990" s="85"/>
      <c r="C1990" s="85"/>
      <c r="D1990" s="86"/>
    </row>
    <row r="1991" spans="2:4" s="87" customFormat="1" ht="12.75">
      <c r="B1991" s="85"/>
      <c r="C1991" s="85"/>
      <c r="D1991" s="86"/>
    </row>
    <row r="1992" spans="2:4" s="87" customFormat="1" ht="12.75">
      <c r="B1992" s="85"/>
      <c r="C1992" s="85"/>
      <c r="D1992" s="86"/>
    </row>
    <row r="1993" spans="2:4" s="87" customFormat="1" ht="12.75">
      <c r="B1993" s="85"/>
      <c r="C1993" s="85"/>
      <c r="D1993" s="86"/>
    </row>
    <row r="1994" spans="2:4" s="87" customFormat="1" ht="12.75">
      <c r="B1994" s="85"/>
      <c r="C1994" s="85"/>
      <c r="D1994" s="86"/>
    </row>
    <row r="1995" spans="2:4" s="87" customFormat="1" ht="12.75">
      <c r="B1995" s="85"/>
      <c r="C1995" s="85"/>
      <c r="D1995" s="86"/>
    </row>
    <row r="1996" spans="2:4" s="87" customFormat="1" ht="12.75">
      <c r="B1996" s="85"/>
      <c r="C1996" s="85"/>
      <c r="D1996" s="86"/>
    </row>
    <row r="1997" spans="2:4" s="87" customFormat="1" ht="12.75">
      <c r="B1997" s="85"/>
      <c r="C1997" s="85"/>
      <c r="D1997" s="86"/>
    </row>
    <row r="1998" spans="2:4" s="87" customFormat="1" ht="12.75">
      <c r="B1998" s="85"/>
      <c r="C1998" s="85"/>
      <c r="D1998" s="86"/>
    </row>
    <row r="1999" spans="2:4" s="87" customFormat="1" ht="12.75">
      <c r="B1999" s="85"/>
      <c r="C1999" s="85"/>
      <c r="D1999" s="86"/>
    </row>
    <row r="2000" spans="2:4" s="87" customFormat="1" ht="12.75">
      <c r="B2000" s="85"/>
      <c r="C2000" s="85"/>
      <c r="D2000" s="86"/>
    </row>
    <row r="2001" spans="2:4" s="87" customFormat="1" ht="12.75">
      <c r="B2001" s="85"/>
      <c r="C2001" s="85"/>
      <c r="D2001" s="86"/>
    </row>
    <row r="2002" spans="2:4" s="87" customFormat="1" ht="12.75">
      <c r="B2002" s="85"/>
      <c r="C2002" s="85"/>
      <c r="D2002" s="86"/>
    </row>
    <row r="2003" spans="2:4" s="87" customFormat="1" ht="12.75">
      <c r="B2003" s="85"/>
      <c r="C2003" s="85"/>
      <c r="D2003" s="86"/>
    </row>
    <row r="2004" spans="2:4" s="87" customFormat="1" ht="12.75">
      <c r="B2004" s="85"/>
      <c r="C2004" s="85"/>
      <c r="D2004" s="86"/>
    </row>
    <row r="2005" spans="2:4" s="87" customFormat="1" ht="12.75">
      <c r="B2005" s="85"/>
      <c r="C2005" s="85"/>
      <c r="D2005" s="86"/>
    </row>
    <row r="2006" spans="2:4" s="87" customFormat="1" ht="12.75">
      <c r="B2006" s="85"/>
      <c r="C2006" s="85"/>
      <c r="D2006" s="86"/>
    </row>
    <row r="2007" spans="2:4" s="87" customFormat="1" ht="12.75">
      <c r="B2007" s="85"/>
      <c r="C2007" s="85"/>
      <c r="D2007" s="86"/>
    </row>
    <row r="2008" spans="2:4" s="87" customFormat="1" ht="12.75">
      <c r="B2008" s="85"/>
      <c r="C2008" s="85"/>
      <c r="D2008" s="86"/>
    </row>
    <row r="2009" spans="2:4" s="87" customFormat="1" ht="12.75">
      <c r="B2009" s="85"/>
      <c r="C2009" s="85"/>
      <c r="D2009" s="86"/>
    </row>
    <row r="2010" spans="2:4" s="87" customFormat="1" ht="12.75">
      <c r="B2010" s="85"/>
      <c r="C2010" s="85"/>
      <c r="D2010" s="86"/>
    </row>
    <row r="2011" spans="2:4" s="87" customFormat="1" ht="12.75">
      <c r="B2011" s="85"/>
      <c r="C2011" s="85"/>
      <c r="D2011" s="86"/>
    </row>
    <row r="2012" spans="2:4" s="87" customFormat="1" ht="12.75">
      <c r="B2012" s="85"/>
      <c r="C2012" s="85"/>
      <c r="D2012" s="86"/>
    </row>
    <row r="2013" spans="2:4" s="87" customFormat="1" ht="12.75">
      <c r="B2013" s="85"/>
      <c r="C2013" s="85"/>
      <c r="D2013" s="86"/>
    </row>
    <row r="2014" spans="2:4" s="87" customFormat="1" ht="12.75">
      <c r="B2014" s="85"/>
      <c r="C2014" s="85"/>
      <c r="D2014" s="86"/>
    </row>
    <row r="2015" spans="2:4" s="87" customFormat="1" ht="12.75">
      <c r="B2015" s="85"/>
      <c r="C2015" s="85"/>
      <c r="D2015" s="86"/>
    </row>
    <row r="2016" spans="2:4" s="87" customFormat="1" ht="12.75">
      <c r="B2016" s="85"/>
      <c r="C2016" s="85"/>
      <c r="D2016" s="86"/>
    </row>
    <row r="2017" spans="2:4" s="87" customFormat="1" ht="12.75">
      <c r="B2017" s="85"/>
      <c r="C2017" s="85"/>
      <c r="D2017" s="86"/>
    </row>
    <row r="2018" spans="2:4" s="87" customFormat="1" ht="12.75">
      <c r="B2018" s="85"/>
      <c r="C2018" s="85"/>
      <c r="D2018" s="86"/>
    </row>
    <row r="2019" spans="2:4" s="87" customFormat="1" ht="12.75">
      <c r="B2019" s="85"/>
      <c r="C2019" s="85"/>
      <c r="D2019" s="86"/>
    </row>
    <row r="2020" spans="2:4" s="87" customFormat="1" ht="12.75">
      <c r="B2020" s="85"/>
      <c r="C2020" s="85"/>
      <c r="D2020" s="86"/>
    </row>
    <row r="2021" spans="2:4" s="87" customFormat="1" ht="12.75">
      <c r="B2021" s="85"/>
      <c r="C2021" s="85"/>
      <c r="D2021" s="86"/>
    </row>
    <row r="2022" spans="2:4" s="87" customFormat="1" ht="12.75">
      <c r="B2022" s="85"/>
      <c r="C2022" s="85"/>
      <c r="D2022" s="86"/>
    </row>
    <row r="2023" spans="2:4" s="87" customFormat="1" ht="12.75">
      <c r="B2023" s="85"/>
      <c r="C2023" s="85"/>
      <c r="D2023" s="86"/>
    </row>
    <row r="2024" spans="2:4" s="87" customFormat="1" ht="12.75">
      <c r="B2024" s="85"/>
      <c r="C2024" s="85"/>
      <c r="D2024" s="86"/>
    </row>
    <row r="2025" spans="2:4" s="87" customFormat="1" ht="12.75">
      <c r="B2025" s="85"/>
      <c r="C2025" s="85"/>
      <c r="D2025" s="86"/>
    </row>
    <row r="2026" spans="2:4" s="87" customFormat="1" ht="12.75">
      <c r="B2026" s="85"/>
      <c r="C2026" s="85"/>
      <c r="D2026" s="86"/>
    </row>
    <row r="2027" spans="2:4" s="87" customFormat="1" ht="12.75">
      <c r="B2027" s="85"/>
      <c r="C2027" s="85"/>
      <c r="D2027" s="86"/>
    </row>
    <row r="2028" spans="2:4" s="87" customFormat="1" ht="12.75">
      <c r="B2028" s="85"/>
      <c r="C2028" s="85"/>
      <c r="D2028" s="86"/>
    </row>
    <row r="2029" spans="2:4" s="87" customFormat="1" ht="12.75">
      <c r="B2029" s="85"/>
      <c r="C2029" s="85"/>
      <c r="D2029" s="86"/>
    </row>
    <row r="2030" spans="2:4" s="87" customFormat="1" ht="12.75">
      <c r="B2030" s="85"/>
      <c r="C2030" s="85"/>
      <c r="D2030" s="86"/>
    </row>
    <row r="2031" spans="2:4" s="87" customFormat="1" ht="12.75">
      <c r="B2031" s="85"/>
      <c r="C2031" s="85"/>
      <c r="D2031" s="86"/>
    </row>
    <row r="2032" spans="2:4" s="87" customFormat="1" ht="12.75">
      <c r="B2032" s="85"/>
      <c r="C2032" s="85"/>
      <c r="D2032" s="86"/>
    </row>
    <row r="2033" spans="2:4" s="87" customFormat="1" ht="12.75">
      <c r="B2033" s="85"/>
      <c r="C2033" s="85"/>
      <c r="D2033" s="86"/>
    </row>
    <row r="2034" spans="2:4" s="87" customFormat="1" ht="12.75">
      <c r="B2034" s="85"/>
      <c r="C2034" s="85"/>
      <c r="D2034" s="86"/>
    </row>
    <row r="2035" spans="2:4" s="87" customFormat="1" ht="12.75">
      <c r="B2035" s="85"/>
      <c r="C2035" s="85"/>
      <c r="D2035" s="86"/>
    </row>
    <row r="2036" spans="2:4" s="87" customFormat="1" ht="12.75">
      <c r="B2036" s="85"/>
      <c r="C2036" s="85"/>
      <c r="D2036" s="86"/>
    </row>
    <row r="2037" spans="2:4" s="87" customFormat="1" ht="12.75">
      <c r="B2037" s="85"/>
      <c r="C2037" s="85"/>
      <c r="D2037" s="86"/>
    </row>
    <row r="2038" spans="2:4" s="87" customFormat="1" ht="12.75">
      <c r="B2038" s="85"/>
      <c r="C2038" s="85"/>
      <c r="D2038" s="86"/>
    </row>
    <row r="2039" spans="2:4" s="87" customFormat="1" ht="12.75">
      <c r="B2039" s="85"/>
      <c r="C2039" s="85"/>
      <c r="D2039" s="86"/>
    </row>
    <row r="2040" spans="2:4" s="87" customFormat="1" ht="12.75">
      <c r="B2040" s="85"/>
      <c r="C2040" s="85"/>
      <c r="D2040" s="86"/>
    </row>
    <row r="2041" spans="2:4" s="87" customFormat="1" ht="12.75">
      <c r="B2041" s="85"/>
      <c r="C2041" s="85"/>
      <c r="D2041" s="86"/>
    </row>
    <row r="2042" spans="2:4" s="87" customFormat="1" ht="12.75">
      <c r="B2042" s="85"/>
      <c r="C2042" s="85"/>
      <c r="D2042" s="86"/>
    </row>
    <row r="2043" spans="2:4" s="87" customFormat="1" ht="12.75">
      <c r="B2043" s="85"/>
      <c r="C2043" s="85"/>
      <c r="D2043" s="86"/>
    </row>
    <row r="2044" spans="2:4" s="87" customFormat="1" ht="12.75">
      <c r="B2044" s="85"/>
      <c r="C2044" s="85"/>
      <c r="D2044" s="86"/>
    </row>
    <row r="2045" spans="2:4" s="87" customFormat="1" ht="12.75">
      <c r="B2045" s="85"/>
      <c r="C2045" s="85"/>
      <c r="D2045" s="86"/>
    </row>
    <row r="2046" spans="2:4" s="87" customFormat="1" ht="12.75">
      <c r="B2046" s="85"/>
      <c r="C2046" s="85"/>
      <c r="D2046" s="86"/>
    </row>
    <row r="2047" spans="2:4" s="87" customFormat="1" ht="12.75">
      <c r="B2047" s="85"/>
      <c r="C2047" s="85"/>
      <c r="D2047" s="86"/>
    </row>
    <row r="2048" spans="2:4" s="87" customFormat="1" ht="12.75">
      <c r="B2048" s="85"/>
      <c r="C2048" s="85"/>
      <c r="D2048" s="86"/>
    </row>
    <row r="2049" spans="2:4" s="87" customFormat="1" ht="12.75">
      <c r="B2049" s="85"/>
      <c r="C2049" s="85"/>
      <c r="D2049" s="86"/>
    </row>
    <row r="2050" spans="2:4" s="87" customFormat="1" ht="12.75">
      <c r="B2050" s="85"/>
      <c r="C2050" s="85"/>
      <c r="D2050" s="86"/>
    </row>
    <row r="2051" spans="2:4" s="87" customFormat="1" ht="12.75">
      <c r="B2051" s="85"/>
      <c r="C2051" s="85"/>
      <c r="D2051" s="86"/>
    </row>
    <row r="2052" spans="2:4" s="87" customFormat="1" ht="12.75">
      <c r="B2052" s="85"/>
      <c r="C2052" s="85"/>
      <c r="D2052" s="86"/>
    </row>
    <row r="2053" spans="2:4" s="87" customFormat="1" ht="12.75">
      <c r="B2053" s="85"/>
      <c r="C2053" s="85"/>
      <c r="D2053" s="86"/>
    </row>
    <row r="2054" spans="2:4" s="87" customFormat="1" ht="12.75">
      <c r="B2054" s="85"/>
      <c r="C2054" s="85"/>
      <c r="D2054" s="86"/>
    </row>
    <row r="2055" spans="2:4" s="87" customFormat="1" ht="12.75">
      <c r="B2055" s="85"/>
      <c r="C2055" s="85"/>
      <c r="D2055" s="86"/>
    </row>
    <row r="2056" spans="2:4" s="87" customFormat="1" ht="12.75">
      <c r="B2056" s="85"/>
      <c r="C2056" s="85"/>
      <c r="D2056" s="86"/>
    </row>
    <row r="2057" spans="2:4" s="87" customFormat="1" ht="12.75">
      <c r="B2057" s="85"/>
      <c r="C2057" s="85"/>
      <c r="D2057" s="86"/>
    </row>
    <row r="2058" spans="2:4" s="87" customFormat="1" ht="12.75">
      <c r="B2058" s="85"/>
      <c r="C2058" s="85"/>
      <c r="D2058" s="86"/>
    </row>
    <row r="2059" spans="2:4" s="87" customFormat="1" ht="12.75">
      <c r="B2059" s="85"/>
      <c r="C2059" s="85"/>
      <c r="D2059" s="86"/>
    </row>
    <row r="2060" spans="2:4" s="87" customFormat="1" ht="12.75">
      <c r="B2060" s="85"/>
      <c r="C2060" s="85"/>
      <c r="D2060" s="86"/>
    </row>
    <row r="2061" spans="2:4" s="87" customFormat="1" ht="12.75">
      <c r="B2061" s="85"/>
      <c r="C2061" s="85"/>
      <c r="D2061" s="86"/>
    </row>
    <row r="2062" spans="2:4" s="87" customFormat="1" ht="12.75">
      <c r="B2062" s="85"/>
      <c r="C2062" s="85"/>
      <c r="D2062" s="86"/>
    </row>
    <row r="2063" spans="2:4" s="87" customFormat="1" ht="12.75">
      <c r="B2063" s="85"/>
      <c r="C2063" s="85"/>
      <c r="D2063" s="86"/>
    </row>
    <row r="2064" spans="2:4" s="87" customFormat="1" ht="12.75">
      <c r="B2064" s="85"/>
      <c r="C2064" s="85"/>
      <c r="D2064" s="86"/>
    </row>
    <row r="2065" spans="2:4" s="87" customFormat="1" ht="12.75">
      <c r="B2065" s="85"/>
      <c r="C2065" s="85"/>
      <c r="D2065" s="86"/>
    </row>
    <row r="2066" spans="2:4" s="87" customFormat="1" ht="12.75">
      <c r="B2066" s="85"/>
      <c r="C2066" s="85"/>
      <c r="D2066" s="86"/>
    </row>
    <row r="2067" spans="2:4" s="87" customFormat="1" ht="12.75">
      <c r="B2067" s="85"/>
      <c r="C2067" s="85"/>
      <c r="D2067" s="86"/>
    </row>
    <row r="2068" spans="2:4" s="87" customFormat="1" ht="12.75">
      <c r="B2068" s="85"/>
      <c r="C2068" s="85"/>
      <c r="D2068" s="86"/>
    </row>
    <row r="2069" spans="2:4" s="87" customFormat="1" ht="12.75">
      <c r="B2069" s="85"/>
      <c r="C2069" s="85"/>
      <c r="D2069" s="86"/>
    </row>
    <row r="2070" spans="2:4" s="87" customFormat="1" ht="12.75">
      <c r="B2070" s="85"/>
      <c r="C2070" s="85"/>
      <c r="D2070" s="86"/>
    </row>
    <row r="2071" spans="2:4" s="87" customFormat="1" ht="12.75">
      <c r="B2071" s="85"/>
      <c r="C2071" s="85"/>
      <c r="D2071" s="86"/>
    </row>
    <row r="2072" spans="2:4" s="87" customFormat="1" ht="12.75">
      <c r="B2072" s="85"/>
      <c r="C2072" s="85"/>
      <c r="D2072" s="86"/>
    </row>
    <row r="2073" spans="2:4" s="87" customFormat="1" ht="12.75">
      <c r="B2073" s="85"/>
      <c r="C2073" s="85"/>
      <c r="D2073" s="86"/>
    </row>
    <row r="2074" spans="2:4" s="87" customFormat="1" ht="12.75">
      <c r="B2074" s="85"/>
      <c r="C2074" s="85"/>
      <c r="D2074" s="86"/>
    </row>
    <row r="2075" spans="2:4" s="87" customFormat="1" ht="12.75">
      <c r="B2075" s="85"/>
      <c r="C2075" s="85"/>
      <c r="D2075" s="86"/>
    </row>
    <row r="2076" spans="2:4" s="87" customFormat="1" ht="12.75">
      <c r="B2076" s="85"/>
      <c r="C2076" s="85"/>
      <c r="D2076" s="86"/>
    </row>
    <row r="2077" spans="2:4" s="87" customFormat="1" ht="12.75">
      <c r="B2077" s="85"/>
      <c r="C2077" s="85"/>
      <c r="D2077" s="86"/>
    </row>
    <row r="2078" spans="2:4" s="87" customFormat="1" ht="12.75">
      <c r="B2078" s="85"/>
      <c r="C2078" s="85"/>
      <c r="D2078" s="86"/>
    </row>
    <row r="2079" spans="2:4" s="87" customFormat="1" ht="12.75">
      <c r="B2079" s="85"/>
      <c r="C2079" s="85"/>
      <c r="D2079" s="86"/>
    </row>
    <row r="2080" spans="2:4" s="87" customFormat="1" ht="12.75">
      <c r="B2080" s="85"/>
      <c r="C2080" s="85"/>
      <c r="D2080" s="86"/>
    </row>
    <row r="2081" spans="2:4" s="87" customFormat="1" ht="12.75">
      <c r="B2081" s="85"/>
      <c r="C2081" s="85"/>
      <c r="D2081" s="86"/>
    </row>
    <row r="2082" spans="2:4" s="87" customFormat="1" ht="12.75">
      <c r="B2082" s="85"/>
      <c r="C2082" s="85"/>
      <c r="D2082" s="86"/>
    </row>
    <row r="2083" spans="2:4" s="87" customFormat="1" ht="12.75">
      <c r="B2083" s="85"/>
      <c r="C2083" s="85"/>
      <c r="D2083" s="86"/>
    </row>
    <row r="2084" spans="2:4" s="87" customFormat="1" ht="12.75">
      <c r="B2084" s="85"/>
      <c r="C2084" s="85"/>
      <c r="D2084" s="86"/>
    </row>
    <row r="2085" spans="2:4" s="87" customFormat="1" ht="12.75">
      <c r="B2085" s="85"/>
      <c r="C2085" s="85"/>
      <c r="D2085" s="86"/>
    </row>
    <row r="2086" spans="2:4" s="87" customFormat="1" ht="12.75">
      <c r="B2086" s="85"/>
      <c r="C2086" s="85"/>
      <c r="D2086" s="86"/>
    </row>
    <row r="2087" spans="2:4" s="87" customFormat="1" ht="12.75">
      <c r="B2087" s="85"/>
      <c r="C2087" s="85"/>
      <c r="D2087" s="86"/>
    </row>
    <row r="2088" spans="2:4" s="87" customFormat="1" ht="12.75">
      <c r="B2088" s="85"/>
      <c r="C2088" s="85"/>
      <c r="D2088" s="86"/>
    </row>
    <row r="2089" spans="2:4" s="87" customFormat="1" ht="12.75">
      <c r="B2089" s="85"/>
      <c r="C2089" s="85"/>
      <c r="D2089" s="86"/>
    </row>
    <row r="2090" spans="2:4" s="87" customFormat="1" ht="12.75">
      <c r="B2090" s="85"/>
      <c r="C2090" s="85"/>
      <c r="D2090" s="86"/>
    </row>
    <row r="2091" spans="2:4" s="87" customFormat="1" ht="12.75">
      <c r="B2091" s="85"/>
      <c r="C2091" s="85"/>
      <c r="D2091" s="86"/>
    </row>
    <row r="2092" spans="2:4" s="87" customFormat="1" ht="12.75">
      <c r="B2092" s="85"/>
      <c r="C2092" s="85"/>
      <c r="D2092" s="86"/>
    </row>
    <row r="2093" spans="2:4" s="87" customFormat="1" ht="12.75">
      <c r="B2093" s="85"/>
      <c r="C2093" s="85"/>
      <c r="D2093" s="86"/>
    </row>
    <row r="2094" spans="2:4" s="87" customFormat="1" ht="12.75">
      <c r="B2094" s="85"/>
      <c r="C2094" s="85"/>
      <c r="D2094" s="86"/>
    </row>
    <row r="2095" spans="2:4" s="87" customFormat="1" ht="12.75">
      <c r="B2095" s="85"/>
      <c r="C2095" s="85"/>
      <c r="D2095" s="86"/>
    </row>
    <row r="2096" spans="2:4" s="87" customFormat="1" ht="12.75">
      <c r="B2096" s="85"/>
      <c r="C2096" s="85"/>
      <c r="D2096" s="86"/>
    </row>
    <row r="2097" spans="2:4" s="87" customFormat="1" ht="12.75">
      <c r="B2097" s="85"/>
      <c r="C2097" s="85"/>
      <c r="D2097" s="86"/>
    </row>
    <row r="2098" spans="2:4" s="87" customFormat="1" ht="12.75">
      <c r="B2098" s="85"/>
      <c r="C2098" s="85"/>
      <c r="D2098" s="86"/>
    </row>
    <row r="2099" spans="2:4" s="87" customFormat="1" ht="12.75">
      <c r="B2099" s="85"/>
      <c r="C2099" s="85"/>
      <c r="D2099" s="86"/>
    </row>
    <row r="2100" spans="2:4" s="87" customFormat="1" ht="12.75">
      <c r="B2100" s="85"/>
      <c r="C2100" s="85"/>
      <c r="D2100" s="86"/>
    </row>
    <row r="2101" spans="2:4" s="87" customFormat="1" ht="12.75">
      <c r="B2101" s="85"/>
      <c r="C2101" s="85"/>
      <c r="D2101" s="86"/>
    </row>
    <row r="2102" spans="2:4" s="87" customFormat="1" ht="12.75">
      <c r="B2102" s="85"/>
      <c r="C2102" s="85"/>
      <c r="D2102" s="86"/>
    </row>
    <row r="2103" spans="2:4" s="87" customFormat="1" ht="12.75">
      <c r="B2103" s="85"/>
      <c r="C2103" s="85"/>
      <c r="D2103" s="86"/>
    </row>
    <row r="2104" spans="2:4" s="87" customFormat="1" ht="12.75">
      <c r="B2104" s="85"/>
      <c r="C2104" s="85"/>
      <c r="D2104" s="86"/>
    </row>
    <row r="2105" spans="2:4" s="87" customFormat="1" ht="12.75">
      <c r="B2105" s="85"/>
      <c r="C2105" s="85"/>
      <c r="D2105" s="86"/>
    </row>
    <row r="2106" spans="2:4" s="87" customFormat="1" ht="12.75">
      <c r="B2106" s="85"/>
      <c r="C2106" s="85"/>
      <c r="D2106" s="86"/>
    </row>
    <row r="2107" spans="2:4" s="87" customFormat="1" ht="12.75">
      <c r="B2107" s="85"/>
      <c r="C2107" s="85"/>
      <c r="D2107" s="86"/>
    </row>
    <row r="2108" spans="2:4" s="87" customFormat="1" ht="12.75">
      <c r="B2108" s="85"/>
      <c r="C2108" s="85"/>
      <c r="D2108" s="86"/>
    </row>
    <row r="2109" spans="2:4" s="87" customFormat="1" ht="12.75">
      <c r="B2109" s="85"/>
      <c r="C2109" s="85"/>
      <c r="D2109" s="86"/>
    </row>
    <row r="2110" spans="2:4" s="87" customFormat="1" ht="12.75">
      <c r="B2110" s="85"/>
      <c r="C2110" s="85"/>
      <c r="D2110" s="86"/>
    </row>
    <row r="2111" spans="2:4" s="87" customFormat="1" ht="12.75">
      <c r="B2111" s="85"/>
      <c r="C2111" s="85"/>
      <c r="D2111" s="86"/>
    </row>
    <row r="2112" spans="2:4" s="87" customFormat="1" ht="12.75">
      <c r="B2112" s="85"/>
      <c r="C2112" s="85"/>
      <c r="D2112" s="86"/>
    </row>
    <row r="2113" spans="2:4" s="87" customFormat="1" ht="12.75">
      <c r="B2113" s="85"/>
      <c r="C2113" s="85"/>
      <c r="D2113" s="86"/>
    </row>
    <row r="2114" spans="2:4" s="87" customFormat="1" ht="12.75">
      <c r="B2114" s="85"/>
      <c r="C2114" s="85"/>
      <c r="D2114" s="86"/>
    </row>
    <row r="2115" spans="2:4" s="87" customFormat="1" ht="12.75">
      <c r="B2115" s="85"/>
      <c r="C2115" s="85"/>
      <c r="D2115" s="86"/>
    </row>
    <row r="2116" spans="2:4" s="87" customFormat="1" ht="12.75">
      <c r="B2116" s="85"/>
      <c r="C2116" s="85"/>
      <c r="D2116" s="86"/>
    </row>
    <row r="2117" spans="2:4" s="87" customFormat="1" ht="12.75">
      <c r="B2117" s="85"/>
      <c r="C2117" s="85"/>
      <c r="D2117" s="86"/>
    </row>
    <row r="2118" spans="2:4" s="87" customFormat="1" ht="12.75">
      <c r="B2118" s="85"/>
      <c r="C2118" s="85"/>
      <c r="D2118" s="86"/>
    </row>
    <row r="2119" spans="2:4" s="87" customFormat="1" ht="12.75">
      <c r="B2119" s="85"/>
      <c r="C2119" s="85"/>
      <c r="D2119" s="86"/>
    </row>
    <row r="2120" spans="2:4" s="87" customFormat="1" ht="12.75">
      <c r="B2120" s="85"/>
      <c r="C2120" s="85"/>
      <c r="D2120" s="86"/>
    </row>
    <row r="2121" spans="2:4" s="87" customFormat="1" ht="12.75">
      <c r="B2121" s="85"/>
      <c r="C2121" s="85"/>
      <c r="D2121" s="86"/>
    </row>
    <row r="2122" spans="2:4" s="87" customFormat="1" ht="12.75">
      <c r="B2122" s="85"/>
      <c r="C2122" s="85"/>
      <c r="D2122" s="86"/>
    </row>
    <row r="2123" spans="2:4" s="87" customFormat="1" ht="12.75">
      <c r="B2123" s="85"/>
      <c r="C2123" s="85"/>
      <c r="D2123" s="86"/>
    </row>
    <row r="2124" spans="2:4" s="87" customFormat="1" ht="12.75">
      <c r="B2124" s="85"/>
      <c r="C2124" s="85"/>
      <c r="D2124" s="86"/>
    </row>
    <row r="2125" spans="2:4" s="87" customFormat="1" ht="12.75">
      <c r="B2125" s="85"/>
      <c r="C2125" s="85"/>
      <c r="D2125" s="86"/>
    </row>
    <row r="2126" spans="2:4" s="87" customFormat="1" ht="12.75">
      <c r="B2126" s="85"/>
      <c r="C2126" s="85"/>
      <c r="D2126" s="86"/>
    </row>
    <row r="2127" spans="2:4" s="87" customFormat="1" ht="12.75">
      <c r="B2127" s="85"/>
      <c r="C2127" s="85"/>
      <c r="D2127" s="86"/>
    </row>
    <row r="2128" spans="2:4" s="87" customFormat="1" ht="12.75">
      <c r="B2128" s="85"/>
      <c r="C2128" s="85"/>
      <c r="D2128" s="86"/>
    </row>
    <row r="2129" spans="2:4" s="87" customFormat="1" ht="12.75">
      <c r="B2129" s="85"/>
      <c r="C2129" s="85"/>
      <c r="D2129" s="86"/>
    </row>
    <row r="2130" spans="2:4" s="87" customFormat="1" ht="12.75">
      <c r="B2130" s="85"/>
      <c r="C2130" s="85"/>
      <c r="D2130" s="86"/>
    </row>
    <row r="2131" spans="2:4" s="87" customFormat="1" ht="12.75">
      <c r="B2131" s="85"/>
      <c r="C2131" s="85"/>
      <c r="D2131" s="86"/>
    </row>
    <row r="2132" spans="2:4" s="87" customFormat="1" ht="12.75">
      <c r="B2132" s="85"/>
      <c r="C2132" s="85"/>
      <c r="D2132" s="86"/>
    </row>
    <row r="2133" spans="2:4" s="87" customFormat="1" ht="12.75">
      <c r="B2133" s="85"/>
      <c r="C2133" s="85"/>
      <c r="D2133" s="86"/>
    </row>
    <row r="2134" spans="2:4" s="87" customFormat="1" ht="12.75">
      <c r="B2134" s="85"/>
      <c r="C2134" s="85"/>
      <c r="D2134" s="86"/>
    </row>
    <row r="2135" spans="2:4" s="87" customFormat="1" ht="12.75">
      <c r="B2135" s="85"/>
      <c r="C2135" s="85"/>
      <c r="D2135" s="86"/>
    </row>
    <row r="2136" spans="2:4" s="87" customFormat="1" ht="12.75">
      <c r="B2136" s="85"/>
      <c r="C2136" s="85"/>
      <c r="D2136" s="86"/>
    </row>
    <row r="2137" spans="2:4" s="87" customFormat="1" ht="12.75">
      <c r="B2137" s="85"/>
      <c r="C2137" s="85"/>
      <c r="D2137" s="86"/>
    </row>
    <row r="2138" spans="2:4" s="87" customFormat="1" ht="12.75">
      <c r="B2138" s="85"/>
      <c r="C2138" s="85"/>
      <c r="D2138" s="86"/>
    </row>
    <row r="2139" spans="2:4" s="87" customFormat="1" ht="12.75">
      <c r="B2139" s="85"/>
      <c r="C2139" s="85"/>
      <c r="D2139" s="86"/>
    </row>
    <row r="2140" spans="2:4" s="87" customFormat="1" ht="12.75">
      <c r="B2140" s="85"/>
      <c r="C2140" s="85"/>
      <c r="D2140" s="86"/>
    </row>
    <row r="2141" spans="2:4" s="87" customFormat="1" ht="12.75">
      <c r="B2141" s="85"/>
      <c r="C2141" s="85"/>
      <c r="D2141" s="86"/>
    </row>
    <row r="2142" spans="2:4" s="87" customFormat="1" ht="12.75">
      <c r="B2142" s="85"/>
      <c r="C2142" s="85"/>
      <c r="D2142" s="86"/>
    </row>
    <row r="2143" spans="2:4" s="87" customFormat="1" ht="12.75">
      <c r="B2143" s="85"/>
      <c r="C2143" s="85"/>
      <c r="D2143" s="86"/>
    </row>
    <row r="2144" spans="2:4" s="87" customFormat="1" ht="12.75">
      <c r="B2144" s="85"/>
      <c r="C2144" s="85"/>
      <c r="D2144" s="86"/>
    </row>
    <row r="2145" spans="2:4" s="87" customFormat="1" ht="12.75">
      <c r="B2145" s="85"/>
      <c r="C2145" s="85"/>
      <c r="D2145" s="86"/>
    </row>
    <row r="2146" spans="2:4" s="87" customFormat="1" ht="12.75">
      <c r="B2146" s="85"/>
      <c r="C2146" s="85"/>
      <c r="D2146" s="86"/>
    </row>
    <row r="2147" spans="2:4" s="87" customFormat="1" ht="12.75">
      <c r="B2147" s="85"/>
      <c r="C2147" s="85"/>
      <c r="D2147" s="86"/>
    </row>
    <row r="2148" spans="2:4" s="87" customFormat="1" ht="12.75">
      <c r="B2148" s="85"/>
      <c r="C2148" s="85"/>
      <c r="D2148" s="86"/>
    </row>
    <row r="2149" spans="2:4" s="87" customFormat="1" ht="12.75">
      <c r="B2149" s="85"/>
      <c r="C2149" s="85"/>
      <c r="D2149" s="86"/>
    </row>
    <row r="2150" spans="2:4" s="87" customFormat="1" ht="12.75">
      <c r="B2150" s="85"/>
      <c r="C2150" s="85"/>
      <c r="D2150" s="86"/>
    </row>
    <row r="2151" spans="2:4" s="87" customFormat="1" ht="12.75">
      <c r="B2151" s="85"/>
      <c r="C2151" s="85"/>
      <c r="D2151" s="86"/>
    </row>
    <row r="2152" spans="2:4" s="87" customFormat="1" ht="12.75">
      <c r="B2152" s="85"/>
      <c r="C2152" s="85"/>
      <c r="D2152" s="86"/>
    </row>
    <row r="2153" spans="2:4" s="87" customFormat="1" ht="12.75">
      <c r="B2153" s="85"/>
      <c r="C2153" s="85"/>
      <c r="D2153" s="86"/>
    </row>
    <row r="2154" spans="2:4" s="87" customFormat="1" ht="12.75">
      <c r="B2154" s="85"/>
      <c r="C2154" s="85"/>
      <c r="D2154" s="86"/>
    </row>
    <row r="2155" spans="2:4" s="87" customFormat="1" ht="12.75">
      <c r="B2155" s="85"/>
      <c r="C2155" s="85"/>
      <c r="D2155" s="86"/>
    </row>
    <row r="2156" spans="2:4" s="87" customFormat="1" ht="12.75">
      <c r="B2156" s="85"/>
      <c r="C2156" s="85"/>
      <c r="D2156" s="86"/>
    </row>
    <row r="2157" spans="2:4" s="87" customFormat="1" ht="12.75">
      <c r="B2157" s="85"/>
      <c r="C2157" s="85"/>
      <c r="D2157" s="86"/>
    </row>
    <row r="2158" spans="2:4" s="87" customFormat="1" ht="12.75">
      <c r="B2158" s="85"/>
      <c r="C2158" s="85"/>
      <c r="D2158" s="86"/>
    </row>
    <row r="2159" spans="2:4" s="87" customFormat="1" ht="12.75">
      <c r="B2159" s="85"/>
      <c r="C2159" s="85"/>
      <c r="D2159" s="86"/>
    </row>
    <row r="2160" spans="2:4" s="87" customFormat="1" ht="12.75">
      <c r="B2160" s="85"/>
      <c r="C2160" s="85"/>
      <c r="D2160" s="86"/>
    </row>
    <row r="2161" spans="2:4" s="87" customFormat="1" ht="12.75">
      <c r="B2161" s="85"/>
      <c r="C2161" s="85"/>
      <c r="D2161" s="86"/>
    </row>
    <row r="2162" spans="2:4" s="87" customFormat="1" ht="12.75">
      <c r="B2162" s="85"/>
      <c r="C2162" s="85"/>
      <c r="D2162" s="86"/>
    </row>
    <row r="2163" spans="2:4" s="87" customFormat="1" ht="12.75">
      <c r="B2163" s="85"/>
      <c r="C2163" s="85"/>
      <c r="D2163" s="86"/>
    </row>
    <row r="2164" spans="2:4" s="87" customFormat="1" ht="12.75">
      <c r="B2164" s="85"/>
      <c r="C2164" s="85"/>
      <c r="D2164" s="86"/>
    </row>
    <row r="2165" spans="2:4" s="87" customFormat="1" ht="12.75">
      <c r="B2165" s="85"/>
      <c r="C2165" s="85"/>
      <c r="D2165" s="86"/>
    </row>
    <row r="2166" spans="2:4" s="87" customFormat="1" ht="12.75">
      <c r="B2166" s="85"/>
      <c r="C2166" s="85"/>
      <c r="D2166" s="86"/>
    </row>
    <row r="2167" spans="2:4" s="87" customFormat="1" ht="12.75">
      <c r="B2167" s="85"/>
      <c r="C2167" s="85"/>
      <c r="D2167" s="86"/>
    </row>
    <row r="2168" spans="2:4" s="87" customFormat="1" ht="12.75">
      <c r="B2168" s="85"/>
      <c r="C2168" s="85"/>
      <c r="D2168" s="86"/>
    </row>
    <row r="2169" spans="2:4" s="87" customFormat="1" ht="12.75">
      <c r="B2169" s="85"/>
      <c r="C2169" s="85"/>
      <c r="D2169" s="86"/>
    </row>
    <row r="2170" spans="2:4" s="87" customFormat="1" ht="12.75">
      <c r="B2170" s="85"/>
      <c r="C2170" s="85"/>
      <c r="D2170" s="86"/>
    </row>
    <row r="2171" spans="2:4" s="87" customFormat="1" ht="12.75">
      <c r="B2171" s="85"/>
      <c r="C2171" s="85"/>
      <c r="D2171" s="86"/>
    </row>
    <row r="2172" spans="2:4" s="87" customFormat="1" ht="12.75">
      <c r="B2172" s="85"/>
      <c r="C2172" s="85"/>
      <c r="D2172" s="86"/>
    </row>
    <row r="2173" spans="2:4" s="87" customFormat="1" ht="12.75">
      <c r="B2173" s="85"/>
      <c r="C2173" s="85"/>
      <c r="D2173" s="86"/>
    </row>
    <row r="2174" spans="2:4" s="87" customFormat="1" ht="12.75">
      <c r="B2174" s="85"/>
      <c r="C2174" s="85"/>
      <c r="D2174" s="86"/>
    </row>
    <row r="2175" spans="2:4" s="87" customFormat="1" ht="12.75">
      <c r="B2175" s="85"/>
      <c r="C2175" s="85"/>
      <c r="D2175" s="86"/>
    </row>
    <row r="2176" spans="2:4" s="87" customFormat="1" ht="12.75">
      <c r="B2176" s="85"/>
      <c r="C2176" s="85"/>
      <c r="D2176" s="86"/>
    </row>
    <row r="2177" spans="2:4" s="87" customFormat="1" ht="12.75">
      <c r="B2177" s="85"/>
      <c r="C2177" s="85"/>
      <c r="D2177" s="86"/>
    </row>
    <row r="2178" spans="2:4" s="87" customFormat="1" ht="12.75">
      <c r="B2178" s="85"/>
      <c r="C2178" s="85"/>
      <c r="D2178" s="86"/>
    </row>
    <row r="2179" spans="2:4" s="87" customFormat="1" ht="12.75">
      <c r="B2179" s="85"/>
      <c r="C2179" s="85"/>
      <c r="D2179" s="86"/>
    </row>
    <row r="2180" spans="2:4" s="87" customFormat="1" ht="12.75">
      <c r="B2180" s="85"/>
      <c r="C2180" s="85"/>
      <c r="D2180" s="86"/>
    </row>
    <row r="2181" spans="2:4" s="87" customFormat="1" ht="12.75">
      <c r="B2181" s="85"/>
      <c r="C2181" s="85"/>
      <c r="D2181" s="86"/>
    </row>
    <row r="2182" spans="2:4" s="87" customFormat="1" ht="12.75">
      <c r="B2182" s="85"/>
      <c r="C2182" s="85"/>
      <c r="D2182" s="86"/>
    </row>
    <row r="2183" spans="2:4" s="87" customFormat="1" ht="12.75">
      <c r="B2183" s="85"/>
      <c r="C2183" s="85"/>
      <c r="D2183" s="86"/>
    </row>
    <row r="2184" spans="2:4" s="87" customFormat="1" ht="12.75">
      <c r="B2184" s="85"/>
      <c r="C2184" s="85"/>
      <c r="D2184" s="86"/>
    </row>
    <row r="2185" spans="2:4" s="87" customFormat="1" ht="12.75">
      <c r="B2185" s="85"/>
      <c r="C2185" s="85"/>
      <c r="D2185" s="86"/>
    </row>
    <row r="2186" spans="2:4" s="87" customFormat="1" ht="12.75">
      <c r="B2186" s="85"/>
      <c r="C2186" s="85"/>
      <c r="D2186" s="86"/>
    </row>
    <row r="2187" spans="2:4" s="87" customFormat="1" ht="12.75">
      <c r="B2187" s="85"/>
      <c r="C2187" s="85"/>
      <c r="D2187" s="86"/>
    </row>
    <row r="2188" spans="2:4" s="87" customFormat="1" ht="12.75">
      <c r="B2188" s="85"/>
      <c r="C2188" s="85"/>
      <c r="D2188" s="86"/>
    </row>
    <row r="2189" spans="2:4" s="87" customFormat="1" ht="12.75">
      <c r="B2189" s="85"/>
      <c r="C2189" s="85"/>
      <c r="D2189" s="86"/>
    </row>
    <row r="2190" spans="2:4" s="87" customFormat="1" ht="12.75">
      <c r="B2190" s="85"/>
      <c r="C2190" s="85"/>
      <c r="D2190" s="86"/>
    </row>
    <row r="2191" spans="2:4" s="87" customFormat="1" ht="12.75">
      <c r="B2191" s="85"/>
      <c r="C2191" s="85"/>
      <c r="D2191" s="86"/>
    </row>
    <row r="2192" spans="2:4" s="87" customFormat="1" ht="12.75">
      <c r="B2192" s="85"/>
      <c r="C2192" s="85"/>
      <c r="D2192" s="86"/>
    </row>
    <row r="2193" spans="2:4" s="87" customFormat="1" ht="12.75">
      <c r="B2193" s="85"/>
      <c r="C2193" s="85"/>
      <c r="D2193" s="86"/>
    </row>
    <row r="2194" spans="2:4" s="87" customFormat="1" ht="12.75">
      <c r="B2194" s="85"/>
      <c r="C2194" s="85"/>
      <c r="D2194" s="86"/>
    </row>
    <row r="2195" spans="2:4" s="87" customFormat="1" ht="12.75">
      <c r="B2195" s="85"/>
      <c r="C2195" s="85"/>
      <c r="D2195" s="86"/>
    </row>
    <row r="2196" spans="2:4" s="87" customFormat="1" ht="12.75">
      <c r="B2196" s="85"/>
      <c r="C2196" s="85"/>
      <c r="D2196" s="86"/>
    </row>
    <row r="2197" spans="2:4" s="87" customFormat="1" ht="12.75">
      <c r="B2197" s="85"/>
      <c r="C2197" s="85"/>
      <c r="D2197" s="86"/>
    </row>
    <row r="2198" spans="2:4" s="87" customFormat="1" ht="12.75">
      <c r="B2198" s="85"/>
      <c r="C2198" s="85"/>
      <c r="D2198" s="86"/>
    </row>
    <row r="2199" spans="2:4" s="87" customFormat="1" ht="12.75">
      <c r="B2199" s="85"/>
      <c r="C2199" s="85"/>
      <c r="D2199" s="86"/>
    </row>
    <row r="2200" spans="2:4" s="87" customFormat="1" ht="12.75">
      <c r="B2200" s="85"/>
      <c r="C2200" s="85"/>
      <c r="D2200" s="86"/>
    </row>
    <row r="2201" spans="2:4" s="87" customFormat="1" ht="12.75">
      <c r="B2201" s="85"/>
      <c r="C2201" s="85"/>
      <c r="D2201" s="86"/>
    </row>
    <row r="2202" spans="2:4" s="87" customFormat="1" ht="12.75">
      <c r="B2202" s="85"/>
      <c r="C2202" s="85"/>
      <c r="D2202" s="86"/>
    </row>
    <row r="2203" spans="2:4" s="87" customFormat="1" ht="12.75">
      <c r="B2203" s="85"/>
      <c r="C2203" s="85"/>
      <c r="D2203" s="86"/>
    </row>
    <row r="2204" spans="2:4" s="87" customFormat="1" ht="12.75">
      <c r="B2204" s="85"/>
      <c r="C2204" s="85"/>
      <c r="D2204" s="86"/>
    </row>
    <row r="2205" spans="2:4" s="87" customFormat="1" ht="12.75">
      <c r="B2205" s="85"/>
      <c r="C2205" s="85"/>
      <c r="D2205" s="86"/>
    </row>
    <row r="2206" spans="2:4" s="87" customFormat="1" ht="12.75">
      <c r="B2206" s="85"/>
      <c r="C2206" s="85"/>
      <c r="D2206" s="86"/>
    </row>
    <row r="2207" spans="2:4" s="87" customFormat="1" ht="12.75">
      <c r="B2207" s="85"/>
      <c r="C2207" s="85"/>
      <c r="D2207" s="86"/>
    </row>
    <row r="2208" spans="2:4" s="87" customFormat="1" ht="12.75">
      <c r="B2208" s="85"/>
      <c r="C2208" s="85"/>
      <c r="D2208" s="86"/>
    </row>
    <row r="2209" spans="2:4" s="87" customFormat="1" ht="12.75">
      <c r="B2209" s="85"/>
      <c r="C2209" s="85"/>
      <c r="D2209" s="86"/>
    </row>
    <row r="2210" spans="2:4" s="87" customFormat="1" ht="12.75">
      <c r="B2210" s="85"/>
      <c r="C2210" s="85"/>
      <c r="D2210" s="86"/>
    </row>
    <row r="2211" spans="2:4" s="87" customFormat="1" ht="12.75">
      <c r="B2211" s="85"/>
      <c r="C2211" s="85"/>
      <c r="D2211" s="86"/>
    </row>
    <row r="2212" spans="2:4" s="87" customFormat="1" ht="12.75">
      <c r="B2212" s="85"/>
      <c r="C2212" s="85"/>
      <c r="D2212" s="86"/>
    </row>
    <row r="2213" spans="2:4" s="87" customFormat="1" ht="12.75">
      <c r="B2213" s="85"/>
      <c r="C2213" s="85"/>
      <c r="D2213" s="86"/>
    </row>
    <row r="2214" spans="2:4" s="87" customFormat="1" ht="12.75">
      <c r="B2214" s="85"/>
      <c r="C2214" s="85"/>
      <c r="D2214" s="86"/>
    </row>
    <row r="2215" spans="2:4" s="87" customFormat="1" ht="12.75">
      <c r="B2215" s="85"/>
      <c r="C2215" s="85"/>
      <c r="D2215" s="86"/>
    </row>
    <row r="2216" spans="2:4" s="87" customFormat="1" ht="12.75">
      <c r="B2216" s="85"/>
      <c r="C2216" s="85"/>
      <c r="D2216" s="86"/>
    </row>
    <row r="2217" spans="2:4" s="87" customFormat="1" ht="12.75">
      <c r="B2217" s="85"/>
      <c r="C2217" s="85"/>
      <c r="D2217" s="86"/>
    </row>
    <row r="2218" spans="2:4" s="87" customFormat="1" ht="12.75">
      <c r="B2218" s="85"/>
      <c r="C2218" s="85"/>
      <c r="D2218" s="86"/>
    </row>
    <row r="2219" spans="2:4" s="87" customFormat="1" ht="12.75">
      <c r="B2219" s="85"/>
      <c r="C2219" s="85"/>
      <c r="D2219" s="86"/>
    </row>
    <row r="2220" spans="2:4" s="87" customFormat="1" ht="12.75">
      <c r="B2220" s="85"/>
      <c r="C2220" s="85"/>
      <c r="D2220" s="86"/>
    </row>
    <row r="2221" spans="2:4" s="87" customFormat="1" ht="12.75">
      <c r="B2221" s="85"/>
      <c r="C2221" s="85"/>
      <c r="D2221" s="86"/>
    </row>
    <row r="2222" spans="2:4" s="87" customFormat="1" ht="12.75">
      <c r="B2222" s="85"/>
      <c r="C2222" s="85"/>
      <c r="D2222" s="86"/>
    </row>
    <row r="2223" spans="2:4" s="87" customFormat="1" ht="12.75">
      <c r="B2223" s="85"/>
      <c r="C2223" s="85"/>
      <c r="D2223" s="86"/>
    </row>
    <row r="2224" spans="2:4" s="87" customFormat="1" ht="12.75">
      <c r="B2224" s="85"/>
      <c r="C2224" s="85"/>
      <c r="D2224" s="86"/>
    </row>
    <row r="2225" spans="2:4" s="87" customFormat="1" ht="12.75">
      <c r="B2225" s="85"/>
      <c r="C2225" s="85"/>
      <c r="D2225" s="86"/>
    </row>
    <row r="2226" spans="2:4" s="87" customFormat="1" ht="12.75">
      <c r="B2226" s="85"/>
      <c r="C2226" s="85"/>
      <c r="D2226" s="86"/>
    </row>
    <row r="2227" spans="2:4" s="87" customFormat="1" ht="12.75">
      <c r="B2227" s="85"/>
      <c r="C2227" s="85"/>
      <c r="D2227" s="86"/>
    </row>
    <row r="2228" spans="2:4" s="87" customFormat="1" ht="12.75">
      <c r="B2228" s="85"/>
      <c r="C2228" s="85"/>
      <c r="D2228" s="86"/>
    </row>
    <row r="2229" spans="2:4" s="87" customFormat="1" ht="12.75">
      <c r="B2229" s="85"/>
      <c r="C2229" s="85"/>
      <c r="D2229" s="86"/>
    </row>
    <row r="2230" spans="2:4" s="87" customFormat="1" ht="12.75">
      <c r="B2230" s="85"/>
      <c r="C2230" s="85"/>
      <c r="D2230" s="86"/>
    </row>
    <row r="2231" spans="2:4" s="87" customFormat="1" ht="12.75">
      <c r="B2231" s="85"/>
      <c r="C2231" s="85"/>
      <c r="D2231" s="86"/>
    </row>
    <row r="2232" spans="2:4" s="87" customFormat="1" ht="12.75">
      <c r="B2232" s="85"/>
      <c r="C2232" s="85"/>
      <c r="D2232" s="86"/>
    </row>
    <row r="2233" spans="2:4" s="87" customFormat="1" ht="12.75">
      <c r="B2233" s="85"/>
      <c r="C2233" s="85"/>
      <c r="D2233" s="86"/>
    </row>
    <row r="2234" spans="2:4" s="87" customFormat="1" ht="12.75">
      <c r="B2234" s="85"/>
      <c r="C2234" s="85"/>
      <c r="D2234" s="86"/>
    </row>
    <row r="2235" spans="2:4" s="87" customFormat="1" ht="12.75">
      <c r="B2235" s="85"/>
      <c r="C2235" s="85"/>
      <c r="D2235" s="86"/>
    </row>
    <row r="2236" spans="2:4" s="87" customFormat="1" ht="12.75">
      <c r="B2236" s="85"/>
      <c r="C2236" s="85"/>
      <c r="D2236" s="86"/>
    </row>
    <row r="2237" spans="2:4" s="87" customFormat="1" ht="12.75">
      <c r="B2237" s="85"/>
      <c r="C2237" s="85"/>
      <c r="D2237" s="86"/>
    </row>
    <row r="2238" spans="2:4" s="87" customFormat="1" ht="12.75">
      <c r="B2238" s="85"/>
      <c r="C2238" s="85"/>
      <c r="D2238" s="86"/>
    </row>
    <row r="2239" spans="2:4" s="87" customFormat="1" ht="12.75">
      <c r="B2239" s="85"/>
      <c r="C2239" s="85"/>
      <c r="D2239" s="86"/>
    </row>
    <row r="2240" spans="2:4" s="87" customFormat="1" ht="12.75">
      <c r="B2240" s="85"/>
      <c r="C2240" s="85"/>
      <c r="D2240" s="86"/>
    </row>
    <row r="2241" spans="2:4" s="87" customFormat="1" ht="12.75">
      <c r="B2241" s="85"/>
      <c r="C2241" s="85"/>
      <c r="D2241" s="86"/>
    </row>
    <row r="2242" spans="2:4" s="87" customFormat="1" ht="12.75">
      <c r="B2242" s="85"/>
      <c r="C2242" s="85"/>
      <c r="D2242" s="86"/>
    </row>
    <row r="2243" spans="2:4" s="87" customFormat="1" ht="12.75">
      <c r="B2243" s="85"/>
      <c r="C2243" s="85"/>
      <c r="D2243" s="86"/>
    </row>
    <row r="2244" spans="2:4" s="87" customFormat="1" ht="12.75">
      <c r="B2244" s="85"/>
      <c r="C2244" s="85"/>
      <c r="D2244" s="86"/>
    </row>
    <row r="2245" spans="2:4" s="87" customFormat="1" ht="12.75">
      <c r="B2245" s="85"/>
      <c r="C2245" s="85"/>
      <c r="D2245" s="86"/>
    </row>
    <row r="2246" spans="2:4" s="87" customFormat="1" ht="12.75">
      <c r="B2246" s="85"/>
      <c r="C2246" s="85"/>
      <c r="D2246" s="86"/>
    </row>
    <row r="2247" spans="2:4" s="87" customFormat="1" ht="12.75">
      <c r="B2247" s="85"/>
      <c r="C2247" s="85"/>
      <c r="D2247" s="86"/>
    </row>
    <row r="2248" spans="2:4" s="87" customFormat="1" ht="12.75">
      <c r="B2248" s="85"/>
      <c r="C2248" s="85"/>
      <c r="D2248" s="86"/>
    </row>
    <row r="2249" spans="2:4" s="87" customFormat="1" ht="12.75">
      <c r="B2249" s="85"/>
      <c r="C2249" s="85"/>
      <c r="D2249" s="86"/>
    </row>
    <row r="2250" spans="2:4" s="87" customFormat="1" ht="12.75">
      <c r="B2250" s="85"/>
      <c r="C2250" s="85"/>
      <c r="D2250" s="86"/>
    </row>
    <row r="2251" spans="2:4" s="87" customFormat="1" ht="12.75">
      <c r="B2251" s="85"/>
      <c r="C2251" s="85"/>
      <c r="D2251" s="86"/>
    </row>
    <row r="2252" spans="2:4" s="87" customFormat="1" ht="12.75">
      <c r="B2252" s="85"/>
      <c r="C2252" s="85"/>
      <c r="D2252" s="86"/>
    </row>
    <row r="2253" spans="2:4" s="87" customFormat="1" ht="12.75">
      <c r="B2253" s="85"/>
      <c r="C2253" s="85"/>
      <c r="D2253" s="86"/>
    </row>
    <row r="2254" spans="2:4" s="87" customFormat="1" ht="12.75">
      <c r="B2254" s="85"/>
      <c r="C2254" s="85"/>
      <c r="D2254" s="86"/>
    </row>
    <row r="2255" spans="2:4" s="87" customFormat="1" ht="12.75">
      <c r="B2255" s="85"/>
      <c r="C2255" s="85"/>
      <c r="D2255" s="86"/>
    </row>
    <row r="2256" spans="2:4" s="87" customFormat="1" ht="12.75">
      <c r="B2256" s="85"/>
      <c r="C2256" s="85"/>
      <c r="D2256" s="86"/>
    </row>
    <row r="2257" spans="2:4" s="87" customFormat="1" ht="12.75">
      <c r="B2257" s="85"/>
      <c r="C2257" s="85"/>
      <c r="D2257" s="86"/>
    </row>
    <row r="2258" spans="2:4" s="87" customFormat="1" ht="12.75">
      <c r="B2258" s="85"/>
      <c r="C2258" s="85"/>
      <c r="D2258" s="86"/>
    </row>
    <row r="2259" spans="2:4" s="87" customFormat="1" ht="12.75">
      <c r="B2259" s="85"/>
      <c r="C2259" s="85"/>
      <c r="D2259" s="86"/>
    </row>
    <row r="2260" spans="2:4" s="87" customFormat="1" ht="12.75">
      <c r="B2260" s="85"/>
      <c r="C2260" s="85"/>
      <c r="D2260" s="86"/>
    </row>
    <row r="2261" spans="2:4" s="87" customFormat="1" ht="12.75">
      <c r="B2261" s="85"/>
      <c r="C2261" s="85"/>
      <c r="D2261" s="86"/>
    </row>
    <row r="2262" spans="2:4" s="87" customFormat="1" ht="12.75">
      <c r="B2262" s="85"/>
      <c r="C2262" s="85"/>
      <c r="D2262" s="86"/>
    </row>
    <row r="2263" spans="2:4" s="87" customFormat="1" ht="12.75">
      <c r="B2263" s="85"/>
      <c r="C2263" s="85"/>
      <c r="D2263" s="86"/>
    </row>
    <row r="2264" spans="2:4" s="87" customFormat="1" ht="12.75">
      <c r="B2264" s="85"/>
      <c r="C2264" s="85"/>
      <c r="D2264" s="86"/>
    </row>
    <row r="2265" spans="2:4" s="87" customFormat="1" ht="12.75">
      <c r="B2265" s="85"/>
      <c r="C2265" s="85"/>
      <c r="D2265" s="86"/>
    </row>
    <row r="2266" spans="2:4" s="87" customFormat="1" ht="12.75">
      <c r="B2266" s="85"/>
      <c r="C2266" s="85"/>
      <c r="D2266" s="86"/>
    </row>
    <row r="2267" spans="2:4" s="87" customFormat="1" ht="12.75">
      <c r="B2267" s="85"/>
      <c r="C2267" s="85"/>
      <c r="D2267" s="86"/>
    </row>
    <row r="2268" spans="2:4" s="87" customFormat="1" ht="12.75">
      <c r="B2268" s="85"/>
      <c r="C2268" s="85"/>
      <c r="D2268" s="86"/>
    </row>
    <row r="2269" spans="2:4" s="87" customFormat="1" ht="12.75">
      <c r="B2269" s="85"/>
      <c r="C2269" s="85"/>
      <c r="D2269" s="86"/>
    </row>
    <row r="2270" spans="2:4" s="87" customFormat="1" ht="12.75">
      <c r="B2270" s="85"/>
      <c r="C2270" s="85"/>
      <c r="D2270" s="86"/>
    </row>
    <row r="2271" spans="2:4" s="87" customFormat="1" ht="12.75">
      <c r="B2271" s="85"/>
      <c r="C2271" s="85"/>
      <c r="D2271" s="86"/>
    </row>
    <row r="2272" spans="2:4" s="87" customFormat="1" ht="12.75">
      <c r="B2272" s="85"/>
      <c r="C2272" s="85"/>
      <c r="D2272" s="86"/>
    </row>
    <row r="2273" spans="2:4" s="87" customFormat="1" ht="12.75">
      <c r="B2273" s="85"/>
      <c r="C2273" s="85"/>
      <c r="D2273" s="86"/>
    </row>
    <row r="2274" spans="2:4" s="87" customFormat="1" ht="12.75">
      <c r="B2274" s="85"/>
      <c r="C2274" s="85"/>
      <c r="D2274" s="86"/>
    </row>
    <row r="2275" spans="2:4" s="87" customFormat="1" ht="12.75">
      <c r="B2275" s="85"/>
      <c r="C2275" s="85"/>
      <c r="D2275" s="86"/>
    </row>
    <row r="2276" spans="2:4" s="87" customFormat="1" ht="12.75">
      <c r="B2276" s="85"/>
      <c r="C2276" s="85"/>
      <c r="D2276" s="86"/>
    </row>
    <row r="2277" spans="2:4" s="87" customFormat="1" ht="12.75">
      <c r="B2277" s="85"/>
      <c r="C2277" s="85"/>
      <c r="D2277" s="86"/>
    </row>
    <row r="2278" spans="2:4" s="87" customFormat="1" ht="12.75">
      <c r="B2278" s="85"/>
      <c r="C2278" s="85"/>
      <c r="D2278" s="86"/>
    </row>
    <row r="2279" spans="2:4" s="87" customFormat="1" ht="12.75">
      <c r="B2279" s="85"/>
      <c r="C2279" s="85"/>
      <c r="D2279" s="86"/>
    </row>
    <row r="2280" spans="2:4" s="87" customFormat="1" ht="12.75">
      <c r="B2280" s="85"/>
      <c r="C2280" s="85"/>
      <c r="D2280" s="86"/>
    </row>
    <row r="2281" spans="2:4" s="87" customFormat="1" ht="12.75">
      <c r="B2281" s="85"/>
      <c r="C2281" s="85"/>
      <c r="D2281" s="86"/>
    </row>
    <row r="2282" spans="2:4" s="87" customFormat="1" ht="12.75">
      <c r="B2282" s="85"/>
      <c r="C2282" s="85"/>
      <c r="D2282" s="86"/>
    </row>
    <row r="2283" spans="2:4" s="87" customFormat="1" ht="12.75">
      <c r="B2283" s="85"/>
      <c r="C2283" s="85"/>
      <c r="D2283" s="86"/>
    </row>
    <row r="2284" spans="2:4" s="87" customFormat="1" ht="12.75">
      <c r="B2284" s="85"/>
      <c r="C2284" s="85"/>
      <c r="D2284" s="86"/>
    </row>
    <row r="2285" spans="2:4" s="87" customFormat="1" ht="12.75">
      <c r="B2285" s="85"/>
      <c r="C2285" s="85"/>
      <c r="D2285" s="86"/>
    </row>
    <row r="2286" spans="2:4" s="87" customFormat="1" ht="12.75">
      <c r="B2286" s="85"/>
      <c r="C2286" s="85"/>
      <c r="D2286" s="86"/>
    </row>
    <row r="2287" spans="2:4" s="87" customFormat="1" ht="12.75">
      <c r="B2287" s="85"/>
      <c r="C2287" s="85"/>
      <c r="D2287" s="86"/>
    </row>
    <row r="2288" spans="2:4" s="87" customFormat="1" ht="12.75">
      <c r="B2288" s="85"/>
      <c r="C2288" s="85"/>
      <c r="D2288" s="86"/>
    </row>
    <row r="2289" spans="2:4" s="87" customFormat="1" ht="12.75">
      <c r="B2289" s="85"/>
      <c r="C2289" s="85"/>
      <c r="D2289" s="86"/>
    </row>
    <row r="2290" spans="2:4" s="87" customFormat="1" ht="12.75">
      <c r="B2290" s="85"/>
      <c r="C2290" s="85"/>
      <c r="D2290" s="86"/>
    </row>
    <row r="2291" spans="2:4" s="87" customFormat="1" ht="12.75">
      <c r="B2291" s="85"/>
      <c r="C2291" s="85"/>
      <c r="D2291" s="86"/>
    </row>
    <row r="2292" spans="2:4" s="87" customFormat="1" ht="12.75">
      <c r="B2292" s="85"/>
      <c r="C2292" s="85"/>
      <c r="D2292" s="86"/>
    </row>
    <row r="2293" spans="2:4" s="87" customFormat="1" ht="12.75">
      <c r="B2293" s="85"/>
      <c r="C2293" s="85"/>
      <c r="D2293" s="86"/>
    </row>
    <row r="2294" spans="2:4" s="87" customFormat="1" ht="12.75">
      <c r="B2294" s="85"/>
      <c r="C2294" s="85"/>
      <c r="D2294" s="86"/>
    </row>
    <row r="2295" spans="2:4" s="87" customFormat="1" ht="12.75">
      <c r="B2295" s="85"/>
      <c r="C2295" s="85"/>
      <c r="D2295" s="86"/>
    </row>
    <row r="2296" spans="2:4" s="87" customFormat="1" ht="12.75">
      <c r="B2296" s="85"/>
      <c r="C2296" s="85"/>
      <c r="D2296" s="86"/>
    </row>
    <row r="2297" spans="2:4" s="87" customFormat="1" ht="12.75">
      <c r="B2297" s="85"/>
      <c r="C2297" s="85"/>
      <c r="D2297" s="86"/>
    </row>
    <row r="2298" spans="2:4" s="87" customFormat="1" ht="12.75">
      <c r="B2298" s="85"/>
      <c r="C2298" s="85"/>
      <c r="D2298" s="86"/>
    </row>
    <row r="2299" spans="2:4" s="87" customFormat="1" ht="12.75">
      <c r="B2299" s="85"/>
      <c r="C2299" s="85"/>
      <c r="D2299" s="86"/>
    </row>
    <row r="2300" spans="2:4" s="87" customFormat="1" ht="12.75">
      <c r="B2300" s="85"/>
      <c r="C2300" s="85"/>
      <c r="D2300" s="86"/>
    </row>
    <row r="2301" spans="2:4" s="87" customFormat="1" ht="12.75">
      <c r="B2301" s="85"/>
      <c r="C2301" s="85"/>
      <c r="D2301" s="86"/>
    </row>
    <row r="2302" spans="2:4" s="87" customFormat="1" ht="12.75">
      <c r="B2302" s="85"/>
      <c r="C2302" s="85"/>
      <c r="D2302" s="86"/>
    </row>
    <row r="2303" spans="2:4" s="87" customFormat="1" ht="12.75">
      <c r="B2303" s="85"/>
      <c r="C2303" s="85"/>
      <c r="D2303" s="86"/>
    </row>
    <row r="2304" spans="2:4" s="87" customFormat="1" ht="12.75">
      <c r="B2304" s="85"/>
      <c r="C2304" s="85"/>
      <c r="D2304" s="86"/>
    </row>
    <row r="2305" spans="2:4" s="87" customFormat="1" ht="12.75">
      <c r="B2305" s="85"/>
      <c r="C2305" s="85"/>
      <c r="D2305" s="86"/>
    </row>
    <row r="2306" spans="2:4" s="87" customFormat="1" ht="12.75">
      <c r="B2306" s="85"/>
      <c r="C2306" s="85"/>
      <c r="D2306" s="86"/>
    </row>
    <row r="2307" spans="2:4" s="87" customFormat="1" ht="12.75">
      <c r="B2307" s="85"/>
      <c r="C2307" s="85"/>
      <c r="D2307" s="86"/>
    </row>
    <row r="2308" spans="2:4" s="87" customFormat="1" ht="12.75">
      <c r="B2308" s="85"/>
      <c r="C2308" s="85"/>
      <c r="D2308" s="86"/>
    </row>
    <row r="2309" spans="2:4" s="87" customFormat="1" ht="12.75">
      <c r="B2309" s="85"/>
      <c r="C2309" s="85"/>
      <c r="D2309" s="86"/>
    </row>
    <row r="2310" spans="2:4" s="87" customFormat="1" ht="12.75">
      <c r="B2310" s="85"/>
      <c r="C2310" s="85"/>
      <c r="D2310" s="86"/>
    </row>
    <row r="2311" spans="2:4" s="87" customFormat="1" ht="12.75">
      <c r="B2311" s="85"/>
      <c r="C2311" s="85"/>
      <c r="D2311" s="86"/>
    </row>
    <row r="2312" spans="2:4" s="87" customFormat="1" ht="12.75">
      <c r="B2312" s="85"/>
      <c r="C2312" s="85"/>
      <c r="D2312" s="86"/>
    </row>
    <row r="2313" spans="2:4" s="87" customFormat="1" ht="12.75">
      <c r="B2313" s="85"/>
      <c r="C2313" s="85"/>
      <c r="D2313" s="86"/>
    </row>
    <row r="2314" spans="2:4" s="87" customFormat="1" ht="12.75">
      <c r="B2314" s="85"/>
      <c r="C2314" s="85"/>
      <c r="D2314" s="86"/>
    </row>
    <row r="2315" spans="2:4" s="87" customFormat="1" ht="12.75">
      <c r="B2315" s="85"/>
      <c r="C2315" s="85"/>
      <c r="D2315" s="86"/>
    </row>
    <row r="2316" spans="2:4" s="87" customFormat="1" ht="12.75">
      <c r="B2316" s="85"/>
      <c r="C2316" s="85"/>
      <c r="D2316" s="86"/>
    </row>
    <row r="2317" spans="2:4" s="87" customFormat="1" ht="12.75">
      <c r="B2317" s="85"/>
      <c r="C2317" s="85"/>
      <c r="D2317" s="86"/>
    </row>
    <row r="2318" spans="2:4" s="87" customFormat="1" ht="12.75">
      <c r="B2318" s="85"/>
      <c r="C2318" s="85"/>
      <c r="D2318" s="86"/>
    </row>
    <row r="2319" spans="2:4" s="87" customFormat="1" ht="12.75">
      <c r="B2319" s="85"/>
      <c r="C2319" s="85"/>
      <c r="D2319" s="86"/>
    </row>
    <row r="2320" spans="2:4" s="87" customFormat="1" ht="12.75">
      <c r="B2320" s="85"/>
      <c r="C2320" s="85"/>
      <c r="D2320" s="86"/>
    </row>
    <row r="2321" spans="2:4" s="87" customFormat="1" ht="12.75">
      <c r="B2321" s="85"/>
      <c r="C2321" s="85"/>
      <c r="D2321" s="86"/>
    </row>
    <row r="2322" spans="2:4" s="87" customFormat="1" ht="12.75">
      <c r="B2322" s="85"/>
      <c r="C2322" s="85"/>
      <c r="D2322" s="86"/>
    </row>
    <row r="2323" spans="2:4" s="87" customFormat="1" ht="12.75">
      <c r="B2323" s="85"/>
      <c r="C2323" s="85"/>
      <c r="D2323" s="86"/>
    </row>
    <row r="2324" spans="2:4" s="87" customFormat="1" ht="12.75">
      <c r="B2324" s="85"/>
      <c r="C2324" s="85"/>
      <c r="D2324" s="86"/>
    </row>
    <row r="2325" spans="2:4" s="87" customFormat="1" ht="12.75">
      <c r="B2325" s="85"/>
      <c r="C2325" s="85"/>
      <c r="D2325" s="86"/>
    </row>
    <row r="2326" spans="2:4" s="87" customFormat="1" ht="12.75">
      <c r="B2326" s="85"/>
      <c r="C2326" s="85"/>
      <c r="D2326" s="86"/>
    </row>
    <row r="2327" spans="2:4" s="87" customFormat="1" ht="12.75">
      <c r="B2327" s="85"/>
      <c r="C2327" s="85"/>
      <c r="D2327" s="86"/>
    </row>
    <row r="2328" spans="2:4" s="87" customFormat="1" ht="12.75">
      <c r="B2328" s="85"/>
      <c r="C2328" s="85"/>
      <c r="D2328" s="86"/>
    </row>
    <row r="2329" spans="2:4" s="87" customFormat="1" ht="12.75">
      <c r="B2329" s="85"/>
      <c r="C2329" s="85"/>
      <c r="D2329" s="86"/>
    </row>
    <row r="2330" spans="2:4" s="87" customFormat="1" ht="12.75">
      <c r="B2330" s="85"/>
      <c r="C2330" s="85"/>
      <c r="D2330" s="86"/>
    </row>
    <row r="2331" spans="2:4" s="87" customFormat="1" ht="12.75">
      <c r="B2331" s="85"/>
      <c r="C2331" s="85"/>
      <c r="D2331" s="86"/>
    </row>
    <row r="2332" spans="2:4" s="87" customFormat="1" ht="12.75">
      <c r="B2332" s="85"/>
      <c r="C2332" s="85"/>
      <c r="D2332" s="86"/>
    </row>
    <row r="2333" spans="2:4" s="87" customFormat="1" ht="12.75">
      <c r="B2333" s="85"/>
      <c r="C2333" s="85"/>
      <c r="D2333" s="86"/>
    </row>
    <row r="2334" spans="2:4" s="87" customFormat="1" ht="12.75">
      <c r="B2334" s="85"/>
      <c r="C2334" s="85"/>
      <c r="D2334" s="86"/>
    </row>
    <row r="2335" spans="2:4" s="87" customFormat="1" ht="12.75">
      <c r="B2335" s="85"/>
      <c r="C2335" s="85"/>
      <c r="D2335" s="86"/>
    </row>
    <row r="2336" spans="2:4" s="87" customFormat="1" ht="12.75">
      <c r="B2336" s="85"/>
      <c r="C2336" s="85"/>
      <c r="D2336" s="86"/>
    </row>
    <row r="2337" spans="2:4" s="87" customFormat="1" ht="12.75">
      <c r="B2337" s="85"/>
      <c r="C2337" s="85"/>
      <c r="D2337" s="86"/>
    </row>
    <row r="2338" spans="2:4" s="87" customFormat="1" ht="12.75">
      <c r="B2338" s="85"/>
      <c r="C2338" s="85"/>
      <c r="D2338" s="86"/>
    </row>
    <row r="2339" spans="2:4" s="87" customFormat="1" ht="12.75">
      <c r="B2339" s="85"/>
      <c r="C2339" s="85"/>
      <c r="D2339" s="86"/>
    </row>
    <row r="2340" spans="2:4" s="87" customFormat="1" ht="12.75">
      <c r="B2340" s="85"/>
      <c r="C2340" s="85"/>
      <c r="D2340" s="86"/>
    </row>
    <row r="2341" spans="2:4" s="87" customFormat="1" ht="12.75">
      <c r="B2341" s="85"/>
      <c r="C2341" s="85"/>
      <c r="D2341" s="86"/>
    </row>
    <row r="2342" spans="2:4" s="87" customFormat="1" ht="12.75">
      <c r="B2342" s="85"/>
      <c r="C2342" s="85"/>
      <c r="D2342" s="86"/>
    </row>
    <row r="2343" spans="2:4" s="87" customFormat="1" ht="12.75">
      <c r="B2343" s="85"/>
      <c r="C2343" s="85"/>
      <c r="D2343" s="86"/>
    </row>
    <row r="2344" spans="2:4" s="87" customFormat="1" ht="12.75">
      <c r="B2344" s="85"/>
      <c r="C2344" s="85"/>
      <c r="D2344" s="86"/>
    </row>
    <row r="2345" spans="2:4" s="87" customFormat="1" ht="12.75">
      <c r="B2345" s="85"/>
      <c r="C2345" s="85"/>
      <c r="D2345" s="86"/>
    </row>
    <row r="2346" spans="2:4" s="87" customFormat="1" ht="12.75">
      <c r="B2346" s="85"/>
      <c r="C2346" s="85"/>
      <c r="D2346" s="86"/>
    </row>
    <row r="2347" spans="2:4" s="87" customFormat="1" ht="12.75">
      <c r="B2347" s="85"/>
      <c r="C2347" s="85"/>
      <c r="D2347" s="86"/>
    </row>
    <row r="2348" spans="2:4" s="87" customFormat="1" ht="12.75">
      <c r="B2348" s="85"/>
      <c r="C2348" s="85"/>
      <c r="D2348" s="86"/>
    </row>
    <row r="2349" spans="2:4" s="87" customFormat="1" ht="12.75">
      <c r="B2349" s="85"/>
      <c r="C2349" s="85"/>
      <c r="D2349" s="86"/>
    </row>
    <row r="2350" spans="2:4" s="87" customFormat="1" ht="12.75">
      <c r="B2350" s="85"/>
      <c r="C2350" s="85"/>
      <c r="D2350" s="86"/>
    </row>
    <row r="2351" spans="2:4" s="87" customFormat="1" ht="12.75">
      <c r="B2351" s="85"/>
      <c r="C2351" s="85"/>
      <c r="D2351" s="86"/>
    </row>
    <row r="2352" spans="2:4" s="87" customFormat="1" ht="12.75">
      <c r="B2352" s="85"/>
      <c r="C2352" s="85"/>
      <c r="D2352" s="86"/>
    </row>
    <row r="2353" spans="2:4" s="87" customFormat="1" ht="12.75">
      <c r="B2353" s="85"/>
      <c r="C2353" s="85"/>
      <c r="D2353" s="86"/>
    </row>
    <row r="2354" spans="2:4" s="87" customFormat="1" ht="12.75">
      <c r="B2354" s="85"/>
      <c r="C2354" s="85"/>
      <c r="D2354" s="86"/>
    </row>
    <row r="2355" spans="2:4" s="87" customFormat="1" ht="12.75">
      <c r="B2355" s="85"/>
      <c r="C2355" s="85"/>
      <c r="D2355" s="86"/>
    </row>
    <row r="2356" spans="2:4" s="87" customFormat="1" ht="12.75">
      <c r="B2356" s="85"/>
      <c r="C2356" s="85"/>
      <c r="D2356" s="86"/>
    </row>
    <row r="2357" spans="2:4" s="87" customFormat="1" ht="12.75">
      <c r="B2357" s="85"/>
      <c r="C2357" s="85"/>
      <c r="D2357" s="86"/>
    </row>
    <row r="2358" spans="2:4" s="87" customFormat="1" ht="12.75">
      <c r="B2358" s="85"/>
      <c r="C2358" s="85"/>
      <c r="D2358" s="86"/>
    </row>
    <row r="2359" spans="2:4" s="87" customFormat="1" ht="12.75">
      <c r="B2359" s="85"/>
      <c r="C2359" s="85"/>
      <c r="D2359" s="86"/>
    </row>
    <row r="2360" spans="2:4" s="87" customFormat="1" ht="12.75">
      <c r="B2360" s="85"/>
      <c r="C2360" s="85"/>
      <c r="D2360" s="86"/>
    </row>
    <row r="2361" spans="2:4" s="87" customFormat="1" ht="12.75">
      <c r="B2361" s="85"/>
      <c r="C2361" s="85"/>
      <c r="D2361" s="86"/>
    </row>
    <row r="2362" spans="2:4" s="87" customFormat="1" ht="12.75">
      <c r="B2362" s="85"/>
      <c r="C2362" s="85"/>
      <c r="D2362" s="86"/>
    </row>
    <row r="2363" spans="2:4" s="87" customFormat="1" ht="12.75">
      <c r="B2363" s="85"/>
      <c r="C2363" s="85"/>
      <c r="D2363" s="86"/>
    </row>
    <row r="2364" spans="2:4" s="87" customFormat="1" ht="12.75">
      <c r="B2364" s="85"/>
      <c r="C2364" s="85"/>
      <c r="D2364" s="86"/>
    </row>
    <row r="2365" spans="2:4" s="87" customFormat="1" ht="12.75">
      <c r="B2365" s="85"/>
      <c r="C2365" s="85"/>
      <c r="D2365" s="86"/>
    </row>
    <row r="2366" spans="2:4" s="87" customFormat="1" ht="12.75">
      <c r="B2366" s="85"/>
      <c r="C2366" s="85"/>
      <c r="D2366" s="86"/>
    </row>
    <row r="2367" spans="2:4" s="87" customFormat="1" ht="12.75">
      <c r="B2367" s="85"/>
      <c r="C2367" s="85"/>
      <c r="D2367" s="86"/>
    </row>
    <row r="2368" spans="2:4" s="87" customFormat="1" ht="12.75">
      <c r="B2368" s="85"/>
      <c r="C2368" s="85"/>
      <c r="D2368" s="86"/>
    </row>
    <row r="2369" spans="2:4" s="87" customFormat="1" ht="12.75">
      <c r="B2369" s="85"/>
      <c r="C2369" s="85"/>
      <c r="D2369" s="86"/>
    </row>
    <row r="2370" spans="2:4" s="87" customFormat="1" ht="12.75">
      <c r="B2370" s="85"/>
      <c r="C2370" s="85"/>
      <c r="D2370" s="86"/>
    </row>
    <row r="2371" spans="2:4" s="87" customFormat="1" ht="12.75">
      <c r="B2371" s="85"/>
      <c r="C2371" s="85"/>
      <c r="D2371" s="86"/>
    </row>
    <row r="2372" spans="2:4" s="87" customFormat="1" ht="12.75">
      <c r="B2372" s="85"/>
      <c r="C2372" s="85"/>
      <c r="D2372" s="86"/>
    </row>
    <row r="2373" spans="2:4" s="87" customFormat="1" ht="12.75">
      <c r="B2373" s="85"/>
      <c r="C2373" s="85"/>
      <c r="D2373" s="86"/>
    </row>
    <row r="2374" spans="2:4" s="87" customFormat="1" ht="12.75">
      <c r="B2374" s="85"/>
      <c r="C2374" s="85"/>
      <c r="D2374" s="86"/>
    </row>
    <row r="2375" spans="2:4" s="87" customFormat="1" ht="12.75">
      <c r="B2375" s="85"/>
      <c r="C2375" s="85"/>
      <c r="D2375" s="86"/>
    </row>
    <row r="2376" spans="2:4" s="87" customFormat="1" ht="12.75">
      <c r="B2376" s="85"/>
      <c r="C2376" s="85"/>
      <c r="D2376" s="86"/>
    </row>
    <row r="2377" spans="2:4" s="87" customFormat="1" ht="12.75">
      <c r="B2377" s="85"/>
      <c r="C2377" s="85"/>
      <c r="D2377" s="86"/>
    </row>
    <row r="2378" spans="2:4" s="87" customFormat="1" ht="12.75">
      <c r="B2378" s="85"/>
      <c r="C2378" s="85"/>
      <c r="D2378" s="86"/>
    </row>
    <row r="2379" spans="2:4" s="87" customFormat="1" ht="12.75">
      <c r="B2379" s="85"/>
      <c r="C2379" s="85"/>
      <c r="D2379" s="86"/>
    </row>
    <row r="2380" spans="2:4" s="87" customFormat="1" ht="12.75">
      <c r="B2380" s="85"/>
      <c r="C2380" s="85"/>
      <c r="D2380" s="86"/>
    </row>
    <row r="2381" spans="2:4" s="87" customFormat="1" ht="12.75">
      <c r="B2381" s="85"/>
      <c r="C2381" s="85"/>
      <c r="D2381" s="86"/>
    </row>
    <row r="2382" spans="2:4" s="87" customFormat="1" ht="12.75">
      <c r="B2382" s="85"/>
      <c r="C2382" s="85"/>
      <c r="D2382" s="86"/>
    </row>
    <row r="2383" spans="2:4" s="87" customFormat="1" ht="12.75">
      <c r="B2383" s="85"/>
      <c r="C2383" s="85"/>
      <c r="D2383" s="86"/>
    </row>
    <row r="2384" spans="2:4" s="87" customFormat="1" ht="12.75">
      <c r="B2384" s="85"/>
      <c r="C2384" s="85"/>
      <c r="D2384" s="86"/>
    </row>
    <row r="2385" spans="2:4" s="87" customFormat="1" ht="12.75">
      <c r="B2385" s="85"/>
      <c r="C2385" s="85"/>
      <c r="D2385" s="86"/>
    </row>
    <row r="2386" spans="2:4" s="87" customFormat="1" ht="12.75">
      <c r="B2386" s="85"/>
      <c r="C2386" s="85"/>
      <c r="D2386" s="86"/>
    </row>
    <row r="2387" spans="2:4" s="87" customFormat="1" ht="12.75">
      <c r="B2387" s="85"/>
      <c r="C2387" s="85"/>
      <c r="D2387" s="86"/>
    </row>
    <row r="2388" spans="2:4" s="87" customFormat="1" ht="12.75">
      <c r="B2388" s="85"/>
      <c r="C2388" s="85"/>
      <c r="D2388" s="86"/>
    </row>
    <row r="2389" spans="2:4" s="87" customFormat="1" ht="12.75">
      <c r="B2389" s="85"/>
      <c r="C2389" s="85"/>
      <c r="D2389" s="86"/>
    </row>
    <row r="2390" spans="2:4" s="87" customFormat="1" ht="12.75">
      <c r="B2390" s="85"/>
      <c r="C2390" s="85"/>
      <c r="D2390" s="86"/>
    </row>
    <row r="2391" spans="2:4" s="87" customFormat="1" ht="12.75">
      <c r="B2391" s="85"/>
      <c r="C2391" s="85"/>
      <c r="D2391" s="86"/>
    </row>
    <row r="2392" spans="2:4" s="87" customFormat="1" ht="12.75">
      <c r="B2392" s="85"/>
      <c r="C2392" s="85"/>
      <c r="D2392" s="86"/>
    </row>
    <row r="2393" spans="2:4" s="87" customFormat="1" ht="12.75">
      <c r="B2393" s="85"/>
      <c r="C2393" s="85"/>
      <c r="D2393" s="86"/>
    </row>
    <row r="2394" spans="2:4" s="87" customFormat="1" ht="12.75">
      <c r="B2394" s="85"/>
      <c r="C2394" s="85"/>
      <c r="D2394" s="86"/>
    </row>
    <row r="2395" spans="2:4" s="87" customFormat="1" ht="12.75">
      <c r="B2395" s="85"/>
      <c r="C2395" s="85"/>
      <c r="D2395" s="86"/>
    </row>
    <row r="2396" spans="2:4" s="87" customFormat="1" ht="12.75">
      <c r="B2396" s="85"/>
      <c r="C2396" s="85"/>
      <c r="D2396" s="86"/>
    </row>
    <row r="2397" spans="2:4" s="87" customFormat="1" ht="12.75">
      <c r="B2397" s="85"/>
      <c r="C2397" s="85"/>
      <c r="D2397" s="86"/>
    </row>
    <row r="2398" spans="2:4" s="87" customFormat="1" ht="12.75">
      <c r="B2398" s="85"/>
      <c r="C2398" s="85"/>
      <c r="D2398" s="86"/>
    </row>
    <row r="2399" spans="2:4" s="87" customFormat="1" ht="12.75">
      <c r="B2399" s="85"/>
      <c r="C2399" s="85"/>
      <c r="D2399" s="86"/>
    </row>
    <row r="2400" spans="2:4" s="87" customFormat="1" ht="12.75">
      <c r="B2400" s="85"/>
      <c r="C2400" s="85"/>
      <c r="D2400" s="86"/>
    </row>
    <row r="2401" spans="2:4" s="87" customFormat="1" ht="12.75">
      <c r="B2401" s="85"/>
      <c r="C2401" s="85"/>
      <c r="D2401" s="86"/>
    </row>
    <row r="2402" spans="2:4" s="87" customFormat="1" ht="12.75">
      <c r="B2402" s="85"/>
      <c r="C2402" s="85"/>
      <c r="D2402" s="86"/>
    </row>
    <row r="2403" spans="2:4" s="87" customFormat="1" ht="12.75">
      <c r="B2403" s="85"/>
      <c r="C2403" s="85"/>
      <c r="D2403" s="86"/>
    </row>
    <row r="2404" spans="2:4" s="87" customFormat="1" ht="12.75">
      <c r="B2404" s="85"/>
      <c r="C2404" s="85"/>
      <c r="D2404" s="86"/>
    </row>
    <row r="2405" spans="2:4" s="87" customFormat="1" ht="12.75">
      <c r="B2405" s="85"/>
      <c r="C2405" s="85"/>
      <c r="D2405" s="86"/>
    </row>
    <row r="2406" spans="2:4" s="87" customFormat="1" ht="12.75">
      <c r="B2406" s="85"/>
      <c r="C2406" s="85"/>
      <c r="D2406" s="86"/>
    </row>
    <row r="2407" spans="2:4" s="87" customFormat="1" ht="12.75">
      <c r="B2407" s="85"/>
      <c r="C2407" s="85"/>
      <c r="D2407" s="86"/>
    </row>
    <row r="2408" spans="2:4" s="87" customFormat="1" ht="12.75">
      <c r="B2408" s="85"/>
      <c r="C2408" s="85"/>
      <c r="D2408" s="86"/>
    </row>
    <row r="2409" spans="2:4" s="87" customFormat="1" ht="12.75">
      <c r="B2409" s="85"/>
      <c r="C2409" s="85"/>
      <c r="D2409" s="86"/>
    </row>
    <row r="2410" spans="2:4" s="87" customFormat="1" ht="12.75">
      <c r="B2410" s="85"/>
      <c r="C2410" s="85"/>
      <c r="D2410" s="86"/>
    </row>
    <row r="2411" spans="2:4" s="87" customFormat="1" ht="12.75">
      <c r="B2411" s="85"/>
      <c r="C2411" s="85"/>
      <c r="D2411" s="86"/>
    </row>
    <row r="2412" spans="2:4" s="87" customFormat="1" ht="12.75">
      <c r="B2412" s="85"/>
      <c r="C2412" s="85"/>
      <c r="D2412" s="86"/>
    </row>
    <row r="2413" spans="2:4" s="87" customFormat="1" ht="12.75">
      <c r="B2413" s="85"/>
      <c r="C2413" s="85"/>
      <c r="D2413" s="86"/>
    </row>
    <row r="2414" spans="2:4" s="87" customFormat="1" ht="12.75">
      <c r="B2414" s="85"/>
      <c r="C2414" s="85"/>
      <c r="D2414" s="86"/>
    </row>
    <row r="2415" spans="2:4" s="87" customFormat="1" ht="12.75">
      <c r="B2415" s="85"/>
      <c r="C2415" s="85"/>
      <c r="D2415" s="86"/>
    </row>
    <row r="2416" spans="2:4" s="87" customFormat="1" ht="12.75">
      <c r="B2416" s="85"/>
      <c r="C2416" s="85"/>
      <c r="D2416" s="86"/>
    </row>
    <row r="2417" spans="2:4" s="87" customFormat="1" ht="12.75">
      <c r="B2417" s="85"/>
      <c r="C2417" s="85"/>
      <c r="D2417" s="86"/>
    </row>
    <row r="2418" spans="2:4" s="87" customFormat="1" ht="12.75">
      <c r="B2418" s="85"/>
      <c r="C2418" s="85"/>
      <c r="D2418" s="86"/>
    </row>
    <row r="2419" spans="2:4" s="87" customFormat="1" ht="12.75">
      <c r="B2419" s="85"/>
      <c r="C2419" s="85"/>
      <c r="D2419" s="86"/>
    </row>
    <row r="2420" spans="2:4" s="87" customFormat="1" ht="12.75">
      <c r="B2420" s="85"/>
      <c r="C2420" s="85"/>
      <c r="D2420" s="86"/>
    </row>
    <row r="2421" spans="2:4" s="87" customFormat="1" ht="12.75">
      <c r="B2421" s="85"/>
      <c r="C2421" s="85"/>
      <c r="D2421" s="86"/>
    </row>
    <row r="2422" spans="2:4" s="87" customFormat="1" ht="12.75">
      <c r="B2422" s="85"/>
      <c r="C2422" s="85"/>
      <c r="D2422" s="86"/>
    </row>
    <row r="2423" spans="2:4" s="87" customFormat="1" ht="12.75">
      <c r="B2423" s="85"/>
      <c r="C2423" s="85"/>
      <c r="D2423" s="86"/>
    </row>
    <row r="2424" spans="2:4" s="87" customFormat="1" ht="12.75">
      <c r="B2424" s="85"/>
      <c r="C2424" s="85"/>
      <c r="D2424" s="86"/>
    </row>
    <row r="2425" spans="2:4" s="87" customFormat="1" ht="12.75">
      <c r="B2425" s="85"/>
      <c r="C2425" s="85"/>
      <c r="D2425" s="86"/>
    </row>
    <row r="2426" spans="2:4" s="87" customFormat="1" ht="12.75">
      <c r="B2426" s="85"/>
      <c r="C2426" s="85"/>
      <c r="D2426" s="86"/>
    </row>
    <row r="2427" spans="2:4" s="87" customFormat="1" ht="12.75">
      <c r="B2427" s="85"/>
      <c r="C2427" s="85"/>
      <c r="D2427" s="86"/>
    </row>
    <row r="2428" spans="2:4" s="87" customFormat="1" ht="12.75">
      <c r="B2428" s="85"/>
      <c r="C2428" s="85"/>
      <c r="D2428" s="86"/>
    </row>
    <row r="2429" spans="2:4" s="87" customFormat="1" ht="12.75">
      <c r="B2429" s="85"/>
      <c r="C2429" s="85"/>
      <c r="D2429" s="86"/>
    </row>
    <row r="2430" spans="2:4" s="87" customFormat="1" ht="12.75">
      <c r="B2430" s="85"/>
      <c r="C2430" s="85"/>
      <c r="D2430" s="86"/>
    </row>
    <row r="2431" spans="2:4" s="87" customFormat="1" ht="12.75">
      <c r="B2431" s="85"/>
      <c r="C2431" s="85"/>
      <c r="D2431" s="86"/>
    </row>
    <row r="2432" spans="2:4" s="87" customFormat="1" ht="12.75">
      <c r="B2432" s="85"/>
      <c r="C2432" s="85"/>
      <c r="D2432" s="86"/>
    </row>
    <row r="2433" spans="2:4" s="87" customFormat="1" ht="12.75">
      <c r="B2433" s="85"/>
      <c r="C2433" s="85"/>
      <c r="D2433" s="86"/>
    </row>
    <row r="2434" spans="2:4" s="87" customFormat="1" ht="12.75">
      <c r="B2434" s="85"/>
      <c r="C2434" s="85"/>
      <c r="D2434" s="86"/>
    </row>
    <row r="2435" spans="2:4" s="87" customFormat="1" ht="12.75">
      <c r="B2435" s="85"/>
      <c r="C2435" s="85"/>
      <c r="D2435" s="86"/>
    </row>
    <row r="2436" spans="2:4" s="87" customFormat="1" ht="12.75">
      <c r="B2436" s="85"/>
      <c r="C2436" s="85"/>
      <c r="D2436" s="86"/>
    </row>
    <row r="2437" spans="2:4" s="87" customFormat="1" ht="12.75">
      <c r="B2437" s="85"/>
      <c r="C2437" s="85"/>
      <c r="D2437" s="86"/>
    </row>
    <row r="2438" spans="2:4" s="87" customFormat="1" ht="12.75">
      <c r="B2438" s="85"/>
      <c r="C2438" s="85"/>
      <c r="D2438" s="86"/>
    </row>
    <row r="2439" spans="2:4" s="87" customFormat="1" ht="12.75">
      <c r="B2439" s="85"/>
      <c r="C2439" s="85"/>
      <c r="D2439" s="86"/>
    </row>
    <row r="2440" spans="2:4" s="87" customFormat="1" ht="12.75">
      <c r="B2440" s="85"/>
      <c r="C2440" s="85"/>
      <c r="D2440" s="86"/>
    </row>
    <row r="2441" spans="2:4" s="87" customFormat="1" ht="12.75">
      <c r="B2441" s="85"/>
      <c r="C2441" s="85"/>
      <c r="D2441" s="86"/>
    </row>
    <row r="2442" spans="2:4" s="87" customFormat="1" ht="12.75">
      <c r="B2442" s="85"/>
      <c r="C2442" s="85"/>
      <c r="D2442" s="86"/>
    </row>
    <row r="2443" spans="2:4" s="87" customFormat="1" ht="12.75">
      <c r="B2443" s="85"/>
      <c r="C2443" s="85"/>
      <c r="D2443" s="86"/>
    </row>
    <row r="2444" spans="2:4" s="87" customFormat="1" ht="12.75">
      <c r="B2444" s="85"/>
      <c r="C2444" s="85"/>
      <c r="D2444" s="86"/>
    </row>
    <row r="2445" spans="2:4" s="87" customFormat="1" ht="12.75">
      <c r="B2445" s="85"/>
      <c r="C2445" s="85"/>
      <c r="D2445" s="86"/>
    </row>
    <row r="2446" spans="2:4" s="87" customFormat="1" ht="12.75">
      <c r="B2446" s="85"/>
      <c r="C2446" s="85"/>
      <c r="D2446" s="86"/>
    </row>
    <row r="2447" spans="2:4" s="87" customFormat="1" ht="12.75">
      <c r="B2447" s="85"/>
      <c r="C2447" s="85"/>
      <c r="D2447" s="86"/>
    </row>
    <row r="2448" spans="2:4" s="87" customFormat="1" ht="12.75">
      <c r="B2448" s="85"/>
      <c r="C2448" s="85"/>
      <c r="D2448" s="86"/>
    </row>
    <row r="2449" spans="2:4" s="87" customFormat="1" ht="12.75">
      <c r="B2449" s="85"/>
      <c r="C2449" s="85"/>
      <c r="D2449" s="86"/>
    </row>
    <row r="2450" spans="2:4" s="87" customFormat="1" ht="12.75">
      <c r="B2450" s="85"/>
      <c r="C2450" s="85"/>
      <c r="D2450" s="86"/>
    </row>
    <row r="2451" spans="2:4" s="87" customFormat="1" ht="12.75">
      <c r="B2451" s="85"/>
      <c r="C2451" s="85"/>
      <c r="D2451" s="86"/>
    </row>
    <row r="2452" spans="2:4" s="87" customFormat="1" ht="12.75">
      <c r="B2452" s="85"/>
      <c r="C2452" s="85"/>
      <c r="D2452" s="86"/>
    </row>
    <row r="2453" spans="2:4" s="87" customFormat="1" ht="12.75">
      <c r="B2453" s="85"/>
      <c r="C2453" s="85"/>
      <c r="D2453" s="86"/>
    </row>
    <row r="2454" spans="2:4" s="87" customFormat="1" ht="12.75">
      <c r="B2454" s="85"/>
      <c r="C2454" s="85"/>
      <c r="D2454" s="86"/>
    </row>
    <row r="2455" spans="2:4" s="87" customFormat="1" ht="12.75">
      <c r="B2455" s="85"/>
      <c r="C2455" s="85"/>
      <c r="D2455" s="86"/>
    </row>
    <row r="2456" spans="2:4" s="87" customFormat="1" ht="12.75">
      <c r="B2456" s="85"/>
      <c r="C2456" s="85"/>
      <c r="D2456" s="86"/>
    </row>
    <row r="2457" spans="2:4" s="87" customFormat="1" ht="12.75">
      <c r="B2457" s="85"/>
      <c r="C2457" s="85"/>
      <c r="D2457" s="86"/>
    </row>
    <row r="2458" spans="2:4" s="87" customFormat="1" ht="12.75">
      <c r="B2458" s="85"/>
      <c r="C2458" s="85"/>
      <c r="D2458" s="86"/>
    </row>
    <row r="2459" spans="2:4" s="87" customFormat="1" ht="12.75">
      <c r="B2459" s="85"/>
      <c r="C2459" s="85"/>
      <c r="D2459" s="86"/>
    </row>
    <row r="2460" spans="2:4" s="87" customFormat="1" ht="12.75">
      <c r="B2460" s="85"/>
      <c r="C2460" s="85"/>
      <c r="D2460" s="86"/>
    </row>
    <row r="2461" spans="2:4" s="87" customFormat="1" ht="12.75">
      <c r="B2461" s="85"/>
      <c r="C2461" s="85"/>
      <c r="D2461" s="86"/>
    </row>
    <row r="2462" spans="2:4" s="87" customFormat="1" ht="12.75">
      <c r="B2462" s="85"/>
      <c r="C2462" s="85"/>
      <c r="D2462" s="86"/>
    </row>
    <row r="2463" spans="2:4" s="87" customFormat="1" ht="12.75">
      <c r="B2463" s="85"/>
      <c r="C2463" s="85"/>
      <c r="D2463" s="86"/>
    </row>
    <row r="2464" spans="2:4" s="87" customFormat="1" ht="12.75">
      <c r="B2464" s="85"/>
      <c r="C2464" s="85"/>
      <c r="D2464" s="86"/>
    </row>
    <row r="2465" spans="2:4" s="87" customFormat="1" ht="12.75">
      <c r="B2465" s="85"/>
      <c r="C2465" s="85"/>
      <c r="D2465" s="86"/>
    </row>
    <row r="2466" spans="2:4" s="87" customFormat="1" ht="12.75">
      <c r="B2466" s="85"/>
      <c r="C2466" s="85"/>
      <c r="D2466" s="86"/>
    </row>
    <row r="2467" spans="2:4" s="87" customFormat="1" ht="12.75">
      <c r="B2467" s="85"/>
      <c r="C2467" s="85"/>
      <c r="D2467" s="86"/>
    </row>
    <row r="2468" spans="2:4" s="87" customFormat="1" ht="12.75">
      <c r="B2468" s="85"/>
      <c r="C2468" s="85"/>
      <c r="D2468" s="86"/>
    </row>
    <row r="2469" spans="2:4" s="87" customFormat="1" ht="12.75">
      <c r="B2469" s="85"/>
      <c r="C2469" s="85"/>
      <c r="D2469" s="86"/>
    </row>
    <row r="2470" spans="2:4" s="87" customFormat="1" ht="12.75">
      <c r="B2470" s="85"/>
      <c r="C2470" s="85"/>
      <c r="D2470" s="86"/>
    </row>
    <row r="2471" spans="2:4" s="87" customFormat="1" ht="12.75">
      <c r="B2471" s="85"/>
      <c r="C2471" s="85"/>
      <c r="D2471" s="86"/>
    </row>
    <row r="2472" spans="2:4" s="87" customFormat="1" ht="12.75">
      <c r="B2472" s="85"/>
      <c r="C2472" s="85"/>
      <c r="D2472" s="86"/>
    </row>
    <row r="2473" spans="2:4" s="87" customFormat="1" ht="12.75">
      <c r="B2473" s="85"/>
      <c r="C2473" s="85"/>
      <c r="D2473" s="86"/>
    </row>
    <row r="2474" spans="2:4" s="87" customFormat="1" ht="12.75">
      <c r="B2474" s="85"/>
      <c r="C2474" s="85"/>
      <c r="D2474" s="86"/>
    </row>
    <row r="2475" spans="2:4" s="87" customFormat="1" ht="12.75">
      <c r="B2475" s="85"/>
      <c r="C2475" s="85"/>
      <c r="D2475" s="86"/>
    </row>
    <row r="2476" spans="2:4" s="87" customFormat="1" ht="12.75">
      <c r="B2476" s="85"/>
      <c r="C2476" s="85"/>
      <c r="D2476" s="86"/>
    </row>
    <row r="2477" spans="2:4" s="87" customFormat="1" ht="12.75">
      <c r="B2477" s="85"/>
      <c r="C2477" s="85"/>
      <c r="D2477" s="86"/>
    </row>
    <row r="2478" spans="2:4" s="87" customFormat="1" ht="12.75">
      <c r="B2478" s="85"/>
      <c r="C2478" s="85"/>
      <c r="D2478" s="86"/>
    </row>
    <row r="2479" spans="2:4" s="87" customFormat="1" ht="12.75">
      <c r="B2479" s="85"/>
      <c r="C2479" s="85"/>
      <c r="D2479" s="86"/>
    </row>
    <row r="2480" spans="2:4" s="87" customFormat="1" ht="12.75">
      <c r="B2480" s="85"/>
      <c r="C2480" s="85"/>
      <c r="D2480" s="86"/>
    </row>
    <row r="2481" spans="2:4" s="87" customFormat="1" ht="12.75">
      <c r="B2481" s="85"/>
      <c r="C2481" s="85"/>
      <c r="D2481" s="86"/>
    </row>
    <row r="2482" spans="2:4" s="87" customFormat="1" ht="12.75">
      <c r="B2482" s="85"/>
      <c r="C2482" s="85"/>
      <c r="D2482" s="86"/>
    </row>
    <row r="2483" spans="2:4" s="87" customFormat="1" ht="12.75">
      <c r="B2483" s="85"/>
      <c r="C2483" s="85"/>
      <c r="D2483" s="86"/>
    </row>
    <row r="2484" spans="2:4" s="87" customFormat="1" ht="12.75">
      <c r="B2484" s="85"/>
      <c r="C2484" s="85"/>
      <c r="D2484" s="86"/>
    </row>
    <row r="2485" spans="2:4" s="87" customFormat="1" ht="12.75">
      <c r="B2485" s="85"/>
      <c r="C2485" s="85"/>
      <c r="D2485" s="86"/>
    </row>
    <row r="2486" spans="2:4" s="87" customFormat="1" ht="12.75">
      <c r="B2486" s="85"/>
      <c r="C2486" s="85"/>
      <c r="D2486" s="86"/>
    </row>
    <row r="2487" spans="2:4" s="87" customFormat="1" ht="12.75">
      <c r="B2487" s="85"/>
      <c r="C2487" s="85"/>
      <c r="D2487" s="86"/>
    </row>
    <row r="2488" spans="2:4" s="87" customFormat="1" ht="12.75">
      <c r="B2488" s="85"/>
      <c r="C2488" s="85"/>
      <c r="D2488" s="86"/>
    </row>
    <row r="2489" spans="2:4" s="87" customFormat="1" ht="12.75">
      <c r="B2489" s="85"/>
      <c r="C2489" s="85"/>
      <c r="D2489" s="86"/>
    </row>
    <row r="2490" spans="2:4" s="87" customFormat="1" ht="12.75">
      <c r="B2490" s="85"/>
      <c r="C2490" s="85"/>
      <c r="D2490" s="86"/>
    </row>
    <row r="2491" spans="2:4" s="87" customFormat="1" ht="12.75">
      <c r="B2491" s="85"/>
      <c r="C2491" s="85"/>
      <c r="D2491" s="86"/>
    </row>
    <row r="2492" spans="2:4" s="87" customFormat="1" ht="12.75">
      <c r="B2492" s="85"/>
      <c r="C2492" s="85"/>
      <c r="D2492" s="86"/>
    </row>
    <row r="2493" spans="2:4" s="87" customFormat="1" ht="12.75">
      <c r="B2493" s="85"/>
      <c r="C2493" s="85"/>
      <c r="D2493" s="86"/>
    </row>
    <row r="2494" spans="2:4" s="87" customFormat="1" ht="12.75">
      <c r="B2494" s="85"/>
      <c r="C2494" s="85"/>
      <c r="D2494" s="86"/>
    </row>
    <row r="2495" spans="2:4" s="87" customFormat="1" ht="12.75">
      <c r="B2495" s="85"/>
      <c r="C2495" s="85"/>
      <c r="D2495" s="86"/>
    </row>
    <row r="2496" spans="2:4" s="87" customFormat="1" ht="12.75">
      <c r="B2496" s="85"/>
      <c r="C2496" s="85"/>
      <c r="D2496" s="86"/>
    </row>
    <row r="2497" spans="2:4" s="87" customFormat="1" ht="12.75">
      <c r="B2497" s="85"/>
      <c r="C2497" s="85"/>
      <c r="D2497" s="86"/>
    </row>
    <row r="2498" spans="2:4" s="87" customFormat="1" ht="12.75">
      <c r="B2498" s="85"/>
      <c r="C2498" s="85"/>
      <c r="D2498" s="86"/>
    </row>
    <row r="2499" spans="2:4" s="87" customFormat="1" ht="12.75">
      <c r="B2499" s="85"/>
      <c r="C2499" s="85"/>
      <c r="D2499" s="86"/>
    </row>
    <row r="2500" spans="2:4" s="87" customFormat="1" ht="12.75">
      <c r="B2500" s="85"/>
      <c r="C2500" s="85"/>
      <c r="D2500" s="86"/>
    </row>
    <row r="2501" spans="2:4" s="87" customFormat="1" ht="12.75">
      <c r="B2501" s="85"/>
      <c r="C2501" s="85"/>
      <c r="D2501" s="86"/>
    </row>
    <row r="2502" spans="2:4" s="87" customFormat="1" ht="12.75">
      <c r="B2502" s="85"/>
      <c r="C2502" s="85"/>
      <c r="D2502" s="86"/>
    </row>
    <row r="2503" spans="2:4" s="87" customFormat="1" ht="12.75">
      <c r="B2503" s="85"/>
      <c r="C2503" s="85"/>
      <c r="D2503" s="86"/>
    </row>
    <row r="2504" spans="2:4" s="87" customFormat="1" ht="12.75">
      <c r="B2504" s="85"/>
      <c r="C2504" s="85"/>
      <c r="D2504" s="86"/>
    </row>
    <row r="2505" spans="2:4" s="87" customFormat="1" ht="12.75">
      <c r="B2505" s="85"/>
      <c r="C2505" s="85"/>
      <c r="D2505" s="86"/>
    </row>
    <row r="2506" spans="2:4" s="87" customFormat="1" ht="12.75">
      <c r="B2506" s="85"/>
      <c r="C2506" s="85"/>
      <c r="D2506" s="86"/>
    </row>
    <row r="2507" spans="2:4" s="87" customFormat="1" ht="12.75">
      <c r="B2507" s="85"/>
      <c r="C2507" s="85"/>
      <c r="D2507" s="86"/>
    </row>
    <row r="2508" spans="2:4" s="87" customFormat="1" ht="12.75">
      <c r="B2508" s="85"/>
      <c r="C2508" s="85"/>
      <c r="D2508" s="86"/>
    </row>
    <row r="2509" spans="2:4" s="87" customFormat="1" ht="12.75">
      <c r="B2509" s="85"/>
      <c r="C2509" s="85"/>
      <c r="D2509" s="86"/>
    </row>
    <row r="2510" spans="2:4" s="87" customFormat="1" ht="12.75">
      <c r="B2510" s="85"/>
      <c r="C2510" s="85"/>
      <c r="D2510" s="86"/>
    </row>
    <row r="2511" spans="2:4" s="87" customFormat="1" ht="12.75">
      <c r="B2511" s="85"/>
      <c r="C2511" s="85"/>
      <c r="D2511" s="86"/>
    </row>
    <row r="2512" spans="2:4" s="87" customFormat="1" ht="12.75">
      <c r="B2512" s="85"/>
      <c r="C2512" s="85"/>
      <c r="D2512" s="86"/>
    </row>
    <row r="2513" spans="2:4" s="87" customFormat="1" ht="12.75">
      <c r="B2513" s="85"/>
      <c r="C2513" s="85"/>
      <c r="D2513" s="86"/>
    </row>
    <row r="2514" spans="2:4" s="87" customFormat="1" ht="12.75">
      <c r="B2514" s="85"/>
      <c r="C2514" s="85"/>
      <c r="D2514" s="86"/>
    </row>
    <row r="2515" spans="2:4" s="87" customFormat="1" ht="12.75">
      <c r="B2515" s="85"/>
      <c r="C2515" s="85"/>
      <c r="D2515" s="86"/>
    </row>
    <row r="2516" spans="2:4" s="87" customFormat="1" ht="12.75">
      <c r="B2516" s="85"/>
      <c r="C2516" s="85"/>
      <c r="D2516" s="86"/>
    </row>
    <row r="2517" spans="2:4" s="87" customFormat="1" ht="12.75">
      <c r="B2517" s="85"/>
      <c r="C2517" s="85"/>
      <c r="D2517" s="86"/>
    </row>
    <row r="2518" spans="2:4" s="87" customFormat="1" ht="12.75">
      <c r="B2518" s="85"/>
      <c r="C2518" s="85"/>
      <c r="D2518" s="86"/>
    </row>
    <row r="2519" spans="2:4" s="87" customFormat="1" ht="12.75">
      <c r="B2519" s="85"/>
      <c r="C2519" s="85"/>
      <c r="D2519" s="86"/>
    </row>
    <row r="2520" spans="2:4" s="87" customFormat="1" ht="12.75">
      <c r="B2520" s="85"/>
      <c r="C2520" s="85"/>
      <c r="D2520" s="86"/>
    </row>
    <row r="2521" spans="2:4" s="87" customFormat="1" ht="12.75">
      <c r="B2521" s="85"/>
      <c r="C2521" s="85"/>
      <c r="D2521" s="86"/>
    </row>
    <row r="2522" spans="2:4" s="87" customFormat="1" ht="12.75">
      <c r="B2522" s="85"/>
      <c r="C2522" s="85"/>
      <c r="D2522" s="86"/>
    </row>
    <row r="2523" spans="2:4" s="87" customFormat="1" ht="12.75">
      <c r="B2523" s="85"/>
      <c r="C2523" s="85"/>
      <c r="D2523" s="86"/>
    </row>
    <row r="2524" spans="2:4" s="87" customFormat="1" ht="12.75">
      <c r="B2524" s="85"/>
      <c r="C2524" s="85"/>
      <c r="D2524" s="86"/>
    </row>
    <row r="2525" spans="2:4" s="87" customFormat="1" ht="12.75">
      <c r="B2525" s="85"/>
      <c r="C2525" s="85"/>
      <c r="D2525" s="86"/>
    </row>
    <row r="2526" spans="2:4" s="87" customFormat="1" ht="12.75">
      <c r="B2526" s="85"/>
      <c r="C2526" s="85"/>
      <c r="D2526" s="86"/>
    </row>
    <row r="2527" spans="2:4" s="87" customFormat="1" ht="12.75">
      <c r="B2527" s="85"/>
      <c r="C2527" s="85"/>
      <c r="D2527" s="86"/>
    </row>
    <row r="2528" spans="2:4" s="87" customFormat="1" ht="12.75">
      <c r="B2528" s="85"/>
      <c r="C2528" s="85"/>
      <c r="D2528" s="86"/>
    </row>
    <row r="2529" spans="2:4" s="87" customFormat="1" ht="12.75">
      <c r="B2529" s="85"/>
      <c r="C2529" s="85"/>
      <c r="D2529" s="86"/>
    </row>
    <row r="2530" spans="2:4" s="87" customFormat="1" ht="12.75">
      <c r="B2530" s="85"/>
      <c r="C2530" s="85"/>
      <c r="D2530" s="86"/>
    </row>
    <row r="2531" spans="2:4" s="87" customFormat="1" ht="12.75">
      <c r="B2531" s="85"/>
      <c r="C2531" s="85"/>
      <c r="D2531" s="86"/>
    </row>
    <row r="2532" spans="2:4" s="87" customFormat="1" ht="12.75">
      <c r="B2532" s="85"/>
      <c r="C2532" s="85"/>
      <c r="D2532" s="86"/>
    </row>
    <row r="2533" spans="2:4" s="87" customFormat="1" ht="12.75">
      <c r="B2533" s="85"/>
      <c r="C2533" s="85"/>
      <c r="D2533" s="86"/>
    </row>
    <row r="2534" spans="2:4" s="87" customFormat="1" ht="12.75">
      <c r="B2534" s="85"/>
      <c r="C2534" s="85"/>
      <c r="D2534" s="86"/>
    </row>
    <row r="2535" spans="2:4" s="87" customFormat="1" ht="12.75">
      <c r="B2535" s="85"/>
      <c r="C2535" s="85"/>
      <c r="D2535" s="86"/>
    </row>
    <row r="2536" spans="2:4" s="87" customFormat="1" ht="12.75">
      <c r="B2536" s="85"/>
      <c r="C2536" s="85"/>
      <c r="D2536" s="86"/>
    </row>
    <row r="2537" spans="2:4" s="87" customFormat="1" ht="12.75">
      <c r="B2537" s="85"/>
      <c r="C2537" s="85"/>
      <c r="D2537" s="86"/>
    </row>
    <row r="2538" spans="2:4" s="87" customFormat="1" ht="12.75">
      <c r="B2538" s="85"/>
      <c r="C2538" s="85"/>
      <c r="D2538" s="86"/>
    </row>
    <row r="2539" spans="2:4" s="87" customFormat="1" ht="12.75">
      <c r="B2539" s="85"/>
      <c r="C2539" s="85"/>
      <c r="D2539" s="86"/>
    </row>
    <row r="2540" spans="2:4" s="87" customFormat="1" ht="12.75">
      <c r="B2540" s="85"/>
      <c r="C2540" s="85"/>
      <c r="D2540" s="86"/>
    </row>
    <row r="2541" spans="2:4" s="87" customFormat="1" ht="12.75">
      <c r="B2541" s="85"/>
      <c r="C2541" s="85"/>
      <c r="D2541" s="86"/>
    </row>
    <row r="2542" spans="2:4" s="87" customFormat="1" ht="12.75">
      <c r="B2542" s="85"/>
      <c r="C2542" s="85"/>
      <c r="D2542" s="86"/>
    </row>
    <row r="2543" spans="2:4" s="87" customFormat="1" ht="12.75">
      <c r="B2543" s="85"/>
      <c r="C2543" s="85"/>
      <c r="D2543" s="86"/>
    </row>
    <row r="2544" spans="2:4" s="87" customFormat="1" ht="12.75">
      <c r="B2544" s="85"/>
      <c r="C2544" s="85"/>
      <c r="D2544" s="86"/>
    </row>
    <row r="2545" spans="2:4" s="87" customFormat="1" ht="12.75">
      <c r="B2545" s="85"/>
      <c r="C2545" s="85"/>
      <c r="D2545" s="86"/>
    </row>
    <row r="2546" spans="2:4" s="87" customFormat="1" ht="12.75">
      <c r="B2546" s="85"/>
      <c r="C2546" s="85"/>
      <c r="D2546" s="86"/>
    </row>
    <row r="2547" spans="2:4" s="87" customFormat="1" ht="12.75">
      <c r="B2547" s="85"/>
      <c r="C2547" s="85"/>
      <c r="D2547" s="86"/>
    </row>
    <row r="2548" spans="2:4" s="87" customFormat="1" ht="12.75">
      <c r="B2548" s="85"/>
      <c r="C2548" s="85"/>
      <c r="D2548" s="86"/>
    </row>
    <row r="2549" spans="2:4" s="87" customFormat="1" ht="12.75">
      <c r="B2549" s="85"/>
      <c r="C2549" s="85"/>
      <c r="D2549" s="86"/>
    </row>
    <row r="2550" spans="2:4" s="87" customFormat="1" ht="12.75">
      <c r="B2550" s="85"/>
      <c r="C2550" s="85"/>
      <c r="D2550" s="86"/>
    </row>
    <row r="2551" spans="2:4" s="87" customFormat="1" ht="12.75">
      <c r="B2551" s="85"/>
      <c r="C2551" s="85"/>
      <c r="D2551" s="86"/>
    </row>
    <row r="2552" spans="2:4" s="87" customFormat="1" ht="12.75">
      <c r="B2552" s="85"/>
      <c r="C2552" s="85"/>
      <c r="D2552" s="86"/>
    </row>
    <row r="2553" spans="2:4" s="87" customFormat="1" ht="12.75">
      <c r="B2553" s="85"/>
      <c r="C2553" s="85"/>
      <c r="D2553" s="86"/>
    </row>
    <row r="2554" spans="2:4" s="87" customFormat="1" ht="12.75">
      <c r="B2554" s="85"/>
      <c r="C2554" s="85"/>
      <c r="D2554" s="86"/>
    </row>
    <row r="2555" spans="2:4" s="87" customFormat="1" ht="12.75">
      <c r="B2555" s="85"/>
      <c r="C2555" s="85"/>
      <c r="D2555" s="86"/>
    </row>
    <row r="2556" spans="2:4" s="87" customFormat="1" ht="12.75">
      <c r="B2556" s="85"/>
      <c r="C2556" s="85"/>
      <c r="D2556" s="86"/>
    </row>
    <row r="2557" spans="2:4" s="87" customFormat="1" ht="12.75">
      <c r="B2557" s="85"/>
      <c r="C2557" s="85"/>
      <c r="D2557" s="86"/>
    </row>
    <row r="2558" spans="2:4" s="87" customFormat="1" ht="12.75">
      <c r="B2558" s="85"/>
      <c r="C2558" s="85"/>
      <c r="D2558" s="86"/>
    </row>
    <row r="2559" spans="2:4" s="87" customFormat="1" ht="12.75">
      <c r="B2559" s="85"/>
      <c r="C2559" s="85"/>
      <c r="D2559" s="86"/>
    </row>
    <row r="2560" spans="2:4" s="87" customFormat="1" ht="12.75">
      <c r="B2560" s="85"/>
      <c r="C2560" s="85"/>
      <c r="D2560" s="86"/>
    </row>
    <row r="2561" spans="2:4" s="87" customFormat="1" ht="12.75">
      <c r="B2561" s="85"/>
      <c r="C2561" s="85"/>
      <c r="D2561" s="86"/>
    </row>
    <row r="2562" spans="2:4" s="87" customFormat="1" ht="12.75">
      <c r="B2562" s="85"/>
      <c r="C2562" s="85"/>
      <c r="D2562" s="86"/>
    </row>
    <row r="2563" spans="2:4" s="87" customFormat="1" ht="12.75">
      <c r="B2563" s="85"/>
      <c r="C2563" s="85"/>
      <c r="D2563" s="86"/>
    </row>
    <row r="2564" spans="2:4" s="87" customFormat="1" ht="12.75">
      <c r="B2564" s="85"/>
      <c r="C2564" s="85"/>
      <c r="D2564" s="86"/>
    </row>
    <row r="2565" spans="2:4" s="87" customFormat="1" ht="12.75">
      <c r="B2565" s="85"/>
      <c r="C2565" s="85"/>
      <c r="D2565" s="86"/>
    </row>
    <row r="2566" spans="2:4" s="87" customFormat="1" ht="12.75">
      <c r="B2566" s="85"/>
      <c r="C2566" s="85"/>
      <c r="D2566" s="86"/>
    </row>
    <row r="2567" spans="2:4" s="87" customFormat="1" ht="12.75">
      <c r="B2567" s="85"/>
      <c r="C2567" s="85"/>
      <c r="D2567" s="86"/>
    </row>
    <row r="2568" spans="2:4" s="87" customFormat="1" ht="12.75">
      <c r="B2568" s="85"/>
      <c r="C2568" s="85"/>
      <c r="D2568" s="86"/>
    </row>
    <row r="2569" spans="2:4" s="87" customFormat="1" ht="12.75">
      <c r="B2569" s="85"/>
      <c r="C2569" s="85"/>
      <c r="D2569" s="86"/>
    </row>
    <row r="2570" spans="2:4" s="87" customFormat="1" ht="12.75">
      <c r="B2570" s="85"/>
      <c r="C2570" s="85"/>
      <c r="D2570" s="86"/>
    </row>
    <row r="2571" spans="2:4" s="87" customFormat="1" ht="12.75">
      <c r="B2571" s="85"/>
      <c r="C2571" s="85"/>
      <c r="D2571" s="86"/>
    </row>
    <row r="2572" spans="2:4" s="87" customFormat="1" ht="12.75">
      <c r="B2572" s="85"/>
      <c r="C2572" s="85"/>
      <c r="D2572" s="86"/>
    </row>
    <row r="2573" spans="2:4" s="87" customFormat="1" ht="12.75">
      <c r="B2573" s="85"/>
      <c r="C2573" s="85"/>
      <c r="D2573" s="86"/>
    </row>
    <row r="2574" spans="2:4" s="87" customFormat="1" ht="12.75">
      <c r="B2574" s="85"/>
      <c r="C2574" s="85"/>
      <c r="D2574" s="86"/>
    </row>
    <row r="2575" spans="2:4" s="87" customFormat="1" ht="12.75">
      <c r="B2575" s="85"/>
      <c r="C2575" s="85"/>
      <c r="D2575" s="86"/>
    </row>
    <row r="2576" spans="2:4" s="87" customFormat="1" ht="12.75">
      <c r="B2576" s="85"/>
      <c r="C2576" s="85"/>
      <c r="D2576" s="86"/>
    </row>
    <row r="2577" spans="2:4" s="87" customFormat="1" ht="12.75">
      <c r="B2577" s="85"/>
      <c r="C2577" s="85"/>
      <c r="D2577" s="86"/>
    </row>
    <row r="2578" spans="2:4" s="87" customFormat="1" ht="12.75">
      <c r="B2578" s="85"/>
      <c r="C2578" s="85"/>
      <c r="D2578" s="86"/>
    </row>
    <row r="2579" spans="2:4" s="87" customFormat="1" ht="12.75">
      <c r="B2579" s="85"/>
      <c r="C2579" s="85"/>
      <c r="D2579" s="86"/>
    </row>
    <row r="2580" spans="2:4" s="87" customFormat="1" ht="12.75">
      <c r="B2580" s="85"/>
      <c r="C2580" s="85"/>
      <c r="D2580" s="86"/>
    </row>
    <row r="2581" spans="2:4" s="87" customFormat="1" ht="12.75">
      <c r="B2581" s="85"/>
      <c r="C2581" s="85"/>
      <c r="D2581" s="86"/>
    </row>
    <row r="2582" spans="2:4" s="87" customFormat="1" ht="12.75">
      <c r="B2582" s="85"/>
      <c r="C2582" s="85"/>
      <c r="D2582" s="86"/>
    </row>
    <row r="2583" spans="2:4" s="87" customFormat="1" ht="12.75">
      <c r="B2583" s="85"/>
      <c r="C2583" s="85"/>
      <c r="D2583" s="86"/>
    </row>
    <row r="2584" spans="2:4" s="87" customFormat="1" ht="12.75">
      <c r="B2584" s="85"/>
      <c r="C2584" s="85"/>
      <c r="D2584" s="86"/>
    </row>
    <row r="2585" spans="2:4" s="87" customFormat="1" ht="12.75">
      <c r="B2585" s="85"/>
      <c r="C2585" s="85"/>
      <c r="D2585" s="86"/>
    </row>
    <row r="2586" spans="2:4" s="87" customFormat="1" ht="12.75">
      <c r="B2586" s="85"/>
      <c r="C2586" s="85"/>
      <c r="D2586" s="86"/>
    </row>
    <row r="2587" spans="2:4" s="87" customFormat="1" ht="12.75">
      <c r="B2587" s="85"/>
      <c r="C2587" s="85"/>
      <c r="D2587" s="86"/>
    </row>
    <row r="2588" spans="2:4" s="87" customFormat="1" ht="12.75">
      <c r="B2588" s="85"/>
      <c r="C2588" s="85"/>
      <c r="D2588" s="86"/>
    </row>
    <row r="2589" spans="2:4" s="87" customFormat="1" ht="12.75">
      <c r="B2589" s="85"/>
      <c r="C2589" s="85"/>
      <c r="D2589" s="86"/>
    </row>
    <row r="2590" spans="2:4" s="87" customFormat="1" ht="12.75">
      <c r="B2590" s="85"/>
      <c r="C2590" s="85"/>
      <c r="D2590" s="86"/>
    </row>
    <row r="2591" spans="2:4" s="87" customFormat="1" ht="12.75">
      <c r="B2591" s="85"/>
      <c r="C2591" s="85"/>
      <c r="D2591" s="86"/>
    </row>
    <row r="2592" spans="2:4" s="87" customFormat="1" ht="12.75">
      <c r="B2592" s="85"/>
      <c r="C2592" s="85"/>
      <c r="D2592" s="86"/>
    </row>
    <row r="2593" spans="2:4" s="87" customFormat="1" ht="12.75">
      <c r="B2593" s="85"/>
      <c r="C2593" s="85"/>
      <c r="D2593" s="86"/>
    </row>
    <row r="2594" spans="2:4" s="87" customFormat="1" ht="12.75">
      <c r="B2594" s="85"/>
      <c r="C2594" s="85"/>
      <c r="D2594" s="86"/>
    </row>
    <row r="2595" spans="2:4" s="87" customFormat="1" ht="12.75">
      <c r="B2595" s="85"/>
      <c r="C2595" s="85"/>
      <c r="D2595" s="86"/>
    </row>
    <row r="2596" spans="2:4" s="87" customFormat="1" ht="12.75">
      <c r="B2596" s="85"/>
      <c r="C2596" s="85"/>
      <c r="D2596" s="86"/>
    </row>
    <row r="2597" spans="2:4" s="87" customFormat="1" ht="12.75">
      <c r="B2597" s="85"/>
      <c r="C2597" s="85"/>
      <c r="D2597" s="86"/>
    </row>
    <row r="2598" spans="2:4" s="87" customFormat="1" ht="12.75">
      <c r="B2598" s="85"/>
      <c r="C2598" s="85"/>
      <c r="D2598" s="86"/>
    </row>
    <row r="2599" spans="2:4" s="87" customFormat="1" ht="12.75">
      <c r="B2599" s="85"/>
      <c r="C2599" s="85"/>
      <c r="D2599" s="86"/>
    </row>
    <row r="2600" spans="2:4" s="87" customFormat="1" ht="12.75">
      <c r="B2600" s="85"/>
      <c r="C2600" s="85"/>
      <c r="D2600" s="86"/>
    </row>
    <row r="2601" spans="2:4" s="87" customFormat="1" ht="12.75">
      <c r="B2601" s="85"/>
      <c r="C2601" s="85"/>
      <c r="D2601" s="86"/>
    </row>
    <row r="2602" spans="2:4" s="87" customFormat="1" ht="12.75">
      <c r="B2602" s="85"/>
      <c r="C2602" s="85"/>
      <c r="D2602" s="86"/>
    </row>
    <row r="2603" spans="2:4" s="87" customFormat="1" ht="12.75">
      <c r="B2603" s="85"/>
      <c r="C2603" s="85"/>
      <c r="D2603" s="86"/>
    </row>
    <row r="2604" spans="2:4" s="87" customFormat="1" ht="12.75">
      <c r="B2604" s="85"/>
      <c r="C2604" s="85"/>
      <c r="D2604" s="86"/>
    </row>
    <row r="2605" spans="2:4" s="87" customFormat="1" ht="12.75">
      <c r="B2605" s="85"/>
      <c r="C2605" s="85"/>
      <c r="D2605" s="86"/>
    </row>
    <row r="2606" spans="2:4" s="87" customFormat="1" ht="12.75">
      <c r="B2606" s="85"/>
      <c r="C2606" s="85"/>
      <c r="D2606" s="86"/>
    </row>
    <row r="2607" spans="2:4" s="87" customFormat="1" ht="12.75">
      <c r="B2607" s="85"/>
      <c r="C2607" s="85"/>
      <c r="D2607" s="86"/>
    </row>
    <row r="2608" spans="2:4" s="87" customFormat="1" ht="12.75">
      <c r="B2608" s="85"/>
      <c r="C2608" s="85"/>
      <c r="D2608" s="86"/>
    </row>
    <row r="2609" spans="2:4" s="87" customFormat="1" ht="12.75">
      <c r="B2609" s="85"/>
      <c r="C2609" s="85"/>
      <c r="D2609" s="86"/>
    </row>
    <row r="2610" spans="2:4" s="87" customFormat="1" ht="12.75">
      <c r="B2610" s="85"/>
      <c r="C2610" s="85"/>
      <c r="D2610" s="86"/>
    </row>
    <row r="2611" spans="2:4" s="87" customFormat="1" ht="12.75">
      <c r="B2611" s="85"/>
      <c r="C2611" s="85"/>
      <c r="D2611" s="86"/>
    </row>
    <row r="2612" spans="2:4" s="87" customFormat="1" ht="12.75">
      <c r="B2612" s="85"/>
      <c r="C2612" s="85"/>
      <c r="D2612" s="86"/>
    </row>
    <row r="2613" spans="2:4" s="87" customFormat="1" ht="12.75">
      <c r="B2613" s="85"/>
      <c r="C2613" s="85"/>
      <c r="D2613" s="86"/>
    </row>
    <row r="2614" spans="2:4" s="87" customFormat="1" ht="12.75">
      <c r="B2614" s="85"/>
      <c r="C2614" s="85"/>
      <c r="D2614" s="86"/>
    </row>
    <row r="2615" spans="2:4" s="87" customFormat="1" ht="12.75">
      <c r="B2615" s="85"/>
      <c r="C2615" s="85"/>
      <c r="D2615" s="86"/>
    </row>
    <row r="2616" spans="2:4" s="87" customFormat="1" ht="12.75">
      <c r="B2616" s="85"/>
      <c r="C2616" s="85"/>
      <c r="D2616" s="86"/>
    </row>
    <row r="2617" spans="2:4" s="87" customFormat="1" ht="12.75">
      <c r="B2617" s="85"/>
      <c r="C2617" s="85"/>
      <c r="D2617" s="86"/>
    </row>
    <row r="2618" spans="2:4" s="87" customFormat="1" ht="12.75">
      <c r="B2618" s="85"/>
      <c r="C2618" s="85"/>
      <c r="D2618" s="86"/>
    </row>
    <row r="2619" spans="2:4" s="87" customFormat="1" ht="12.75">
      <c r="B2619" s="85"/>
      <c r="C2619" s="85"/>
      <c r="D2619" s="86"/>
    </row>
    <row r="2620" spans="2:4" s="87" customFormat="1" ht="12.75">
      <c r="B2620" s="85"/>
      <c r="C2620" s="85"/>
      <c r="D2620" s="86"/>
    </row>
    <row r="2621" spans="2:4" s="87" customFormat="1" ht="12.75">
      <c r="B2621" s="85"/>
      <c r="C2621" s="85"/>
      <c r="D2621" s="86"/>
    </row>
    <row r="2622" spans="2:4" s="87" customFormat="1" ht="12.75">
      <c r="B2622" s="85"/>
      <c r="C2622" s="85"/>
      <c r="D2622" s="86"/>
    </row>
    <row r="2623" spans="2:4" s="87" customFormat="1" ht="12.75">
      <c r="B2623" s="85"/>
      <c r="C2623" s="85"/>
      <c r="D2623" s="86"/>
    </row>
    <row r="2624" spans="2:4" s="87" customFormat="1" ht="12.75">
      <c r="B2624" s="85"/>
      <c r="C2624" s="85"/>
      <c r="D2624" s="86"/>
    </row>
    <row r="2625" spans="2:4" s="87" customFormat="1" ht="12.75">
      <c r="B2625" s="85"/>
      <c r="C2625" s="85"/>
      <c r="D2625" s="86"/>
    </row>
    <row r="2626" spans="2:4" s="87" customFormat="1" ht="12.75">
      <c r="B2626" s="85"/>
      <c r="C2626" s="85"/>
      <c r="D2626" s="86"/>
    </row>
    <row r="2627" spans="2:4" s="87" customFormat="1" ht="12.75">
      <c r="B2627" s="85"/>
      <c r="C2627" s="85"/>
      <c r="D2627" s="86"/>
    </row>
    <row r="2628" spans="2:4" s="87" customFormat="1" ht="12.75">
      <c r="B2628" s="85"/>
      <c r="C2628" s="85"/>
      <c r="D2628" s="86"/>
    </row>
    <row r="2629" spans="2:4" s="87" customFormat="1" ht="12.75">
      <c r="B2629" s="85"/>
      <c r="C2629" s="85"/>
      <c r="D2629" s="86"/>
    </row>
    <row r="2630" spans="2:4" s="87" customFormat="1" ht="12.75">
      <c r="B2630" s="85"/>
      <c r="C2630" s="85"/>
      <c r="D2630" s="86"/>
    </row>
    <row r="2631" spans="2:4" s="87" customFormat="1" ht="12.75">
      <c r="B2631" s="85"/>
      <c r="C2631" s="85"/>
      <c r="D2631" s="86"/>
    </row>
    <row r="2632" spans="2:4" s="87" customFormat="1" ht="12.75">
      <c r="B2632" s="85"/>
      <c r="C2632" s="85"/>
      <c r="D2632" s="86"/>
    </row>
    <row r="2633" spans="2:4" s="87" customFormat="1" ht="12.75">
      <c r="B2633" s="85"/>
      <c r="C2633" s="85"/>
      <c r="D2633" s="86"/>
    </row>
    <row r="2634" spans="2:4" s="87" customFormat="1" ht="12.75">
      <c r="B2634" s="85"/>
      <c r="C2634" s="85"/>
      <c r="D2634" s="86"/>
    </row>
    <row r="2635" spans="2:4" s="87" customFormat="1" ht="12.75">
      <c r="B2635" s="85"/>
      <c r="C2635" s="85"/>
      <c r="D2635" s="86"/>
    </row>
    <row r="2636" spans="2:4" s="87" customFormat="1" ht="12.75">
      <c r="B2636" s="85"/>
      <c r="C2636" s="85"/>
      <c r="D2636" s="86"/>
    </row>
    <row r="2637" spans="2:4" s="87" customFormat="1" ht="12.75">
      <c r="B2637" s="85"/>
      <c r="C2637" s="85"/>
      <c r="D2637" s="86"/>
    </row>
    <row r="2638" spans="2:4" s="87" customFormat="1" ht="12.75">
      <c r="B2638" s="85"/>
      <c r="C2638" s="85"/>
      <c r="D2638" s="86"/>
    </row>
    <row r="2639" spans="2:4" s="87" customFormat="1" ht="12.75">
      <c r="B2639" s="85"/>
      <c r="C2639" s="85"/>
      <c r="D2639" s="86"/>
    </row>
    <row r="2640" spans="2:4" s="87" customFormat="1" ht="12.75">
      <c r="B2640" s="85"/>
      <c r="C2640" s="85"/>
      <c r="D2640" s="86"/>
    </row>
    <row r="2641" spans="2:4" s="87" customFormat="1" ht="12.75">
      <c r="B2641" s="85"/>
      <c r="C2641" s="85"/>
      <c r="D2641" s="86"/>
    </row>
    <row r="2642" spans="2:4" s="87" customFormat="1" ht="12.75">
      <c r="B2642" s="85"/>
      <c r="C2642" s="85"/>
      <c r="D2642" s="86"/>
    </row>
    <row r="2643" spans="2:4" s="87" customFormat="1" ht="12.75">
      <c r="B2643" s="85"/>
      <c r="C2643" s="85"/>
      <c r="D2643" s="86"/>
    </row>
    <row r="2644" spans="2:4" s="87" customFormat="1" ht="12.75">
      <c r="B2644" s="85"/>
      <c r="C2644" s="85"/>
      <c r="D2644" s="86"/>
    </row>
    <row r="2645" spans="2:4" s="87" customFormat="1" ht="12.75">
      <c r="B2645" s="85"/>
      <c r="C2645" s="85"/>
      <c r="D2645" s="86"/>
    </row>
    <row r="2646" spans="2:4" s="87" customFormat="1" ht="12.75">
      <c r="B2646" s="85"/>
      <c r="C2646" s="85"/>
      <c r="D2646" s="86"/>
    </row>
    <row r="2647" spans="2:4" s="87" customFormat="1" ht="12.75">
      <c r="B2647" s="85"/>
      <c r="C2647" s="85"/>
      <c r="D2647" s="86"/>
    </row>
    <row r="2648" spans="2:4" s="87" customFormat="1" ht="12.75">
      <c r="B2648" s="85"/>
      <c r="C2648" s="85"/>
      <c r="D2648" s="86"/>
    </row>
    <row r="2649" spans="2:4" s="87" customFormat="1" ht="12.75">
      <c r="B2649" s="85"/>
      <c r="C2649" s="85"/>
      <c r="D2649" s="86"/>
    </row>
    <row r="2650" spans="2:4" s="87" customFormat="1" ht="12.75">
      <c r="B2650" s="85"/>
      <c r="C2650" s="85"/>
      <c r="D2650" s="86"/>
    </row>
    <row r="2651" spans="2:4" s="87" customFormat="1" ht="12.75">
      <c r="B2651" s="85"/>
      <c r="C2651" s="85"/>
      <c r="D2651" s="86"/>
    </row>
    <row r="2652" spans="2:4" s="87" customFormat="1" ht="12.75">
      <c r="B2652" s="85"/>
      <c r="C2652" s="85"/>
      <c r="D2652" s="86"/>
    </row>
    <row r="2653" spans="2:4" s="87" customFormat="1" ht="12.75">
      <c r="B2653" s="85"/>
      <c r="C2653" s="85"/>
      <c r="D2653" s="86"/>
    </row>
    <row r="2654" spans="2:4" s="87" customFormat="1" ht="12.75">
      <c r="B2654" s="85"/>
      <c r="C2654" s="85"/>
      <c r="D2654" s="86"/>
    </row>
    <row r="2655" spans="2:4" s="87" customFormat="1" ht="12.75">
      <c r="B2655" s="85"/>
      <c r="C2655" s="85"/>
      <c r="D2655" s="86"/>
    </row>
    <row r="2656" spans="2:4" s="87" customFormat="1" ht="12.75">
      <c r="B2656" s="85"/>
      <c r="C2656" s="85"/>
      <c r="D2656" s="86"/>
    </row>
    <row r="2657" spans="2:4" s="87" customFormat="1" ht="12.75">
      <c r="B2657" s="85"/>
      <c r="C2657" s="85"/>
      <c r="D2657" s="86"/>
    </row>
    <row r="2658" spans="2:4" s="87" customFormat="1" ht="12.75">
      <c r="B2658" s="85"/>
      <c r="C2658" s="85"/>
      <c r="D2658" s="86"/>
    </row>
    <row r="2659" spans="2:4" s="87" customFormat="1" ht="12.75">
      <c r="B2659" s="85"/>
      <c r="C2659" s="85"/>
      <c r="D2659" s="86"/>
    </row>
    <row r="2660" spans="2:4" s="87" customFormat="1" ht="12.75">
      <c r="B2660" s="85"/>
      <c r="C2660" s="85"/>
      <c r="D2660" s="86"/>
    </row>
    <row r="2661" spans="2:4" s="87" customFormat="1" ht="12.75">
      <c r="B2661" s="85"/>
      <c r="C2661" s="85"/>
      <c r="D2661" s="86"/>
    </row>
    <row r="2662" spans="2:4" s="87" customFormat="1" ht="12.75">
      <c r="B2662" s="85"/>
      <c r="C2662" s="85"/>
      <c r="D2662" s="86"/>
    </row>
    <row r="2663" spans="2:4" s="87" customFormat="1" ht="12.75">
      <c r="B2663" s="85"/>
      <c r="C2663" s="85"/>
      <c r="D2663" s="86"/>
    </row>
    <row r="2664" spans="2:4" s="87" customFormat="1" ht="12.75">
      <c r="B2664" s="85"/>
      <c r="C2664" s="85"/>
      <c r="D2664" s="86"/>
    </row>
    <row r="2665" spans="2:4" s="87" customFormat="1" ht="12.75">
      <c r="B2665" s="85"/>
      <c r="C2665" s="85"/>
      <c r="D2665" s="86"/>
    </row>
    <row r="2666" spans="2:4" s="87" customFormat="1" ht="12.75">
      <c r="B2666" s="85"/>
      <c r="C2666" s="85"/>
      <c r="D2666" s="86"/>
    </row>
    <row r="2667" spans="2:4" s="87" customFormat="1" ht="12.75">
      <c r="B2667" s="85"/>
      <c r="C2667" s="85"/>
      <c r="D2667" s="86"/>
    </row>
    <row r="2668" spans="2:4" s="87" customFormat="1" ht="12.75">
      <c r="B2668" s="85"/>
      <c r="C2668" s="85"/>
      <c r="D2668" s="86"/>
    </row>
    <row r="2669" spans="2:4" s="87" customFormat="1" ht="12.75">
      <c r="B2669" s="85"/>
      <c r="C2669" s="85"/>
      <c r="D2669" s="86"/>
    </row>
    <row r="2670" spans="2:4" s="87" customFormat="1" ht="12.75">
      <c r="B2670" s="85"/>
      <c r="C2670" s="85"/>
      <c r="D2670" s="86"/>
    </row>
    <row r="2671" spans="2:4" s="87" customFormat="1" ht="12.75">
      <c r="B2671" s="85"/>
      <c r="C2671" s="85"/>
      <c r="D2671" s="86"/>
    </row>
    <row r="2672" spans="2:4" s="87" customFormat="1" ht="12.75">
      <c r="B2672" s="85"/>
      <c r="C2672" s="85"/>
      <c r="D2672" s="86"/>
    </row>
    <row r="2673" spans="2:4" s="87" customFormat="1" ht="12.75">
      <c r="B2673" s="85"/>
      <c r="C2673" s="85"/>
      <c r="D2673" s="86"/>
    </row>
    <row r="2674" spans="2:4" s="87" customFormat="1" ht="12.75">
      <c r="B2674" s="85"/>
      <c r="C2674" s="85"/>
      <c r="D2674" s="86"/>
    </row>
    <row r="2675" spans="2:4" s="87" customFormat="1" ht="12.75">
      <c r="B2675" s="85"/>
      <c r="C2675" s="85"/>
      <c r="D2675" s="86"/>
    </row>
    <row r="2676" spans="2:4" s="87" customFormat="1" ht="12.75">
      <c r="B2676" s="85"/>
      <c r="C2676" s="85"/>
      <c r="D2676" s="86"/>
    </row>
    <row r="2677" spans="2:4" s="87" customFormat="1" ht="12.75">
      <c r="B2677" s="85"/>
      <c r="C2677" s="85"/>
      <c r="D2677" s="86"/>
    </row>
    <row r="2678" spans="2:4" s="87" customFormat="1" ht="12.75">
      <c r="B2678" s="85"/>
      <c r="C2678" s="85"/>
      <c r="D2678" s="86"/>
    </row>
    <row r="2679" spans="2:4" s="87" customFormat="1" ht="12.75">
      <c r="B2679" s="85"/>
      <c r="C2679" s="85"/>
      <c r="D2679" s="86"/>
    </row>
    <row r="2680" spans="2:4" s="87" customFormat="1" ht="12.75">
      <c r="B2680" s="85"/>
      <c r="C2680" s="85"/>
      <c r="D2680" s="86"/>
    </row>
    <row r="2681" spans="2:4" s="87" customFormat="1" ht="12.75">
      <c r="B2681" s="85"/>
      <c r="C2681" s="85"/>
      <c r="D2681" s="86"/>
    </row>
    <row r="2682" spans="2:4" s="87" customFormat="1" ht="12.75">
      <c r="B2682" s="85"/>
      <c r="C2682" s="85"/>
      <c r="D2682" s="86"/>
    </row>
    <row r="2683" spans="2:4" s="87" customFormat="1" ht="12.75">
      <c r="B2683" s="85"/>
      <c r="C2683" s="85"/>
      <c r="D2683" s="86"/>
    </row>
    <row r="2684" spans="2:4" s="87" customFormat="1" ht="12.75">
      <c r="B2684" s="85"/>
      <c r="C2684" s="85"/>
      <c r="D2684" s="86"/>
    </row>
    <row r="2685" spans="2:4" s="87" customFormat="1" ht="12.75">
      <c r="B2685" s="85"/>
      <c r="C2685" s="85"/>
      <c r="D2685" s="86"/>
    </row>
    <row r="2686" spans="2:4" s="87" customFormat="1" ht="12.75">
      <c r="B2686" s="85"/>
      <c r="C2686" s="85"/>
      <c r="D2686" s="86"/>
    </row>
    <row r="2687" spans="2:4" s="87" customFormat="1" ht="12.75">
      <c r="B2687" s="85"/>
      <c r="C2687" s="85"/>
      <c r="D2687" s="86"/>
    </row>
    <row r="2688" spans="2:4" s="87" customFormat="1" ht="12.75">
      <c r="B2688" s="85"/>
      <c r="C2688" s="85"/>
      <c r="D2688" s="86"/>
    </row>
    <row r="2689" spans="2:4" s="87" customFormat="1" ht="12.75">
      <c r="B2689" s="85"/>
      <c r="C2689" s="85"/>
      <c r="D2689" s="86"/>
    </row>
    <row r="2690" spans="2:4" s="87" customFormat="1" ht="12.75">
      <c r="B2690" s="85"/>
      <c r="C2690" s="85"/>
      <c r="D2690" s="86"/>
    </row>
    <row r="2691" spans="2:4" s="87" customFormat="1" ht="12.75">
      <c r="B2691" s="85"/>
      <c r="C2691" s="85"/>
      <c r="D2691" s="86"/>
    </row>
    <row r="2692" spans="2:4" s="87" customFormat="1" ht="12.75">
      <c r="B2692" s="85"/>
      <c r="C2692" s="85"/>
      <c r="D2692" s="86"/>
    </row>
    <row r="2693" spans="2:4" s="87" customFormat="1" ht="12.75">
      <c r="B2693" s="85"/>
      <c r="C2693" s="85"/>
      <c r="D2693" s="86"/>
    </row>
    <row r="2694" spans="2:4" s="87" customFormat="1" ht="12.75">
      <c r="B2694" s="85"/>
      <c r="C2694" s="85"/>
      <c r="D2694" s="86"/>
    </row>
    <row r="2695" spans="2:4" s="87" customFormat="1" ht="12.75">
      <c r="B2695" s="85"/>
      <c r="C2695" s="85"/>
      <c r="D2695" s="86"/>
    </row>
    <row r="2696" spans="2:4" s="87" customFormat="1" ht="12.75">
      <c r="B2696" s="85"/>
      <c r="C2696" s="85"/>
      <c r="D2696" s="86"/>
    </row>
    <row r="2697" spans="2:4" s="87" customFormat="1" ht="12.75">
      <c r="B2697" s="85"/>
      <c r="C2697" s="85"/>
      <c r="D2697" s="86"/>
    </row>
    <row r="2698" spans="2:4" s="87" customFormat="1" ht="12.75">
      <c r="B2698" s="85"/>
      <c r="C2698" s="85"/>
      <c r="D2698" s="86"/>
    </row>
    <row r="2699" spans="2:4" s="87" customFormat="1" ht="12.75">
      <c r="B2699" s="85"/>
      <c r="C2699" s="85"/>
      <c r="D2699" s="86"/>
    </row>
    <row r="2700" spans="2:4" s="87" customFormat="1" ht="12.75">
      <c r="B2700" s="85"/>
      <c r="C2700" s="85"/>
      <c r="D2700" s="86"/>
    </row>
    <row r="2701" spans="2:4" s="87" customFormat="1" ht="12.75">
      <c r="B2701" s="85"/>
      <c r="C2701" s="85"/>
      <c r="D2701" s="86"/>
    </row>
    <row r="2702" spans="2:4" s="87" customFormat="1" ht="12.75">
      <c r="B2702" s="85"/>
      <c r="C2702" s="85"/>
      <c r="D2702" s="86"/>
    </row>
    <row r="2703" spans="2:4" s="87" customFormat="1" ht="12.75">
      <c r="B2703" s="85"/>
      <c r="C2703" s="85"/>
      <c r="D2703" s="86"/>
    </row>
    <row r="2704" spans="2:4" s="87" customFormat="1" ht="12.75">
      <c r="B2704" s="85"/>
      <c r="C2704" s="85"/>
      <c r="D2704" s="86"/>
    </row>
    <row r="2705" spans="2:4" s="87" customFormat="1" ht="12.75">
      <c r="B2705" s="85"/>
      <c r="C2705" s="85"/>
      <c r="D2705" s="86"/>
    </row>
    <row r="2706" spans="2:4" s="87" customFormat="1" ht="12.75">
      <c r="B2706" s="85"/>
      <c r="C2706" s="85"/>
      <c r="D2706" s="86"/>
    </row>
    <row r="2707" spans="2:4" s="87" customFormat="1" ht="12.75">
      <c r="B2707" s="85"/>
      <c r="C2707" s="85"/>
      <c r="D2707" s="86"/>
    </row>
    <row r="2708" spans="2:4" s="87" customFormat="1" ht="12.75">
      <c r="B2708" s="85"/>
      <c r="C2708" s="85"/>
      <c r="D2708" s="86"/>
    </row>
    <row r="2709" spans="2:4" s="87" customFormat="1" ht="12.75">
      <c r="B2709" s="85"/>
      <c r="C2709" s="85"/>
      <c r="D2709" s="86"/>
    </row>
    <row r="2710" spans="2:4" s="87" customFormat="1" ht="12.75">
      <c r="B2710" s="85"/>
      <c r="C2710" s="85"/>
      <c r="D2710" s="86"/>
    </row>
    <row r="2711" spans="2:4" s="87" customFormat="1" ht="12.75">
      <c r="B2711" s="85"/>
      <c r="C2711" s="85"/>
      <c r="D2711" s="86"/>
    </row>
    <row r="2712" spans="2:4" s="87" customFormat="1" ht="12.75">
      <c r="B2712" s="85"/>
      <c r="C2712" s="85"/>
      <c r="D2712" s="86"/>
    </row>
    <row r="2713" spans="2:4" s="87" customFormat="1" ht="12.75">
      <c r="B2713" s="85"/>
      <c r="C2713" s="85"/>
      <c r="D2713" s="86"/>
    </row>
    <row r="2714" spans="2:4" s="87" customFormat="1" ht="12.75">
      <c r="B2714" s="85"/>
      <c r="C2714" s="85"/>
      <c r="D2714" s="86"/>
    </row>
    <row r="2715" spans="2:4" s="87" customFormat="1" ht="12.75">
      <c r="B2715" s="85"/>
      <c r="C2715" s="85"/>
      <c r="D2715" s="86"/>
    </row>
    <row r="2716" spans="2:4" s="87" customFormat="1" ht="12.75">
      <c r="B2716" s="85"/>
      <c r="C2716" s="85"/>
      <c r="D2716" s="86"/>
    </row>
    <row r="2717" spans="2:4" s="87" customFormat="1" ht="12.75">
      <c r="B2717" s="85"/>
      <c r="C2717" s="85"/>
      <c r="D2717" s="86"/>
    </row>
    <row r="2718" spans="2:4" s="87" customFormat="1" ht="12.75">
      <c r="B2718" s="85"/>
      <c r="C2718" s="85"/>
      <c r="D2718" s="86"/>
    </row>
    <row r="2719" spans="2:4" s="87" customFormat="1" ht="12.75">
      <c r="B2719" s="85"/>
      <c r="C2719" s="85"/>
      <c r="D2719" s="86"/>
    </row>
    <row r="2720" spans="2:4" s="87" customFormat="1" ht="12.75">
      <c r="B2720" s="85"/>
      <c r="C2720" s="85"/>
      <c r="D2720" s="86"/>
    </row>
    <row r="2721" spans="2:4" s="87" customFormat="1" ht="12.75">
      <c r="B2721" s="85"/>
      <c r="C2721" s="85"/>
      <c r="D2721" s="86"/>
    </row>
    <row r="2722" spans="2:4" s="87" customFormat="1" ht="12.75">
      <c r="B2722" s="85"/>
      <c r="C2722" s="85"/>
      <c r="D2722" s="86"/>
    </row>
    <row r="2723" spans="2:4" s="87" customFormat="1" ht="12.75">
      <c r="B2723" s="85"/>
      <c r="C2723" s="85"/>
      <c r="D2723" s="86"/>
    </row>
    <row r="2724" spans="2:4" s="87" customFormat="1" ht="12.75">
      <c r="B2724" s="85"/>
      <c r="C2724" s="85"/>
      <c r="D2724" s="86"/>
    </row>
    <row r="2725" spans="2:4" s="87" customFormat="1" ht="12.75">
      <c r="B2725" s="85"/>
      <c r="C2725" s="85"/>
      <c r="D2725" s="86"/>
    </row>
    <row r="2726" spans="2:4" s="87" customFormat="1" ht="12.75">
      <c r="B2726" s="85"/>
      <c r="C2726" s="85"/>
      <c r="D2726" s="86"/>
    </row>
    <row r="2727" spans="2:4" s="87" customFormat="1" ht="12.75">
      <c r="B2727" s="85"/>
      <c r="C2727" s="85"/>
      <c r="D2727" s="86"/>
    </row>
    <row r="2728" spans="2:4" s="87" customFormat="1" ht="12.75">
      <c r="B2728" s="85"/>
      <c r="C2728" s="85"/>
      <c r="D2728" s="86"/>
    </row>
    <row r="2729" spans="2:4" s="87" customFormat="1" ht="12.75">
      <c r="B2729" s="85"/>
      <c r="C2729" s="85"/>
      <c r="D2729" s="86"/>
    </row>
    <row r="2730" spans="2:4" s="87" customFormat="1" ht="12.75">
      <c r="B2730" s="85"/>
      <c r="C2730" s="85"/>
      <c r="D2730" s="86"/>
    </row>
    <row r="2731" spans="2:4" s="87" customFormat="1" ht="12.75">
      <c r="B2731" s="85"/>
      <c r="C2731" s="85"/>
      <c r="D2731" s="86"/>
    </row>
    <row r="2732" spans="2:4" s="87" customFormat="1" ht="12.75">
      <c r="B2732" s="85"/>
      <c r="C2732" s="85"/>
      <c r="D2732" s="86"/>
    </row>
    <row r="2733" spans="2:4" s="87" customFormat="1" ht="12.75">
      <c r="B2733" s="85"/>
      <c r="C2733" s="85"/>
      <c r="D2733" s="86"/>
    </row>
    <row r="2734" spans="2:4" s="87" customFormat="1" ht="12.75">
      <c r="B2734" s="85"/>
      <c r="C2734" s="85"/>
      <c r="D2734" s="86"/>
    </row>
    <row r="2735" spans="2:4" s="87" customFormat="1" ht="12.75">
      <c r="B2735" s="85"/>
      <c r="C2735" s="85"/>
      <c r="D2735" s="86"/>
    </row>
    <row r="2736" spans="2:4" s="87" customFormat="1" ht="12.75">
      <c r="B2736" s="85"/>
      <c r="C2736" s="85"/>
      <c r="D2736" s="86"/>
    </row>
    <row r="2737" spans="2:4" s="87" customFormat="1" ht="12.75">
      <c r="B2737" s="85"/>
      <c r="C2737" s="85"/>
      <c r="D2737" s="86"/>
    </row>
    <row r="2738" spans="2:4" s="87" customFormat="1" ht="12.75">
      <c r="B2738" s="85"/>
      <c r="C2738" s="85"/>
      <c r="D2738" s="86"/>
    </row>
    <row r="2739" spans="2:4" s="87" customFormat="1" ht="12.75">
      <c r="B2739" s="85"/>
      <c r="C2739" s="85"/>
      <c r="D2739" s="86"/>
    </row>
    <row r="2740" spans="2:4" s="87" customFormat="1" ht="12.75">
      <c r="B2740" s="85"/>
      <c r="C2740" s="85"/>
      <c r="D2740" s="86"/>
    </row>
    <row r="2741" spans="2:4" s="87" customFormat="1" ht="12.75">
      <c r="B2741" s="85"/>
      <c r="C2741" s="85"/>
      <c r="D2741" s="86"/>
    </row>
    <row r="2742" spans="2:4" s="87" customFormat="1" ht="12.75">
      <c r="B2742" s="85"/>
      <c r="C2742" s="85"/>
      <c r="D2742" s="86"/>
    </row>
    <row r="2743" spans="2:4" s="87" customFormat="1" ht="12.75">
      <c r="B2743" s="85"/>
      <c r="C2743" s="85"/>
      <c r="D2743" s="86"/>
    </row>
    <row r="2744" spans="2:4" s="87" customFormat="1" ht="12.75">
      <c r="B2744" s="85"/>
      <c r="C2744" s="85"/>
      <c r="D2744" s="86"/>
    </row>
    <row r="2745" spans="2:4" s="87" customFormat="1" ht="12.75">
      <c r="B2745" s="85"/>
      <c r="C2745" s="85"/>
      <c r="D2745" s="86"/>
    </row>
    <row r="2746" spans="2:4" s="87" customFormat="1" ht="12.75">
      <c r="B2746" s="85"/>
      <c r="C2746" s="85"/>
      <c r="D2746" s="86"/>
    </row>
    <row r="2747" spans="2:4" s="87" customFormat="1" ht="12.75">
      <c r="B2747" s="85"/>
      <c r="C2747" s="85"/>
      <c r="D2747" s="86"/>
    </row>
    <row r="2748" spans="2:4" s="87" customFormat="1" ht="12.75">
      <c r="B2748" s="85"/>
      <c r="C2748" s="85"/>
      <c r="D2748" s="86"/>
    </row>
    <row r="2749" spans="2:4" s="87" customFormat="1" ht="12.75">
      <c r="B2749" s="85"/>
      <c r="C2749" s="85"/>
      <c r="D2749" s="86"/>
    </row>
    <row r="2750" spans="2:4" s="87" customFormat="1" ht="12.75">
      <c r="B2750" s="85"/>
      <c r="C2750" s="85"/>
      <c r="D2750" s="86"/>
    </row>
    <row r="2751" spans="2:4" s="87" customFormat="1" ht="12.75">
      <c r="B2751" s="85"/>
      <c r="C2751" s="85"/>
      <c r="D2751" s="86"/>
    </row>
    <row r="2752" spans="2:4" s="87" customFormat="1" ht="12.75">
      <c r="B2752" s="85"/>
      <c r="C2752" s="85"/>
      <c r="D2752" s="86"/>
    </row>
    <row r="2753" spans="2:4" s="87" customFormat="1" ht="12.75">
      <c r="B2753" s="85"/>
      <c r="C2753" s="85"/>
      <c r="D2753" s="86"/>
    </row>
    <row r="2754" spans="2:4" s="87" customFormat="1" ht="12.75">
      <c r="B2754" s="85"/>
      <c r="C2754" s="85"/>
      <c r="D2754" s="86"/>
    </row>
    <row r="2755" spans="2:4" s="87" customFormat="1" ht="12.75">
      <c r="B2755" s="85"/>
      <c r="C2755" s="85"/>
      <c r="D2755" s="86"/>
    </row>
    <row r="2756" spans="2:4" s="87" customFormat="1" ht="12.75">
      <c r="B2756" s="85"/>
      <c r="C2756" s="85"/>
      <c r="D2756" s="86"/>
    </row>
    <row r="2757" spans="2:4" s="87" customFormat="1" ht="12.75">
      <c r="B2757" s="85"/>
      <c r="C2757" s="85"/>
      <c r="D2757" s="86"/>
    </row>
    <row r="2758" spans="2:4" s="87" customFormat="1" ht="12.75">
      <c r="B2758" s="85"/>
      <c r="C2758" s="85"/>
      <c r="D2758" s="86"/>
    </row>
    <row r="2759" spans="2:4" s="87" customFormat="1" ht="12.75">
      <c r="B2759" s="85"/>
      <c r="C2759" s="85"/>
      <c r="D2759" s="86"/>
    </row>
    <row r="2760" spans="2:4" s="87" customFormat="1" ht="12.75">
      <c r="B2760" s="85"/>
      <c r="C2760" s="85"/>
      <c r="D2760" s="86"/>
    </row>
    <row r="2761" spans="2:4" s="87" customFormat="1" ht="12.75">
      <c r="B2761" s="85"/>
      <c r="C2761" s="85"/>
      <c r="D2761" s="86"/>
    </row>
    <row r="2762" spans="2:4" s="87" customFormat="1" ht="12.75">
      <c r="B2762" s="85"/>
      <c r="C2762" s="85"/>
      <c r="D2762" s="86"/>
    </row>
    <row r="2763" spans="2:4" s="87" customFormat="1" ht="12.75">
      <c r="B2763" s="85"/>
      <c r="C2763" s="85"/>
      <c r="D2763" s="86"/>
    </row>
    <row r="2764" spans="2:4" s="87" customFormat="1" ht="12.75">
      <c r="B2764" s="85"/>
      <c r="C2764" s="85"/>
      <c r="D2764" s="86"/>
    </row>
    <row r="2765" spans="2:4" s="87" customFormat="1" ht="12.75">
      <c r="B2765" s="85"/>
      <c r="C2765" s="85"/>
      <c r="D2765" s="86"/>
    </row>
    <row r="2766" spans="2:4" s="87" customFormat="1" ht="12.75">
      <c r="B2766" s="85"/>
      <c r="C2766" s="85"/>
      <c r="D2766" s="86"/>
    </row>
    <row r="2767" spans="2:4" s="87" customFormat="1" ht="12.75">
      <c r="B2767" s="85"/>
      <c r="C2767" s="85"/>
      <c r="D2767" s="86"/>
    </row>
    <row r="2768" spans="2:4" s="87" customFormat="1" ht="12.75">
      <c r="B2768" s="85"/>
      <c r="C2768" s="85"/>
      <c r="D2768" s="86"/>
    </row>
    <row r="2769" spans="2:4" s="87" customFormat="1" ht="12.75">
      <c r="B2769" s="85"/>
      <c r="C2769" s="85"/>
      <c r="D2769" s="86"/>
    </row>
    <row r="2770" spans="2:4" s="87" customFormat="1" ht="12.75">
      <c r="B2770" s="85"/>
      <c r="C2770" s="85"/>
      <c r="D2770" s="86"/>
    </row>
    <row r="2771" spans="2:4" s="87" customFormat="1" ht="12.75">
      <c r="B2771" s="85"/>
      <c r="C2771" s="85"/>
      <c r="D2771" s="86"/>
    </row>
    <row r="2772" spans="2:4" s="87" customFormat="1" ht="12.75">
      <c r="B2772" s="85"/>
      <c r="C2772" s="85"/>
      <c r="D2772" s="86"/>
    </row>
    <row r="2773" spans="2:4" s="87" customFormat="1" ht="12.75">
      <c r="B2773" s="85"/>
      <c r="C2773" s="85"/>
      <c r="D2773" s="86"/>
    </row>
    <row r="2774" spans="2:4" s="87" customFormat="1" ht="12.75">
      <c r="B2774" s="85"/>
      <c r="C2774" s="85"/>
      <c r="D2774" s="86"/>
    </row>
    <row r="2775" spans="2:4" s="87" customFormat="1" ht="12.75">
      <c r="B2775" s="85"/>
      <c r="C2775" s="85"/>
      <c r="D2775" s="86"/>
    </row>
    <row r="2776" spans="2:4" s="87" customFormat="1" ht="12.75">
      <c r="B2776" s="85"/>
      <c r="C2776" s="85"/>
      <c r="D2776" s="86"/>
    </row>
    <row r="2777" spans="2:4" s="87" customFormat="1" ht="12.75">
      <c r="B2777" s="85"/>
      <c r="C2777" s="85"/>
      <c r="D2777" s="86"/>
    </row>
    <row r="2778" spans="2:4" s="87" customFormat="1" ht="12.75">
      <c r="B2778" s="85"/>
      <c r="C2778" s="85"/>
      <c r="D2778" s="86"/>
    </row>
    <row r="2779" spans="2:4" s="87" customFormat="1" ht="12.75">
      <c r="B2779" s="85"/>
      <c r="C2779" s="85"/>
      <c r="D2779" s="86"/>
    </row>
    <row r="2780" spans="2:4" s="87" customFormat="1" ht="12.75">
      <c r="B2780" s="85"/>
      <c r="C2780" s="85"/>
      <c r="D2780" s="86"/>
    </row>
    <row r="2781" spans="2:4" s="87" customFormat="1" ht="12.75">
      <c r="B2781" s="85"/>
      <c r="C2781" s="85"/>
      <c r="D2781" s="86"/>
    </row>
    <row r="2782" spans="2:4" s="87" customFormat="1" ht="12.75">
      <c r="B2782" s="85"/>
      <c r="C2782" s="85"/>
      <c r="D2782" s="86"/>
    </row>
    <row r="2783" spans="2:4" s="87" customFormat="1" ht="12.75">
      <c r="B2783" s="85"/>
      <c r="C2783" s="85"/>
      <c r="D2783" s="86"/>
    </row>
    <row r="2784" spans="2:4" s="87" customFormat="1" ht="12.75">
      <c r="B2784" s="85"/>
      <c r="C2784" s="85"/>
      <c r="D2784" s="86"/>
    </row>
    <row r="2785" spans="2:4" s="87" customFormat="1" ht="12.75">
      <c r="B2785" s="85"/>
      <c r="C2785" s="85"/>
      <c r="D2785" s="86"/>
    </row>
    <row r="2786" spans="2:4" s="87" customFormat="1" ht="12.75">
      <c r="B2786" s="85"/>
      <c r="C2786" s="85"/>
      <c r="D2786" s="86"/>
    </row>
    <row r="2787" spans="2:4" s="87" customFormat="1" ht="12.75">
      <c r="B2787" s="85"/>
      <c r="C2787" s="85"/>
      <c r="D2787" s="86"/>
    </row>
    <row r="2788" spans="2:4" s="87" customFormat="1" ht="12.75">
      <c r="B2788" s="85"/>
      <c r="C2788" s="85"/>
      <c r="D2788" s="86"/>
    </row>
    <row r="2789" spans="2:4" s="87" customFormat="1" ht="12.75">
      <c r="B2789" s="85"/>
      <c r="C2789" s="85"/>
      <c r="D2789" s="86"/>
    </row>
    <row r="2790" spans="2:4" s="87" customFormat="1" ht="12.75">
      <c r="B2790" s="85"/>
      <c r="C2790" s="85"/>
      <c r="D2790" s="86"/>
    </row>
    <row r="2791" spans="2:4" s="87" customFormat="1" ht="12.75">
      <c r="B2791" s="85"/>
      <c r="C2791" s="85"/>
      <c r="D2791" s="86"/>
    </row>
    <row r="2792" spans="2:4" s="87" customFormat="1" ht="12.75">
      <c r="B2792" s="85"/>
      <c r="C2792" s="85"/>
      <c r="D2792" s="86"/>
    </row>
    <row r="2793" spans="2:4" s="87" customFormat="1" ht="12.75">
      <c r="B2793" s="85"/>
      <c r="C2793" s="85"/>
      <c r="D2793" s="86"/>
    </row>
    <row r="2794" spans="2:4" s="87" customFormat="1" ht="12.75">
      <c r="B2794" s="85"/>
      <c r="C2794" s="85"/>
      <c r="D2794" s="86"/>
    </row>
    <row r="2795" spans="2:4" s="87" customFormat="1" ht="12.75">
      <c r="B2795" s="85"/>
      <c r="C2795" s="85"/>
      <c r="D2795" s="86"/>
    </row>
    <row r="2796" spans="2:4" s="87" customFormat="1" ht="12.75">
      <c r="B2796" s="85"/>
      <c r="C2796" s="85"/>
      <c r="D2796" s="86"/>
    </row>
    <row r="2797" spans="2:4" s="87" customFormat="1" ht="12.75">
      <c r="B2797" s="85"/>
      <c r="C2797" s="85"/>
      <c r="D2797" s="86"/>
    </row>
    <row r="2798" spans="2:4" s="87" customFormat="1" ht="12.75">
      <c r="B2798" s="85"/>
      <c r="C2798" s="85"/>
      <c r="D2798" s="86"/>
    </row>
    <row r="2799" spans="2:4" s="87" customFormat="1" ht="12.75">
      <c r="B2799" s="85"/>
      <c r="C2799" s="85"/>
      <c r="D2799" s="86"/>
    </row>
    <row r="2800" spans="2:4" s="87" customFormat="1" ht="12.75">
      <c r="B2800" s="85"/>
      <c r="C2800" s="85"/>
      <c r="D2800" s="86"/>
    </row>
    <row r="2801" spans="2:4" s="87" customFormat="1" ht="12.75">
      <c r="B2801" s="85"/>
      <c r="C2801" s="85"/>
      <c r="D2801" s="86"/>
    </row>
    <row r="2802" spans="2:4" s="87" customFormat="1" ht="12.75">
      <c r="B2802" s="85"/>
      <c r="C2802" s="85"/>
      <c r="D2802" s="86"/>
    </row>
    <row r="2803" spans="2:4" s="87" customFormat="1" ht="12.75">
      <c r="B2803" s="85"/>
      <c r="C2803" s="85"/>
      <c r="D2803" s="86"/>
    </row>
    <row r="2804" spans="2:4" s="87" customFormat="1" ht="12.75">
      <c r="B2804" s="85"/>
      <c r="C2804" s="85"/>
      <c r="D2804" s="86"/>
    </row>
    <row r="2805" spans="2:4" s="87" customFormat="1" ht="12.75">
      <c r="B2805" s="85"/>
      <c r="C2805" s="85"/>
      <c r="D2805" s="86"/>
    </row>
    <row r="2806" spans="2:4" s="87" customFormat="1" ht="12.75">
      <c r="B2806" s="85"/>
      <c r="C2806" s="85"/>
      <c r="D2806" s="86"/>
    </row>
    <row r="2807" spans="2:4" s="87" customFormat="1" ht="12.75">
      <c r="B2807" s="85"/>
      <c r="C2807" s="85"/>
      <c r="D2807" s="86"/>
    </row>
    <row r="2808" spans="2:4" s="87" customFormat="1" ht="12.75">
      <c r="B2808" s="85"/>
      <c r="C2808" s="85"/>
      <c r="D2808" s="86"/>
    </row>
    <row r="2809" spans="2:4" s="87" customFormat="1" ht="12.75">
      <c r="B2809" s="85"/>
      <c r="C2809" s="85"/>
      <c r="D2809" s="86"/>
    </row>
    <row r="2810" spans="2:4" s="87" customFormat="1" ht="12.75">
      <c r="B2810" s="85"/>
      <c r="C2810" s="85"/>
      <c r="D2810" s="86"/>
    </row>
    <row r="2811" spans="2:4" s="87" customFormat="1" ht="12.75">
      <c r="B2811" s="85"/>
      <c r="C2811" s="85"/>
      <c r="D2811" s="86"/>
    </row>
    <row r="2812" spans="2:4" s="87" customFormat="1" ht="12.75">
      <c r="B2812" s="85"/>
      <c r="C2812" s="85"/>
      <c r="D2812" s="86"/>
    </row>
    <row r="2813" spans="2:4" s="87" customFormat="1" ht="12.75">
      <c r="B2813" s="85"/>
      <c r="C2813" s="85"/>
      <c r="D2813" s="86"/>
    </row>
    <row r="2814" spans="2:4" s="87" customFormat="1" ht="12.75">
      <c r="B2814" s="85"/>
      <c r="C2814" s="85"/>
      <c r="D2814" s="86"/>
    </row>
    <row r="2815" spans="2:4" s="87" customFormat="1" ht="12.75">
      <c r="B2815" s="85"/>
      <c r="C2815" s="85"/>
      <c r="D2815" s="86"/>
    </row>
    <row r="2816" spans="2:4" s="87" customFormat="1" ht="12.75">
      <c r="B2816" s="85"/>
      <c r="C2816" s="85"/>
      <c r="D2816" s="86"/>
    </row>
    <row r="2817" spans="2:4" s="87" customFormat="1" ht="12.75">
      <c r="B2817" s="85"/>
      <c r="C2817" s="85"/>
      <c r="D2817" s="86"/>
    </row>
    <row r="2818" spans="2:4" s="87" customFormat="1" ht="12.75">
      <c r="B2818" s="85"/>
      <c r="C2818" s="85"/>
      <c r="D2818" s="86"/>
    </row>
    <row r="2819" spans="2:4" s="87" customFormat="1" ht="12.75">
      <c r="B2819" s="85"/>
      <c r="C2819" s="85"/>
      <c r="D2819" s="86"/>
    </row>
    <row r="2820" spans="2:4" s="87" customFormat="1" ht="12.75">
      <c r="B2820" s="85"/>
      <c r="C2820" s="85"/>
      <c r="D2820" s="86"/>
    </row>
    <row r="2821" spans="2:4" s="87" customFormat="1" ht="12.75">
      <c r="B2821" s="85"/>
      <c r="C2821" s="85"/>
      <c r="D2821" s="86"/>
    </row>
    <row r="2822" spans="2:4" s="87" customFormat="1" ht="12.75">
      <c r="B2822" s="85"/>
      <c r="C2822" s="85"/>
      <c r="D2822" s="86"/>
    </row>
    <row r="2823" spans="2:4" s="87" customFormat="1" ht="12.75">
      <c r="B2823" s="85"/>
      <c r="C2823" s="85"/>
      <c r="D2823" s="86"/>
    </row>
    <row r="2824" spans="2:4" s="87" customFormat="1" ht="12.75">
      <c r="B2824" s="85"/>
      <c r="C2824" s="85"/>
      <c r="D2824" s="86"/>
    </row>
    <row r="2825" spans="2:4" s="87" customFormat="1" ht="12.75">
      <c r="B2825" s="85"/>
      <c r="C2825" s="85"/>
      <c r="D2825" s="86"/>
    </row>
    <row r="2826" spans="2:4" s="87" customFormat="1" ht="12.75">
      <c r="B2826" s="85"/>
      <c r="C2826" s="85"/>
      <c r="D2826" s="86"/>
    </row>
    <row r="2827" spans="2:4" s="87" customFormat="1" ht="12.75">
      <c r="B2827" s="85"/>
      <c r="C2827" s="85"/>
      <c r="D2827" s="86"/>
    </row>
    <row r="2828" spans="2:4" s="87" customFormat="1" ht="12.75">
      <c r="B2828" s="85"/>
      <c r="C2828" s="85"/>
      <c r="D2828" s="86"/>
    </row>
    <row r="2829" spans="2:4" s="87" customFormat="1" ht="12.75">
      <c r="B2829" s="85"/>
      <c r="C2829" s="85"/>
      <c r="D2829" s="86"/>
    </row>
    <row r="2830" spans="2:4" s="87" customFormat="1" ht="12.75">
      <c r="B2830" s="85"/>
      <c r="C2830" s="85"/>
      <c r="D2830" s="86"/>
    </row>
    <row r="2831" spans="2:4" s="87" customFormat="1" ht="12.75">
      <c r="B2831" s="85"/>
      <c r="C2831" s="85"/>
      <c r="D2831" s="86"/>
    </row>
    <row r="2832" spans="2:4" s="87" customFormat="1" ht="12.75">
      <c r="B2832" s="85"/>
      <c r="C2832" s="85"/>
      <c r="D2832" s="86"/>
    </row>
    <row r="2833" spans="2:4" s="87" customFormat="1" ht="12.75">
      <c r="B2833" s="85"/>
      <c r="C2833" s="85"/>
      <c r="D2833" s="86"/>
    </row>
    <row r="2834" spans="2:4" s="87" customFormat="1" ht="12.75">
      <c r="B2834" s="85"/>
      <c r="C2834" s="85"/>
      <c r="D2834" s="86"/>
    </row>
    <row r="2835" spans="2:4" s="87" customFormat="1" ht="12.75">
      <c r="B2835" s="85"/>
      <c r="C2835" s="85"/>
      <c r="D2835" s="86"/>
    </row>
    <row r="2836" spans="2:4" s="87" customFormat="1" ht="12.75">
      <c r="B2836" s="85"/>
      <c r="C2836" s="85"/>
      <c r="D2836" s="86"/>
    </row>
    <row r="2837" spans="2:4" s="87" customFormat="1" ht="12.75">
      <c r="B2837" s="85"/>
      <c r="C2837" s="85"/>
      <c r="D2837" s="86"/>
    </row>
    <row r="2838" spans="2:4" s="87" customFormat="1" ht="12.75">
      <c r="B2838" s="85"/>
      <c r="C2838" s="85"/>
      <c r="D2838" s="86"/>
    </row>
    <row r="2839" spans="2:4" s="87" customFormat="1" ht="12.75">
      <c r="B2839" s="85"/>
      <c r="C2839" s="85"/>
      <c r="D2839" s="86"/>
    </row>
    <row r="2840" spans="2:4" s="87" customFormat="1" ht="12.75">
      <c r="B2840" s="85"/>
      <c r="C2840" s="85"/>
      <c r="D2840" s="86"/>
    </row>
    <row r="2841" spans="2:4" s="87" customFormat="1" ht="12.75">
      <c r="B2841" s="85"/>
      <c r="C2841" s="85"/>
      <c r="D2841" s="86"/>
    </row>
    <row r="2842" spans="2:4" s="87" customFormat="1" ht="12.75">
      <c r="B2842" s="85"/>
      <c r="C2842" s="85"/>
      <c r="D2842" s="86"/>
    </row>
    <row r="2843" spans="2:4" s="87" customFormat="1" ht="12.75">
      <c r="B2843" s="85"/>
      <c r="C2843" s="85"/>
      <c r="D2843" s="86"/>
    </row>
    <row r="2844" spans="2:4" s="87" customFormat="1" ht="12.75">
      <c r="B2844" s="85"/>
      <c r="C2844" s="85"/>
      <c r="D2844" s="86"/>
    </row>
    <row r="2845" spans="2:4" s="87" customFormat="1" ht="12.75">
      <c r="B2845" s="85"/>
      <c r="C2845" s="85"/>
      <c r="D2845" s="86"/>
    </row>
    <row r="2846" spans="2:4" s="87" customFormat="1" ht="12.75">
      <c r="B2846" s="85"/>
      <c r="C2846" s="85"/>
      <c r="D2846" s="86"/>
    </row>
    <row r="2847" spans="2:4" s="87" customFormat="1" ht="12.75">
      <c r="B2847" s="85"/>
      <c r="C2847" s="85"/>
      <c r="D2847" s="86"/>
    </row>
    <row r="2848" spans="2:4" s="87" customFormat="1" ht="12.75">
      <c r="B2848" s="85"/>
      <c r="C2848" s="85"/>
      <c r="D2848" s="86"/>
    </row>
    <row r="2849" spans="2:4" s="87" customFormat="1" ht="12.75">
      <c r="B2849" s="85"/>
      <c r="C2849" s="85"/>
      <c r="D2849" s="86"/>
    </row>
    <row r="2850" spans="2:4" s="87" customFormat="1" ht="12.75">
      <c r="B2850" s="85"/>
      <c r="C2850" s="85"/>
      <c r="D2850" s="86"/>
    </row>
    <row r="2851" spans="2:4" s="87" customFormat="1" ht="12.75">
      <c r="B2851" s="85"/>
      <c r="C2851" s="85"/>
      <c r="D2851" s="86"/>
    </row>
    <row r="2852" spans="2:4" s="87" customFormat="1" ht="12.75">
      <c r="B2852" s="85"/>
      <c r="C2852" s="85"/>
      <c r="D2852" s="86"/>
    </row>
    <row r="2853" spans="2:4" s="87" customFormat="1" ht="12.75">
      <c r="B2853" s="85"/>
      <c r="C2853" s="85"/>
      <c r="D2853" s="86"/>
    </row>
    <row r="2854" spans="2:4" s="87" customFormat="1" ht="12.75">
      <c r="B2854" s="85"/>
      <c r="C2854" s="85"/>
      <c r="D2854" s="86"/>
    </row>
    <row r="2855" spans="2:4" s="87" customFormat="1" ht="12.75">
      <c r="B2855" s="85"/>
      <c r="C2855" s="85"/>
      <c r="D2855" s="86"/>
    </row>
    <row r="2856" spans="2:4" s="87" customFormat="1" ht="12.75">
      <c r="B2856" s="85"/>
      <c r="C2856" s="85"/>
      <c r="D2856" s="86"/>
    </row>
    <row r="2857" spans="2:4" s="87" customFormat="1" ht="12.75">
      <c r="B2857" s="85"/>
      <c r="C2857" s="85"/>
      <c r="D2857" s="86"/>
    </row>
    <row r="2858" spans="2:4" s="87" customFormat="1" ht="12.75">
      <c r="B2858" s="85"/>
      <c r="C2858" s="85"/>
      <c r="D2858" s="86"/>
    </row>
    <row r="2859" spans="2:4" s="87" customFormat="1" ht="12.75">
      <c r="B2859" s="85"/>
      <c r="C2859" s="85"/>
      <c r="D2859" s="86"/>
    </row>
    <row r="2860" spans="2:4" s="87" customFormat="1" ht="12.75">
      <c r="B2860" s="85"/>
      <c r="C2860" s="85"/>
      <c r="D2860" s="86"/>
    </row>
    <row r="2861" spans="2:4" s="87" customFormat="1" ht="12.75">
      <c r="B2861" s="85"/>
      <c r="C2861" s="85"/>
      <c r="D2861" s="86"/>
    </row>
    <row r="2862" spans="2:4" s="87" customFormat="1" ht="12.75">
      <c r="B2862" s="85"/>
      <c r="C2862" s="85"/>
      <c r="D2862" s="86"/>
    </row>
    <row r="2863" spans="2:4" s="87" customFormat="1" ht="12.75">
      <c r="B2863" s="85"/>
      <c r="C2863" s="85"/>
      <c r="D2863" s="86"/>
    </row>
    <row r="2864" spans="2:4" s="87" customFormat="1" ht="12.75">
      <c r="B2864" s="85"/>
      <c r="C2864" s="85"/>
      <c r="D2864" s="86"/>
    </row>
    <row r="2865" spans="2:4" s="87" customFormat="1" ht="12.75">
      <c r="B2865" s="85"/>
      <c r="C2865" s="85"/>
      <c r="D2865" s="86"/>
    </row>
    <row r="2866" spans="2:4" s="87" customFormat="1" ht="12.75">
      <c r="B2866" s="85"/>
      <c r="C2866" s="85"/>
      <c r="D2866" s="86"/>
    </row>
    <row r="2867" spans="2:4" s="87" customFormat="1" ht="12.75">
      <c r="B2867" s="85"/>
      <c r="C2867" s="85"/>
      <c r="D2867" s="86"/>
    </row>
    <row r="2868" spans="2:4" s="87" customFormat="1" ht="12.75">
      <c r="B2868" s="85"/>
      <c r="C2868" s="85"/>
      <c r="D2868" s="86"/>
    </row>
    <row r="2869" spans="2:4" s="87" customFormat="1" ht="12.75">
      <c r="B2869" s="85"/>
      <c r="C2869" s="85"/>
      <c r="D2869" s="86"/>
    </row>
    <row r="2870" spans="2:4" s="87" customFormat="1" ht="12.75">
      <c r="B2870" s="85"/>
      <c r="C2870" s="85"/>
      <c r="D2870" s="86"/>
    </row>
    <row r="2871" spans="2:4" s="87" customFormat="1" ht="12.75">
      <c r="B2871" s="85"/>
      <c r="C2871" s="85"/>
      <c r="D2871" s="86"/>
    </row>
    <row r="2872" spans="2:4" s="87" customFormat="1" ht="12.75">
      <c r="B2872" s="85"/>
      <c r="C2872" s="85"/>
      <c r="D2872" s="86"/>
    </row>
    <row r="2873" spans="2:4" s="87" customFormat="1" ht="12.75">
      <c r="B2873" s="85"/>
      <c r="C2873" s="85"/>
      <c r="D2873" s="86"/>
    </row>
    <row r="2874" spans="2:4" s="87" customFormat="1" ht="12.75">
      <c r="B2874" s="85"/>
      <c r="C2874" s="85"/>
      <c r="D2874" s="86"/>
    </row>
    <row r="2875" spans="2:4" s="87" customFormat="1" ht="12.75">
      <c r="B2875" s="85"/>
      <c r="C2875" s="85"/>
      <c r="D2875" s="86"/>
    </row>
    <row r="2876" spans="2:4" s="87" customFormat="1" ht="12.75">
      <c r="B2876" s="85"/>
      <c r="C2876" s="85"/>
      <c r="D2876" s="86"/>
    </row>
    <row r="2877" spans="2:4" s="87" customFormat="1" ht="12.75">
      <c r="B2877" s="85"/>
      <c r="C2877" s="85"/>
      <c r="D2877" s="86"/>
    </row>
    <row r="2878" spans="2:4" s="87" customFormat="1" ht="12.75">
      <c r="B2878" s="85"/>
      <c r="C2878" s="85"/>
      <c r="D2878" s="86"/>
    </row>
    <row r="2879" spans="2:4" s="87" customFormat="1" ht="12.75">
      <c r="B2879" s="85"/>
      <c r="C2879" s="85"/>
      <c r="D2879" s="86"/>
    </row>
    <row r="2880" spans="2:4" s="87" customFormat="1" ht="12.75">
      <c r="B2880" s="85"/>
      <c r="C2880" s="85"/>
      <c r="D2880" s="86"/>
    </row>
    <row r="2881" spans="2:4" s="87" customFormat="1" ht="12.75">
      <c r="B2881" s="85"/>
      <c r="C2881" s="85"/>
      <c r="D2881" s="86"/>
    </row>
    <row r="2882" spans="2:4" s="87" customFormat="1" ht="12.75">
      <c r="B2882" s="85"/>
      <c r="C2882" s="85"/>
      <c r="D2882" s="86"/>
    </row>
    <row r="2883" spans="2:4" s="87" customFormat="1" ht="12.75">
      <c r="B2883" s="85"/>
      <c r="C2883" s="85"/>
      <c r="D2883" s="86"/>
    </row>
    <row r="2884" spans="2:4" s="87" customFormat="1" ht="12.75">
      <c r="B2884" s="85"/>
      <c r="C2884" s="85"/>
      <c r="D2884" s="86"/>
    </row>
    <row r="2885" spans="2:4" s="87" customFormat="1" ht="12.75">
      <c r="B2885" s="85"/>
      <c r="C2885" s="85"/>
      <c r="D2885" s="86"/>
    </row>
    <row r="2886" spans="2:4" s="87" customFormat="1" ht="12.75">
      <c r="B2886" s="85"/>
      <c r="C2886" s="85"/>
      <c r="D2886" s="86"/>
    </row>
    <row r="2887" spans="2:4" s="87" customFormat="1" ht="12.75">
      <c r="B2887" s="85"/>
      <c r="C2887" s="85"/>
      <c r="D2887" s="86"/>
    </row>
    <row r="2888" spans="2:4" s="87" customFormat="1" ht="12.75">
      <c r="B2888" s="85"/>
      <c r="C2888" s="85"/>
      <c r="D2888" s="86"/>
    </row>
    <row r="2889" spans="2:4" s="87" customFormat="1" ht="12.75">
      <c r="B2889" s="85"/>
      <c r="C2889" s="85"/>
      <c r="D2889" s="86"/>
    </row>
    <row r="2890" spans="2:4" s="87" customFormat="1" ht="12.75">
      <c r="B2890" s="85"/>
      <c r="C2890" s="85"/>
      <c r="D2890" s="86"/>
    </row>
    <row r="2891" spans="2:4" s="87" customFormat="1" ht="12.75">
      <c r="B2891" s="85"/>
      <c r="C2891" s="85"/>
      <c r="D2891" s="86"/>
    </row>
    <row r="2892" spans="2:4" s="87" customFormat="1" ht="12.75">
      <c r="B2892" s="85"/>
      <c r="C2892" s="85"/>
      <c r="D2892" s="86"/>
    </row>
    <row r="2893" spans="2:4" s="87" customFormat="1" ht="12.75">
      <c r="B2893" s="85"/>
      <c r="C2893" s="85"/>
      <c r="D2893" s="86"/>
    </row>
    <row r="2894" spans="2:4" s="87" customFormat="1" ht="12.75">
      <c r="B2894" s="85"/>
      <c r="C2894" s="85"/>
      <c r="D2894" s="86"/>
    </row>
    <row r="2895" spans="2:4" s="87" customFormat="1" ht="12.75">
      <c r="B2895" s="85"/>
      <c r="C2895" s="85"/>
      <c r="D2895" s="86"/>
    </row>
    <row r="2896" spans="2:4" s="87" customFormat="1" ht="12.75">
      <c r="B2896" s="85"/>
      <c r="C2896" s="85"/>
      <c r="D2896" s="86"/>
    </row>
    <row r="2897" spans="2:4" s="87" customFormat="1" ht="12.75">
      <c r="B2897" s="85"/>
      <c r="C2897" s="85"/>
      <c r="D2897" s="86"/>
    </row>
    <row r="2898" spans="2:4" s="87" customFormat="1" ht="12.75">
      <c r="B2898" s="85"/>
      <c r="C2898" s="85"/>
      <c r="D2898" s="86"/>
    </row>
    <row r="2899" spans="2:4" s="87" customFormat="1" ht="12.75">
      <c r="B2899" s="85"/>
      <c r="C2899" s="85"/>
      <c r="D2899" s="86"/>
    </row>
    <row r="2900" spans="2:4" s="87" customFormat="1" ht="12.75">
      <c r="B2900" s="85"/>
      <c r="C2900" s="85"/>
      <c r="D2900" s="86"/>
    </row>
    <row r="2901" spans="2:4" s="87" customFormat="1" ht="12.75">
      <c r="B2901" s="85"/>
      <c r="C2901" s="85"/>
      <c r="D2901" s="86"/>
    </row>
    <row r="2902" spans="2:4" s="87" customFormat="1" ht="12.75">
      <c r="B2902" s="85"/>
      <c r="C2902" s="85"/>
      <c r="D2902" s="86"/>
    </row>
    <row r="2903" spans="2:4" s="87" customFormat="1" ht="12.75">
      <c r="B2903" s="85"/>
      <c r="C2903" s="85"/>
      <c r="D2903" s="86"/>
    </row>
    <row r="2904" spans="2:4" s="87" customFormat="1" ht="12.75">
      <c r="B2904" s="85"/>
      <c r="C2904" s="85"/>
      <c r="D2904" s="86"/>
    </row>
    <row r="2905" spans="2:4" s="87" customFormat="1" ht="12.75">
      <c r="B2905" s="85"/>
      <c r="C2905" s="85"/>
      <c r="D2905" s="86"/>
    </row>
    <row r="2906" spans="2:4" s="87" customFormat="1" ht="12.75">
      <c r="B2906" s="85"/>
      <c r="C2906" s="85"/>
      <c r="D2906" s="86"/>
    </row>
    <row r="2907" spans="2:4" s="87" customFormat="1" ht="12.75">
      <c r="B2907" s="85"/>
      <c r="C2907" s="85"/>
      <c r="D2907" s="86"/>
    </row>
    <row r="2908" spans="2:4" s="87" customFormat="1" ht="12.75">
      <c r="B2908" s="85"/>
      <c r="C2908" s="85"/>
      <c r="D2908" s="86"/>
    </row>
    <row r="2909" spans="2:4" s="87" customFormat="1" ht="12.75">
      <c r="B2909" s="85"/>
      <c r="C2909" s="85"/>
      <c r="D2909" s="86"/>
    </row>
    <row r="2910" spans="2:4" s="87" customFormat="1" ht="12.75">
      <c r="B2910" s="85"/>
      <c r="C2910" s="85"/>
      <c r="D2910" s="86"/>
    </row>
    <row r="2911" spans="2:4" s="87" customFormat="1" ht="12.75">
      <c r="B2911" s="85"/>
      <c r="C2911" s="85"/>
      <c r="D2911" s="86"/>
    </row>
    <row r="2912" spans="2:4" s="87" customFormat="1" ht="12.75">
      <c r="B2912" s="85"/>
      <c r="C2912" s="85"/>
      <c r="D2912" s="86"/>
    </row>
    <row r="2913" spans="2:4" s="87" customFormat="1" ht="12.75">
      <c r="B2913" s="85"/>
      <c r="C2913" s="85"/>
      <c r="D2913" s="86"/>
    </row>
    <row r="2914" spans="2:4" s="87" customFormat="1" ht="12.75">
      <c r="B2914" s="85"/>
      <c r="C2914" s="85"/>
      <c r="D2914" s="86"/>
    </row>
    <row r="2915" spans="2:4" s="87" customFormat="1" ht="12.75">
      <c r="B2915" s="85"/>
      <c r="C2915" s="85"/>
      <c r="D2915" s="86"/>
    </row>
    <row r="2916" spans="2:4" s="87" customFormat="1" ht="12.75">
      <c r="B2916" s="85"/>
      <c r="C2916" s="85"/>
      <c r="D2916" s="86"/>
    </row>
    <row r="2917" spans="2:4" s="87" customFormat="1" ht="12.75">
      <c r="B2917" s="85"/>
      <c r="C2917" s="85"/>
      <c r="D2917" s="86"/>
    </row>
    <row r="2918" spans="2:4" s="87" customFormat="1" ht="12.75">
      <c r="B2918" s="85"/>
      <c r="C2918" s="85"/>
      <c r="D2918" s="86"/>
    </row>
    <row r="2919" spans="2:4" s="87" customFormat="1" ht="12.75">
      <c r="B2919" s="85"/>
      <c r="C2919" s="85"/>
      <c r="D2919" s="86"/>
    </row>
    <row r="2920" spans="2:4" s="87" customFormat="1" ht="12.75">
      <c r="B2920" s="85"/>
      <c r="C2920" s="85"/>
      <c r="D2920" s="86"/>
    </row>
    <row r="2921" spans="2:4" s="87" customFormat="1" ht="12.75">
      <c r="B2921" s="85"/>
      <c r="C2921" s="85"/>
      <c r="D2921" s="86"/>
    </row>
    <row r="2922" spans="2:4" s="87" customFormat="1" ht="12.75">
      <c r="B2922" s="85"/>
      <c r="C2922" s="85"/>
      <c r="D2922" s="86"/>
    </row>
    <row r="2923" spans="2:4" s="87" customFormat="1" ht="12.75">
      <c r="B2923" s="85"/>
      <c r="C2923" s="85"/>
      <c r="D2923" s="86"/>
    </row>
    <row r="2924" spans="2:4" s="87" customFormat="1" ht="12.75">
      <c r="B2924" s="85"/>
      <c r="C2924" s="85"/>
      <c r="D2924" s="86"/>
    </row>
    <row r="2925" spans="2:4" s="87" customFormat="1" ht="12.75">
      <c r="B2925" s="85"/>
      <c r="C2925" s="85"/>
      <c r="D2925" s="86"/>
    </row>
    <row r="2926" spans="2:4" s="87" customFormat="1" ht="12.75">
      <c r="B2926" s="85"/>
      <c r="C2926" s="85"/>
      <c r="D2926" s="86"/>
    </row>
    <row r="2927" spans="2:4" s="87" customFormat="1" ht="12.75">
      <c r="B2927" s="85"/>
      <c r="C2927" s="85"/>
      <c r="D2927" s="86"/>
    </row>
    <row r="2928" spans="2:4" s="87" customFormat="1" ht="12.75">
      <c r="B2928" s="85"/>
      <c r="C2928" s="85"/>
      <c r="D2928" s="86"/>
    </row>
    <row r="2929" spans="2:4" s="87" customFormat="1" ht="12.75">
      <c r="B2929" s="85"/>
      <c r="C2929" s="85"/>
      <c r="D2929" s="86"/>
    </row>
    <row r="2930" spans="2:4" s="87" customFormat="1" ht="12.75">
      <c r="B2930" s="85"/>
      <c r="C2930" s="85"/>
      <c r="D2930" s="86"/>
    </row>
    <row r="2931" spans="2:4" s="87" customFormat="1" ht="12.75">
      <c r="B2931" s="85"/>
      <c r="C2931" s="85"/>
      <c r="D2931" s="86"/>
    </row>
    <row r="2932" spans="2:4" s="87" customFormat="1" ht="12.75">
      <c r="B2932" s="85"/>
      <c r="C2932" s="85"/>
      <c r="D2932" s="86"/>
    </row>
    <row r="2933" spans="2:4" s="87" customFormat="1" ht="12.75">
      <c r="B2933" s="85"/>
      <c r="C2933" s="85"/>
      <c r="D2933" s="86"/>
    </row>
    <row r="2934" spans="2:4" s="87" customFormat="1" ht="12.75">
      <c r="B2934" s="85"/>
      <c r="C2934" s="85"/>
      <c r="D2934" s="86"/>
    </row>
    <row r="2935" spans="2:4" s="87" customFormat="1" ht="12.75">
      <c r="B2935" s="85"/>
      <c r="C2935" s="85"/>
      <c r="D2935" s="86"/>
    </row>
    <row r="2936" spans="2:4" s="87" customFormat="1" ht="12.75">
      <c r="B2936" s="85"/>
      <c r="C2936" s="85"/>
      <c r="D2936" s="86"/>
    </row>
    <row r="2937" spans="2:4" s="87" customFormat="1" ht="12.75">
      <c r="B2937" s="85"/>
      <c r="C2937" s="85"/>
      <c r="D2937" s="86"/>
    </row>
    <row r="2938" spans="2:4" s="87" customFormat="1" ht="12.75">
      <c r="B2938" s="85"/>
      <c r="C2938" s="85"/>
      <c r="D2938" s="86"/>
    </row>
    <row r="2939" spans="2:4" s="87" customFormat="1" ht="12.75">
      <c r="B2939" s="85"/>
      <c r="C2939" s="85"/>
      <c r="D2939" s="86"/>
    </row>
    <row r="2940" spans="2:4" s="87" customFormat="1" ht="12.75">
      <c r="B2940" s="85"/>
      <c r="C2940" s="85"/>
      <c r="D2940" s="86"/>
    </row>
    <row r="2941" spans="2:4" s="87" customFormat="1" ht="12.75">
      <c r="B2941" s="85"/>
      <c r="C2941" s="85"/>
      <c r="D2941" s="86"/>
    </row>
    <row r="2942" spans="2:4" s="87" customFormat="1" ht="12.75">
      <c r="B2942" s="85"/>
      <c r="C2942" s="85"/>
      <c r="D2942" s="86"/>
    </row>
    <row r="2943" spans="2:4" s="87" customFormat="1" ht="12.75">
      <c r="B2943" s="85"/>
      <c r="C2943" s="85"/>
      <c r="D2943" s="86"/>
    </row>
    <row r="2944" spans="2:4" s="87" customFormat="1" ht="12.75">
      <c r="B2944" s="85"/>
      <c r="C2944" s="85"/>
      <c r="D2944" s="86"/>
    </row>
    <row r="2945" spans="2:4" s="87" customFormat="1" ht="12.75">
      <c r="B2945" s="85"/>
      <c r="C2945" s="85"/>
      <c r="D2945" s="86"/>
    </row>
    <row r="2946" spans="2:4" s="87" customFormat="1" ht="12.75">
      <c r="B2946" s="85"/>
      <c r="C2946" s="85"/>
      <c r="D2946" s="86"/>
    </row>
    <row r="2947" spans="2:4" s="87" customFormat="1" ht="12.75">
      <c r="B2947" s="85"/>
      <c r="C2947" s="85"/>
      <c r="D2947" s="86"/>
    </row>
    <row r="2948" spans="2:4" s="87" customFormat="1" ht="12.75">
      <c r="B2948" s="85"/>
      <c r="C2948" s="85"/>
      <c r="D2948" s="86"/>
    </row>
    <row r="2949" spans="2:4" s="87" customFormat="1" ht="12.75">
      <c r="B2949" s="85"/>
      <c r="C2949" s="85"/>
      <c r="D2949" s="86"/>
    </row>
    <row r="2950" spans="2:4" s="87" customFormat="1" ht="12.75">
      <c r="B2950" s="85"/>
      <c r="C2950" s="85"/>
      <c r="D2950" s="86"/>
    </row>
    <row r="2951" spans="2:4" s="87" customFormat="1" ht="12.75">
      <c r="B2951" s="85"/>
      <c r="C2951" s="85"/>
      <c r="D2951" s="86"/>
    </row>
    <row r="2952" spans="2:4" s="87" customFormat="1" ht="12.75">
      <c r="B2952" s="85"/>
      <c r="C2952" s="85"/>
      <c r="D2952" s="86"/>
    </row>
    <row r="2953" spans="2:4" s="87" customFormat="1" ht="12.75">
      <c r="B2953" s="85"/>
      <c r="C2953" s="85"/>
      <c r="D2953" s="86"/>
    </row>
    <row r="2954" spans="2:4" s="87" customFormat="1" ht="12.75">
      <c r="B2954" s="85"/>
      <c r="C2954" s="85"/>
      <c r="D2954" s="86"/>
    </row>
    <row r="2955" spans="2:4" s="87" customFormat="1" ht="12.75">
      <c r="B2955" s="85"/>
      <c r="C2955" s="85"/>
      <c r="D2955" s="86"/>
    </row>
    <row r="2956" spans="2:4" s="87" customFormat="1" ht="12.75">
      <c r="B2956" s="85"/>
      <c r="C2956" s="85"/>
      <c r="D2956" s="86"/>
    </row>
    <row r="2957" spans="2:4" s="87" customFormat="1" ht="12.75">
      <c r="B2957" s="85"/>
      <c r="C2957" s="85"/>
      <c r="D2957" s="86"/>
    </row>
    <row r="2958" spans="2:4" s="87" customFormat="1" ht="12.75">
      <c r="B2958" s="85"/>
      <c r="C2958" s="85"/>
      <c r="D2958" s="86"/>
    </row>
    <row r="2959" spans="2:4" s="87" customFormat="1" ht="12.75">
      <c r="B2959" s="85"/>
      <c r="C2959" s="85"/>
      <c r="D2959" s="86"/>
    </row>
    <row r="2960" spans="2:4" s="87" customFormat="1" ht="12.75">
      <c r="B2960" s="85"/>
      <c r="C2960" s="85"/>
      <c r="D2960" s="86"/>
    </row>
    <row r="2961" spans="2:4" s="87" customFormat="1" ht="12.75">
      <c r="B2961" s="85"/>
      <c r="C2961" s="85"/>
      <c r="D2961" s="86"/>
    </row>
    <row r="2962" spans="2:4" s="87" customFormat="1" ht="12.75">
      <c r="B2962" s="85"/>
      <c r="C2962" s="85"/>
      <c r="D2962" s="86"/>
    </row>
    <row r="2963" spans="2:4" s="87" customFormat="1" ht="12.75">
      <c r="B2963" s="85"/>
      <c r="C2963" s="85"/>
      <c r="D2963" s="86"/>
    </row>
    <row r="2964" spans="2:4" s="87" customFormat="1" ht="12.75">
      <c r="B2964" s="85"/>
      <c r="C2964" s="85"/>
      <c r="D2964" s="86"/>
    </row>
    <row r="2965" spans="2:4" s="87" customFormat="1" ht="12.75">
      <c r="B2965" s="85"/>
      <c r="C2965" s="85"/>
      <c r="D2965" s="86"/>
    </row>
    <row r="2966" spans="2:4" s="87" customFormat="1" ht="12.75">
      <c r="B2966" s="85"/>
      <c r="C2966" s="85"/>
      <c r="D2966" s="86"/>
    </row>
    <row r="2967" spans="2:4" s="87" customFormat="1" ht="12.75">
      <c r="B2967" s="85"/>
      <c r="C2967" s="85"/>
      <c r="D2967" s="86"/>
    </row>
    <row r="2968" spans="2:4" s="87" customFormat="1" ht="12.75">
      <c r="B2968" s="85"/>
      <c r="C2968" s="85"/>
      <c r="D2968" s="86"/>
    </row>
    <row r="2969" spans="2:4" s="87" customFormat="1" ht="12.75">
      <c r="B2969" s="85"/>
      <c r="C2969" s="85"/>
      <c r="D2969" s="86"/>
    </row>
    <row r="2970" spans="2:4" s="87" customFormat="1" ht="12.75">
      <c r="B2970" s="85"/>
      <c r="C2970" s="85"/>
      <c r="D2970" s="86"/>
    </row>
    <row r="2971" spans="2:4" s="87" customFormat="1" ht="12.75">
      <c r="B2971" s="85"/>
      <c r="C2971" s="85"/>
      <c r="D2971" s="86"/>
    </row>
    <row r="2972" spans="2:4" s="87" customFormat="1" ht="12.75">
      <c r="B2972" s="85"/>
      <c r="C2972" s="85"/>
      <c r="D2972" s="86"/>
    </row>
    <row r="2973" spans="2:4" s="87" customFormat="1" ht="12.75">
      <c r="B2973" s="85"/>
      <c r="C2973" s="85"/>
      <c r="D2973" s="86"/>
    </row>
    <row r="2974" spans="2:4" s="87" customFormat="1" ht="12.75">
      <c r="B2974" s="85"/>
      <c r="C2974" s="85"/>
      <c r="D2974" s="86"/>
    </row>
    <row r="2975" spans="2:4" s="87" customFormat="1" ht="12.75">
      <c r="B2975" s="85"/>
      <c r="C2975" s="85"/>
      <c r="D2975" s="86"/>
    </row>
    <row r="2976" spans="2:4" s="87" customFormat="1" ht="12.75">
      <c r="B2976" s="85"/>
      <c r="C2976" s="85"/>
      <c r="D2976" s="86"/>
    </row>
    <row r="2977" spans="2:4" s="87" customFormat="1" ht="12.75">
      <c r="B2977" s="85"/>
      <c r="C2977" s="85"/>
      <c r="D2977" s="86"/>
    </row>
    <row r="2978" spans="2:4" s="87" customFormat="1" ht="12.75">
      <c r="B2978" s="85"/>
      <c r="C2978" s="85"/>
      <c r="D2978" s="86"/>
    </row>
    <row r="2979" spans="2:4" s="87" customFormat="1" ht="12.75">
      <c r="B2979" s="85"/>
      <c r="C2979" s="85"/>
      <c r="D2979" s="86"/>
    </row>
    <row r="2980" spans="2:4" s="87" customFormat="1" ht="12.75">
      <c r="B2980" s="85"/>
      <c r="C2980" s="85"/>
      <c r="D2980" s="86"/>
    </row>
    <row r="2981" spans="2:4" s="87" customFormat="1" ht="12.75">
      <c r="B2981" s="85"/>
      <c r="C2981" s="85"/>
      <c r="D2981" s="86"/>
    </row>
    <row r="2982" spans="2:4" s="87" customFormat="1" ht="12.75">
      <c r="B2982" s="85"/>
      <c r="C2982" s="85"/>
      <c r="D2982" s="86"/>
    </row>
    <row r="2983" spans="2:4" s="87" customFormat="1" ht="12.75">
      <c r="B2983" s="85"/>
      <c r="C2983" s="85"/>
      <c r="D2983" s="86"/>
    </row>
    <row r="2984" spans="2:4" s="87" customFormat="1" ht="12.75">
      <c r="B2984" s="85"/>
      <c r="C2984" s="85"/>
      <c r="D2984" s="86"/>
    </row>
    <row r="2985" spans="2:4" s="87" customFormat="1" ht="12.75">
      <c r="B2985" s="85"/>
      <c r="C2985" s="85"/>
      <c r="D2985" s="86"/>
    </row>
    <row r="2986" spans="2:4" s="87" customFormat="1" ht="12.75">
      <c r="B2986" s="85"/>
      <c r="C2986" s="85"/>
      <c r="D2986" s="86"/>
    </row>
    <row r="2987" spans="2:4" s="87" customFormat="1" ht="12.75">
      <c r="B2987" s="85"/>
      <c r="C2987" s="85"/>
      <c r="D2987" s="86"/>
    </row>
    <row r="2988" spans="2:4" s="87" customFormat="1" ht="12.75">
      <c r="B2988" s="85"/>
      <c r="C2988" s="85"/>
      <c r="D2988" s="86"/>
    </row>
    <row r="2989" spans="2:4" s="87" customFormat="1" ht="12.75">
      <c r="B2989" s="85"/>
      <c r="C2989" s="85"/>
      <c r="D2989" s="86"/>
    </row>
    <row r="2990" spans="2:4" s="87" customFormat="1" ht="12.75">
      <c r="B2990" s="85"/>
      <c r="C2990" s="85"/>
      <c r="D2990" s="86"/>
    </row>
    <row r="2991" spans="2:4" s="87" customFormat="1" ht="12.75">
      <c r="B2991" s="85"/>
      <c r="C2991" s="85"/>
      <c r="D2991" s="86"/>
    </row>
    <row r="2992" spans="2:4" s="87" customFormat="1" ht="12.75">
      <c r="B2992" s="85"/>
      <c r="C2992" s="85"/>
      <c r="D2992" s="86"/>
    </row>
  </sheetData>
  <sheetProtection/>
  <mergeCells count="5">
    <mergeCell ref="A12:A14"/>
    <mergeCell ref="A6:G6"/>
    <mergeCell ref="A7:G7"/>
    <mergeCell ref="A8:G8"/>
    <mergeCell ref="A9:G9"/>
  </mergeCells>
  <printOptions horizontalCentered="1"/>
  <pageMargins left="0.3937007874015748" right="0.2362204724409449" top="0.36" bottom="0.1968503937007874" header="0.23" footer="0.21"/>
  <pageSetup horizontalDpi="600" verticalDpi="600" orientation="landscape" paperSize="9" scale="75" r:id="rId1"/>
  <rowBreaks count="56" manualBreakCount="56">
    <brk id="32" max="7" man="1"/>
    <brk id="69" max="7" man="1"/>
    <brk id="534" max="16" man="1"/>
    <brk id="537" max="16" man="1"/>
    <brk id="552" max="16" man="1"/>
    <brk id="581" max="16" man="1"/>
    <brk id="610" max="16" man="1"/>
    <brk id="639" max="16" man="1"/>
    <brk id="671" max="16" man="1"/>
    <brk id="700" max="16" man="1"/>
    <brk id="733" max="16" man="1"/>
    <brk id="767" max="16" man="1"/>
    <brk id="876" max="16" man="1"/>
    <brk id="919" max="16" man="1"/>
    <brk id="949" max="16" man="1"/>
    <brk id="997" max="16" man="1"/>
    <brk id="1048" max="16" man="1"/>
    <brk id="1087" max="16" man="1"/>
    <brk id="1120" max="16" man="1"/>
    <brk id="1160" max="16" man="1"/>
    <brk id="1191" max="16" man="1"/>
    <brk id="1230" max="16" man="1"/>
    <brk id="1267" max="16" man="1"/>
    <brk id="1297" max="16" man="1"/>
    <brk id="1350" max="16" man="1"/>
    <brk id="1381" max="16" man="1"/>
    <brk id="1449" max="16" man="1"/>
    <brk id="1481" max="16" man="1"/>
    <brk id="1513" max="16" man="1"/>
    <brk id="1569" max="16" man="1"/>
    <brk id="1607" max="16" man="1"/>
    <brk id="1655" max="16" man="1"/>
    <brk id="1695" max="16" man="1"/>
    <brk id="1729" max="16" man="1"/>
    <brk id="1766" max="16" man="1"/>
    <brk id="1795" max="16" man="1"/>
    <brk id="1824" max="16" man="1"/>
    <brk id="1841" max="16" man="1"/>
    <brk id="2046" max="16" man="1"/>
    <brk id="2082" max="16" man="1"/>
    <brk id="2118" max="16" man="1"/>
    <brk id="2157" max="16" man="1"/>
    <brk id="2203" max="16" man="1"/>
    <brk id="2233" max="16" man="1"/>
    <brk id="2277" max="16" man="1"/>
    <brk id="2357" max="16" man="1"/>
    <brk id="2396" max="16" man="1"/>
    <brk id="2444" max="16" man="1"/>
    <brk id="2488" max="16" man="1"/>
    <brk id="2624" max="16" man="1"/>
    <brk id="2677" max="16" man="1"/>
    <brk id="2711" max="16" man="1"/>
    <brk id="2847" max="16" man="1"/>
    <brk id="2904" max="16" man="1"/>
    <brk id="2973" max="16" man="1"/>
    <brk id="3005" max="16" man="1"/>
  </rowBreaks>
  <colBreaks count="1" manualBreakCount="1">
    <brk id="8" min="4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83"/>
  <sheetViews>
    <sheetView view="pageBreakPreview" zoomScaleNormal="85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17.140625" style="6" customWidth="1"/>
    <col min="2" max="2" width="17.7109375" style="6" customWidth="1"/>
    <col min="3" max="3" width="11.7109375" style="6" customWidth="1"/>
    <col min="4" max="4" width="20.00390625" style="6" customWidth="1"/>
    <col min="5" max="5" width="6.7109375" style="6" customWidth="1"/>
    <col min="6" max="6" width="7.421875" style="6" customWidth="1"/>
    <col min="7" max="7" width="12.00390625" style="6" customWidth="1"/>
    <col min="8" max="8" width="17.57421875" style="6" customWidth="1"/>
    <col min="9" max="9" width="21.28125" style="6" customWidth="1"/>
    <col min="10" max="10" width="13.00390625" style="6" customWidth="1"/>
    <col min="11" max="16384" width="9.140625" style="6" customWidth="1"/>
  </cols>
  <sheetData>
    <row r="1" spans="1:11" ht="15.75">
      <c r="A1" s="5"/>
      <c r="B1" s="5" t="s">
        <v>444</v>
      </c>
      <c r="C1" s="5"/>
      <c r="D1" s="5"/>
      <c r="E1" s="5"/>
      <c r="F1" s="5"/>
      <c r="G1" s="5"/>
      <c r="H1" s="5"/>
      <c r="I1" s="5"/>
      <c r="J1" s="5"/>
      <c r="K1" s="5"/>
    </row>
    <row r="2" spans="1:9" ht="15">
      <c r="A2" s="245" t="s">
        <v>108</v>
      </c>
      <c r="B2" s="244"/>
      <c r="C2" s="244"/>
      <c r="D2" s="244"/>
      <c r="E2" s="244"/>
      <c r="F2" s="244"/>
      <c r="G2" s="244"/>
      <c r="H2" s="244"/>
      <c r="I2" s="244"/>
    </row>
    <row r="3" spans="1:9" ht="15">
      <c r="A3" s="245" t="s">
        <v>109</v>
      </c>
      <c r="B3" s="245"/>
      <c r="C3" s="245"/>
      <c r="D3" s="245"/>
      <c r="E3" s="245"/>
      <c r="F3" s="245"/>
      <c r="G3" s="245"/>
      <c r="H3" s="245"/>
      <c r="I3" s="245"/>
    </row>
    <row r="4" spans="1:9" ht="15">
      <c r="A4" s="245" t="s">
        <v>850</v>
      </c>
      <c r="B4" s="245"/>
      <c r="C4" s="245"/>
      <c r="D4" s="245"/>
      <c r="E4" s="245"/>
      <c r="F4" s="245"/>
      <c r="G4" s="245"/>
      <c r="H4" s="245"/>
      <c r="I4" s="245"/>
    </row>
    <row r="5" spans="1:9" ht="15">
      <c r="A5" s="7"/>
      <c r="B5" s="8"/>
      <c r="C5" s="8"/>
      <c r="D5" s="8"/>
      <c r="E5" s="8"/>
      <c r="F5" s="8"/>
      <c r="G5" s="8"/>
      <c r="H5" s="8"/>
      <c r="I5" s="8"/>
    </row>
    <row r="6" spans="1:9" ht="15">
      <c r="A6" s="7"/>
      <c r="B6" s="8"/>
      <c r="C6" s="8"/>
      <c r="D6" s="37"/>
      <c r="E6" s="8"/>
      <c r="F6" s="8"/>
      <c r="G6" s="8"/>
      <c r="H6" s="8"/>
      <c r="I6" s="8"/>
    </row>
    <row r="7" spans="1:9" ht="12.75" customHeight="1">
      <c r="A7" s="9"/>
      <c r="B7" s="9"/>
      <c r="C7" s="9"/>
      <c r="D7" s="246" t="s">
        <v>445</v>
      </c>
      <c r="E7" s="247"/>
      <c r="F7" s="248"/>
      <c r="G7" s="10" t="s">
        <v>111</v>
      </c>
      <c r="H7" s="10" t="s">
        <v>112</v>
      </c>
      <c r="I7" s="11" t="s">
        <v>112</v>
      </c>
    </row>
    <row r="8" spans="1:9" ht="12.75">
      <c r="A8" s="12"/>
      <c r="B8" s="12"/>
      <c r="C8" s="12"/>
      <c r="D8" s="249"/>
      <c r="E8" s="250"/>
      <c r="F8" s="251"/>
      <c r="G8" s="13" t="s">
        <v>114</v>
      </c>
      <c r="H8" s="13" t="s">
        <v>115</v>
      </c>
      <c r="I8" s="14" t="s">
        <v>115</v>
      </c>
    </row>
    <row r="9" spans="1:9" ht="12.75">
      <c r="A9" s="15"/>
      <c r="B9" s="12"/>
      <c r="C9" s="12"/>
      <c r="D9" s="249"/>
      <c r="E9" s="250"/>
      <c r="F9" s="251"/>
      <c r="G9" s="13" t="s">
        <v>117</v>
      </c>
      <c r="H9" s="13" t="s">
        <v>118</v>
      </c>
      <c r="I9" s="14" t="s">
        <v>118</v>
      </c>
    </row>
    <row r="10" spans="1:9" ht="12.75">
      <c r="A10" s="16" t="s">
        <v>119</v>
      </c>
      <c r="B10" s="13" t="s">
        <v>120</v>
      </c>
      <c r="C10" s="17" t="s">
        <v>121</v>
      </c>
      <c r="D10" s="249"/>
      <c r="E10" s="250"/>
      <c r="F10" s="251"/>
      <c r="G10" s="13" t="s">
        <v>123</v>
      </c>
      <c r="H10" s="13" t="s">
        <v>124</v>
      </c>
      <c r="I10" s="14" t="s">
        <v>125</v>
      </c>
    </row>
    <row r="11" spans="1:9" ht="12.75">
      <c r="A11" s="16" t="s">
        <v>126</v>
      </c>
      <c r="B11" s="12" t="s">
        <v>127</v>
      </c>
      <c r="C11" s="17" t="s">
        <v>128</v>
      </c>
      <c r="D11" s="252"/>
      <c r="E11" s="253"/>
      <c r="F11" s="254"/>
      <c r="G11" s="13" t="s">
        <v>130</v>
      </c>
      <c r="H11" s="13"/>
      <c r="I11" s="14" t="s">
        <v>131</v>
      </c>
    </row>
    <row r="12" spans="1:9" ht="12.75">
      <c r="A12" s="16"/>
      <c r="B12" s="13"/>
      <c r="C12" s="17" t="s">
        <v>132</v>
      </c>
      <c r="D12" s="257" t="s">
        <v>446</v>
      </c>
      <c r="E12" s="255" t="s">
        <v>447</v>
      </c>
      <c r="F12" s="255" t="s">
        <v>448</v>
      </c>
      <c r="G12" s="13"/>
      <c r="H12" s="13"/>
      <c r="I12" s="14" t="s">
        <v>134</v>
      </c>
    </row>
    <row r="13" spans="1:9" ht="12.75">
      <c r="A13" s="18"/>
      <c r="B13" s="19"/>
      <c r="C13" s="20"/>
      <c r="D13" s="258"/>
      <c r="E13" s="256"/>
      <c r="F13" s="256"/>
      <c r="G13" s="19"/>
      <c r="H13" s="19"/>
      <c r="I13" s="21" t="s">
        <v>135</v>
      </c>
    </row>
    <row r="14" spans="1:9" ht="12.75">
      <c r="A14" s="21" t="s">
        <v>449</v>
      </c>
      <c r="B14" s="19" t="s">
        <v>450</v>
      </c>
      <c r="C14" s="20"/>
      <c r="D14" s="241" t="s">
        <v>451</v>
      </c>
      <c r="E14" s="242"/>
      <c r="F14" s="243"/>
      <c r="G14" s="22"/>
      <c r="H14" s="23"/>
      <c r="I14" s="14"/>
    </row>
    <row r="15" spans="1:9" ht="12.75">
      <c r="A15" s="16" t="s">
        <v>139</v>
      </c>
      <c r="B15" s="19"/>
      <c r="C15" s="20"/>
      <c r="D15" s="21" t="s">
        <v>452</v>
      </c>
      <c r="E15" s="22">
        <v>8</v>
      </c>
      <c r="F15" s="22">
        <v>400</v>
      </c>
      <c r="G15" s="22">
        <f>E15*F15*0.8*0.001</f>
        <v>2.56</v>
      </c>
      <c r="H15" s="40">
        <f>G15*0.38</f>
        <v>0.9728</v>
      </c>
      <c r="I15" s="40">
        <v>0.973</v>
      </c>
    </row>
    <row r="16" spans="1:9" ht="12.75">
      <c r="A16" s="21" t="s">
        <v>141</v>
      </c>
      <c r="B16" s="19"/>
      <c r="C16" s="20"/>
      <c r="D16" s="21" t="s">
        <v>452</v>
      </c>
      <c r="E16" s="22">
        <v>5</v>
      </c>
      <c r="F16" s="22">
        <v>250</v>
      </c>
      <c r="G16" s="22">
        <f>E16*F16*0.8*0.001</f>
        <v>1</v>
      </c>
      <c r="H16" s="24">
        <f aca="true" t="shared" si="0" ref="H16:H26">G16*0.4</f>
        <v>0.4</v>
      </c>
      <c r="I16" s="24">
        <v>0.4</v>
      </c>
    </row>
    <row r="17" spans="1:9" ht="12.75">
      <c r="A17" s="21"/>
      <c r="B17" s="19"/>
      <c r="C17" s="20"/>
      <c r="D17" s="21" t="s">
        <v>452</v>
      </c>
      <c r="E17" s="22">
        <v>9</v>
      </c>
      <c r="F17" s="22">
        <v>160</v>
      </c>
      <c r="G17" s="22">
        <f>E17*F17*0.8*0.001</f>
        <v>1.1520000000000001</v>
      </c>
      <c r="H17" s="40">
        <f t="shared" si="0"/>
        <v>0.4608000000000001</v>
      </c>
      <c r="I17" s="40">
        <v>0.461</v>
      </c>
    </row>
    <row r="18" spans="1:9" ht="12.75">
      <c r="A18" s="21"/>
      <c r="B18" s="19"/>
      <c r="C18" s="20"/>
      <c r="D18" s="21" t="s">
        <v>452</v>
      </c>
      <c r="E18" s="22">
        <v>5</v>
      </c>
      <c r="F18" s="22">
        <v>100</v>
      </c>
      <c r="G18" s="22">
        <f>E18*F18*0.8*0.001</f>
        <v>0.4</v>
      </c>
      <c r="H18" s="24">
        <f t="shared" si="0"/>
        <v>0.16000000000000003</v>
      </c>
      <c r="I18" s="24">
        <v>0.16</v>
      </c>
    </row>
    <row r="19" spans="1:9" ht="12.75">
      <c r="A19" s="21"/>
      <c r="B19" s="19"/>
      <c r="C19" s="20"/>
      <c r="D19" s="21" t="s">
        <v>452</v>
      </c>
      <c r="E19" s="22">
        <v>3</v>
      </c>
      <c r="F19" s="22">
        <v>63</v>
      </c>
      <c r="G19" s="42">
        <f>E19*F19*0.8*0.001</f>
        <v>0.15120000000000003</v>
      </c>
      <c r="H19" s="40">
        <f t="shared" si="0"/>
        <v>0.06048000000000001</v>
      </c>
      <c r="I19" s="40">
        <v>0.06</v>
      </c>
    </row>
    <row r="20" spans="1:9" ht="12.75">
      <c r="A20" s="21"/>
      <c r="B20" s="19" t="s">
        <v>450</v>
      </c>
      <c r="C20" s="20"/>
      <c r="D20" s="241" t="s">
        <v>453</v>
      </c>
      <c r="E20" s="242"/>
      <c r="F20" s="243"/>
      <c r="G20" s="42"/>
      <c r="H20" s="40"/>
      <c r="I20" s="40"/>
    </row>
    <row r="21" spans="1:9" ht="12.75">
      <c r="A21" s="21"/>
      <c r="B21" s="19"/>
      <c r="C21" s="20"/>
      <c r="D21" s="21" t="s">
        <v>452</v>
      </c>
      <c r="E21" s="22">
        <v>3</v>
      </c>
      <c r="F21" s="22">
        <v>630</v>
      </c>
      <c r="G21" s="42">
        <f aca="true" t="shared" si="1" ref="G21:G27">E21*F21*0.8*0.001</f>
        <v>1.512</v>
      </c>
      <c r="H21" s="40">
        <f>G21*0.5</f>
        <v>0.756</v>
      </c>
      <c r="I21" s="40">
        <v>0.756</v>
      </c>
    </row>
    <row r="22" spans="1:9" ht="12.75">
      <c r="A22" s="21"/>
      <c r="B22" s="19"/>
      <c r="C22" s="20"/>
      <c r="D22" s="21" t="s">
        <v>452</v>
      </c>
      <c r="E22" s="22">
        <v>3</v>
      </c>
      <c r="F22" s="22">
        <v>400</v>
      </c>
      <c r="G22" s="42">
        <f t="shared" si="1"/>
        <v>0.96</v>
      </c>
      <c r="H22" s="40">
        <f t="shared" si="0"/>
        <v>0.384</v>
      </c>
      <c r="I22" s="40">
        <v>0.35</v>
      </c>
    </row>
    <row r="23" spans="1:9" ht="12.75">
      <c r="A23" s="21"/>
      <c r="B23" s="19"/>
      <c r="C23" s="20"/>
      <c r="D23" s="21" t="s">
        <v>452</v>
      </c>
      <c r="E23" s="22">
        <v>5</v>
      </c>
      <c r="F23" s="22">
        <v>250</v>
      </c>
      <c r="G23" s="42">
        <f t="shared" si="1"/>
        <v>1</v>
      </c>
      <c r="H23" s="40">
        <f t="shared" si="0"/>
        <v>0.4</v>
      </c>
      <c r="I23" s="40">
        <v>0.4</v>
      </c>
    </row>
    <row r="24" spans="1:9" ht="12.75">
      <c r="A24" s="21"/>
      <c r="B24" s="19"/>
      <c r="C24" s="20"/>
      <c r="D24" s="21" t="s">
        <v>452</v>
      </c>
      <c r="E24" s="22">
        <v>5</v>
      </c>
      <c r="F24" s="22">
        <v>160</v>
      </c>
      <c r="G24" s="42">
        <f t="shared" si="1"/>
        <v>0.64</v>
      </c>
      <c r="H24" s="40">
        <f t="shared" si="0"/>
        <v>0.256</v>
      </c>
      <c r="I24" s="40">
        <v>0.246</v>
      </c>
    </row>
    <row r="25" spans="1:9" ht="12.75">
      <c r="A25" s="21"/>
      <c r="B25" s="19"/>
      <c r="C25" s="20"/>
      <c r="D25" s="21" t="s">
        <v>452</v>
      </c>
      <c r="E25" s="22">
        <v>6</v>
      </c>
      <c r="F25" s="22">
        <v>100</v>
      </c>
      <c r="G25" s="42">
        <f t="shared" si="1"/>
        <v>0.48</v>
      </c>
      <c r="H25" s="40">
        <f t="shared" si="0"/>
        <v>0.192</v>
      </c>
      <c r="I25" s="40">
        <v>0.192</v>
      </c>
    </row>
    <row r="26" spans="1:9" ht="12.75">
      <c r="A26" s="21"/>
      <c r="B26" s="19"/>
      <c r="C26" s="20"/>
      <c r="D26" s="21" t="s">
        <v>452</v>
      </c>
      <c r="E26" s="22">
        <v>1</v>
      </c>
      <c r="F26" s="22">
        <v>63</v>
      </c>
      <c r="G26" s="42">
        <f t="shared" si="1"/>
        <v>0.05040000000000001</v>
      </c>
      <c r="H26" s="40">
        <f t="shared" si="0"/>
        <v>0.020160000000000004</v>
      </c>
      <c r="I26" s="40">
        <v>0.02</v>
      </c>
    </row>
    <row r="27" spans="1:9" ht="12.75">
      <c r="A27" s="21"/>
      <c r="B27" s="19"/>
      <c r="C27" s="20"/>
      <c r="D27" s="21" t="s">
        <v>452</v>
      </c>
      <c r="E27" s="22">
        <v>1</v>
      </c>
      <c r="F27" s="22">
        <v>40</v>
      </c>
      <c r="G27" s="42">
        <f t="shared" si="1"/>
        <v>0.032</v>
      </c>
      <c r="H27" s="40">
        <v>0.025</v>
      </c>
      <c r="I27" s="40">
        <v>0.025</v>
      </c>
    </row>
    <row r="28" spans="1:9" ht="12.75">
      <c r="A28" s="21"/>
      <c r="B28" s="19" t="s">
        <v>450</v>
      </c>
      <c r="C28" s="20"/>
      <c r="D28" s="241" t="s">
        <v>454</v>
      </c>
      <c r="E28" s="242"/>
      <c r="F28" s="243"/>
      <c r="G28" s="22"/>
      <c r="H28" s="25"/>
      <c r="I28" s="25"/>
    </row>
    <row r="29" spans="1:9" ht="12.75">
      <c r="A29" s="21"/>
      <c r="B29" s="19"/>
      <c r="C29" s="20"/>
      <c r="D29" s="21" t="s">
        <v>452</v>
      </c>
      <c r="E29" s="22">
        <v>6</v>
      </c>
      <c r="F29" s="22">
        <v>250</v>
      </c>
      <c r="G29" s="42">
        <f>E29*F29*0.8*0.001</f>
        <v>1.2</v>
      </c>
      <c r="H29" s="40">
        <f>G29*0.4</f>
        <v>0.48</v>
      </c>
      <c r="I29" s="40">
        <v>0.48</v>
      </c>
    </row>
    <row r="30" spans="1:9" ht="12.75">
      <c r="A30" s="21"/>
      <c r="B30" s="19"/>
      <c r="C30" s="20"/>
      <c r="D30" s="21" t="s">
        <v>452</v>
      </c>
      <c r="E30" s="22">
        <v>1</v>
      </c>
      <c r="F30" s="22">
        <v>180</v>
      </c>
      <c r="G30" s="42">
        <f>E30*F30*0.8*0.001</f>
        <v>0.14400000000000002</v>
      </c>
      <c r="H30" s="40">
        <f>G30*0.4</f>
        <v>0.05760000000000001</v>
      </c>
      <c r="I30" s="40">
        <v>0.058</v>
      </c>
    </row>
    <row r="31" spans="1:9" ht="12.75">
      <c r="A31" s="21"/>
      <c r="B31" s="19"/>
      <c r="C31" s="20"/>
      <c r="D31" s="21" t="s">
        <v>452</v>
      </c>
      <c r="E31" s="22">
        <v>10</v>
      </c>
      <c r="F31" s="22">
        <v>160</v>
      </c>
      <c r="G31" s="42">
        <f>E31*F31*0.8*0.001</f>
        <v>1.28</v>
      </c>
      <c r="H31" s="40">
        <f>G31*0.4</f>
        <v>0.512</v>
      </c>
      <c r="I31" s="40">
        <v>0.512</v>
      </c>
    </row>
    <row r="32" spans="1:9" ht="12.75">
      <c r="A32" s="21"/>
      <c r="B32" s="19"/>
      <c r="C32" s="20"/>
      <c r="D32" s="21" t="s">
        <v>452</v>
      </c>
      <c r="E32" s="22">
        <v>6</v>
      </c>
      <c r="F32" s="22">
        <v>100</v>
      </c>
      <c r="G32" s="42">
        <f>E32*F32*0.8*0.001</f>
        <v>0.48</v>
      </c>
      <c r="H32" s="40">
        <f>G32*0.4</f>
        <v>0.192</v>
      </c>
      <c r="I32" s="40">
        <v>0.192</v>
      </c>
    </row>
    <row r="33" spans="1:9" ht="12.75">
      <c r="A33" s="21"/>
      <c r="B33" s="19"/>
      <c r="C33" s="20"/>
      <c r="D33" s="21" t="s">
        <v>452</v>
      </c>
      <c r="E33" s="22">
        <v>3</v>
      </c>
      <c r="F33" s="22">
        <v>63</v>
      </c>
      <c r="G33" s="42">
        <f>E33*F33*0.8*0.001</f>
        <v>0.15120000000000003</v>
      </c>
      <c r="H33" s="40">
        <f>G33*0.4</f>
        <v>0.06048000000000001</v>
      </c>
      <c r="I33" s="40">
        <v>0.06</v>
      </c>
    </row>
    <row r="34" spans="1:9" ht="12.75">
      <c r="A34" s="21"/>
      <c r="B34" s="19" t="s">
        <v>450</v>
      </c>
      <c r="C34" s="20"/>
      <c r="D34" s="241" t="s">
        <v>455</v>
      </c>
      <c r="E34" s="242"/>
      <c r="F34" s="243"/>
      <c r="G34" s="42"/>
      <c r="H34" s="40"/>
      <c r="I34" s="40"/>
    </row>
    <row r="35" spans="1:9" ht="12.75">
      <c r="A35" s="21"/>
      <c r="B35" s="19" t="s">
        <v>456</v>
      </c>
      <c r="C35" s="20"/>
      <c r="D35" s="21" t="s">
        <v>452</v>
      </c>
      <c r="E35" s="22">
        <v>1</v>
      </c>
      <c r="F35" s="22">
        <v>630</v>
      </c>
      <c r="G35" s="42">
        <f aca="true" t="shared" si="2" ref="G35:G40">E35*F35*0.8*0.001</f>
        <v>0.504</v>
      </c>
      <c r="H35" s="40">
        <f>G35*0.5</f>
        <v>0.252</v>
      </c>
      <c r="I35" s="40">
        <v>0.252</v>
      </c>
    </row>
    <row r="36" spans="1:9" ht="12.75">
      <c r="A36" s="21"/>
      <c r="B36" s="19"/>
      <c r="C36" s="20"/>
      <c r="D36" s="21" t="s">
        <v>452</v>
      </c>
      <c r="E36" s="22">
        <v>2</v>
      </c>
      <c r="F36" s="22">
        <v>250</v>
      </c>
      <c r="G36" s="42">
        <f t="shared" si="2"/>
        <v>0.4</v>
      </c>
      <c r="H36" s="40">
        <f>G36*0.4</f>
        <v>0.16000000000000003</v>
      </c>
      <c r="I36" s="40">
        <v>0.16</v>
      </c>
    </row>
    <row r="37" spans="1:9" ht="12.75">
      <c r="A37" s="21"/>
      <c r="B37" s="19"/>
      <c r="C37" s="20"/>
      <c r="D37" s="21" t="s">
        <v>452</v>
      </c>
      <c r="E37" s="22">
        <v>17</v>
      </c>
      <c r="F37" s="22">
        <v>160</v>
      </c>
      <c r="G37" s="42">
        <f t="shared" si="2"/>
        <v>2.176</v>
      </c>
      <c r="H37" s="40">
        <f>G37*0.4</f>
        <v>0.8704000000000001</v>
      </c>
      <c r="I37" s="40">
        <v>0.87</v>
      </c>
    </row>
    <row r="38" spans="1:9" ht="12.75">
      <c r="A38" s="21"/>
      <c r="B38" s="19"/>
      <c r="C38" s="20"/>
      <c r="D38" s="21" t="s">
        <v>452</v>
      </c>
      <c r="E38" s="22">
        <v>15</v>
      </c>
      <c r="F38" s="22">
        <v>100</v>
      </c>
      <c r="G38" s="42">
        <f t="shared" si="2"/>
        <v>1.2</v>
      </c>
      <c r="H38" s="40">
        <f>G38*0.4</f>
        <v>0.48</v>
      </c>
      <c r="I38" s="40">
        <v>0.48</v>
      </c>
    </row>
    <row r="39" spans="1:9" ht="12.75">
      <c r="A39" s="21"/>
      <c r="B39" s="19"/>
      <c r="C39" s="20"/>
      <c r="D39" s="21" t="s">
        <v>452</v>
      </c>
      <c r="E39" s="22">
        <v>6</v>
      </c>
      <c r="F39" s="22">
        <v>63</v>
      </c>
      <c r="G39" s="42">
        <f t="shared" si="2"/>
        <v>0.30240000000000006</v>
      </c>
      <c r="H39" s="40">
        <f>G39*0.4</f>
        <v>0.12096000000000003</v>
      </c>
      <c r="I39" s="40">
        <v>0.121</v>
      </c>
    </row>
    <row r="40" spans="1:9" ht="12.75">
      <c r="A40" s="21"/>
      <c r="B40" s="19"/>
      <c r="C40" s="20"/>
      <c r="D40" s="21" t="s">
        <v>452</v>
      </c>
      <c r="E40" s="22">
        <v>2</v>
      </c>
      <c r="F40" s="22">
        <v>40</v>
      </c>
      <c r="G40" s="42">
        <f t="shared" si="2"/>
        <v>0.064</v>
      </c>
      <c r="H40" s="40">
        <f>G40*0.5</f>
        <v>0.032</v>
      </c>
      <c r="I40" s="40">
        <v>0.032</v>
      </c>
    </row>
    <row r="41" spans="1:9" ht="12.75">
      <c r="A41" s="21"/>
      <c r="B41" s="19"/>
      <c r="C41" s="20"/>
      <c r="D41" s="21" t="s">
        <v>452</v>
      </c>
      <c r="E41" s="22">
        <v>1</v>
      </c>
      <c r="F41" s="22">
        <v>30</v>
      </c>
      <c r="G41" s="42">
        <f>E41*F41*0.8*0.001</f>
        <v>0.024</v>
      </c>
      <c r="H41" s="40">
        <v>0</v>
      </c>
      <c r="I41" s="40">
        <v>0</v>
      </c>
    </row>
    <row r="42" spans="1:9" ht="12.75">
      <c r="A42" s="21"/>
      <c r="B42" s="19" t="s">
        <v>450</v>
      </c>
      <c r="C42" s="20"/>
      <c r="D42" s="241" t="s">
        <v>457</v>
      </c>
      <c r="E42" s="242"/>
      <c r="F42" s="243"/>
      <c r="G42" s="22"/>
      <c r="H42" s="24"/>
      <c r="I42" s="24"/>
    </row>
    <row r="43" spans="1:9" ht="12.75">
      <c r="A43" s="21"/>
      <c r="B43" s="19"/>
      <c r="C43" s="20"/>
      <c r="D43" s="21" t="s">
        <v>452</v>
      </c>
      <c r="E43" s="22">
        <v>2</v>
      </c>
      <c r="F43" s="22">
        <v>250</v>
      </c>
      <c r="G43" s="42">
        <f>E43*F43*0.8*0.001</f>
        <v>0.4</v>
      </c>
      <c r="H43" s="40">
        <f>G43*0.1</f>
        <v>0.04000000000000001</v>
      </c>
      <c r="I43" s="40">
        <v>0.04</v>
      </c>
    </row>
    <row r="44" spans="1:9" ht="12.75">
      <c r="A44" s="21"/>
      <c r="B44" s="19"/>
      <c r="C44" s="20"/>
      <c r="D44" s="21" t="s">
        <v>452</v>
      </c>
      <c r="E44" s="22">
        <v>1</v>
      </c>
      <c r="F44" s="22">
        <v>63</v>
      </c>
      <c r="G44" s="42">
        <f>E44*F44*0.8*0.001</f>
        <v>0.05040000000000001</v>
      </c>
      <c r="H44" s="40">
        <v>0</v>
      </c>
      <c r="I44" s="40">
        <v>0</v>
      </c>
    </row>
    <row r="45" spans="1:9" ht="12.75">
      <c r="A45" s="21"/>
      <c r="B45" s="19"/>
      <c r="C45" s="20"/>
      <c r="D45" s="21" t="s">
        <v>452</v>
      </c>
      <c r="E45" s="22">
        <v>1</v>
      </c>
      <c r="F45" s="22">
        <v>40</v>
      </c>
      <c r="G45" s="42">
        <f>E45*F45*0.8*0.001</f>
        <v>0.032</v>
      </c>
      <c r="H45" s="40">
        <v>0</v>
      </c>
      <c r="I45" s="40">
        <v>0</v>
      </c>
    </row>
    <row r="46" spans="1:9" ht="12.75">
      <c r="A46" s="21"/>
      <c r="B46" s="25" t="s">
        <v>458</v>
      </c>
      <c r="C46" s="20"/>
      <c r="D46" s="241" t="s">
        <v>459</v>
      </c>
      <c r="E46" s="242"/>
      <c r="F46" s="243"/>
      <c r="G46" s="22"/>
      <c r="H46" s="24"/>
      <c r="I46" s="24"/>
    </row>
    <row r="47" spans="1:9" ht="12.75">
      <c r="A47" s="21"/>
      <c r="B47" s="25"/>
      <c r="C47" s="20"/>
      <c r="D47" s="21" t="s">
        <v>452</v>
      </c>
      <c r="E47" s="22">
        <v>1</v>
      </c>
      <c r="F47" s="22">
        <v>315</v>
      </c>
      <c r="G47" s="42">
        <f>E47*F47*0.8*0.001</f>
        <v>0.252</v>
      </c>
      <c r="H47" s="40">
        <f>G47*0.6</f>
        <v>0.1512</v>
      </c>
      <c r="I47" s="40">
        <v>0.151</v>
      </c>
    </row>
    <row r="48" spans="1:9" ht="12.75">
      <c r="A48" s="21"/>
      <c r="B48" s="19"/>
      <c r="C48" s="20"/>
      <c r="D48" s="21" t="s">
        <v>452</v>
      </c>
      <c r="E48" s="22">
        <v>3</v>
      </c>
      <c r="F48" s="22">
        <v>250</v>
      </c>
      <c r="G48" s="42">
        <f>E48*F48*0.8*0.001</f>
        <v>0.6</v>
      </c>
      <c r="H48" s="40">
        <f>G48*0.4</f>
        <v>0.24</v>
      </c>
      <c r="I48" s="40">
        <v>0.24</v>
      </c>
    </row>
    <row r="49" spans="1:9" ht="12.75">
      <c r="A49" s="21"/>
      <c r="B49" s="19"/>
      <c r="C49" s="20"/>
      <c r="D49" s="21" t="s">
        <v>452</v>
      </c>
      <c r="E49" s="22">
        <v>9</v>
      </c>
      <c r="F49" s="22">
        <v>160</v>
      </c>
      <c r="G49" s="42">
        <f>E49*F49*0.8*0.001</f>
        <v>1.1520000000000001</v>
      </c>
      <c r="H49" s="40">
        <f>G49*0.4</f>
        <v>0.4608000000000001</v>
      </c>
      <c r="I49" s="40">
        <v>0.461</v>
      </c>
    </row>
    <row r="50" spans="1:9" ht="12.75">
      <c r="A50" s="21"/>
      <c r="B50" s="19"/>
      <c r="C50" s="20"/>
      <c r="D50" s="21" t="s">
        <v>452</v>
      </c>
      <c r="E50" s="22">
        <v>11</v>
      </c>
      <c r="F50" s="22">
        <v>100</v>
      </c>
      <c r="G50" s="42">
        <f>E50*F50*0.8*0.001</f>
        <v>0.88</v>
      </c>
      <c r="H50" s="40">
        <f>G50*0.4</f>
        <v>0.35200000000000004</v>
      </c>
      <c r="I50" s="40">
        <v>0.352</v>
      </c>
    </row>
    <row r="51" spans="1:9" ht="12.75">
      <c r="A51" s="21"/>
      <c r="B51" s="19"/>
      <c r="C51" s="20"/>
      <c r="D51" s="21" t="s">
        <v>452</v>
      </c>
      <c r="E51" s="22">
        <v>6</v>
      </c>
      <c r="F51" s="22">
        <v>63</v>
      </c>
      <c r="G51" s="42">
        <f>E51*F51*0.8*0.001</f>
        <v>0.30240000000000006</v>
      </c>
      <c r="H51" s="40">
        <f>G51*0.4</f>
        <v>0.12096000000000003</v>
      </c>
      <c r="I51" s="40">
        <v>0.1</v>
      </c>
    </row>
    <row r="52" spans="1:9" ht="12.75">
      <c r="A52" s="21"/>
      <c r="B52" s="25" t="s">
        <v>458</v>
      </c>
      <c r="C52" s="20"/>
      <c r="D52" s="241" t="s">
        <v>460</v>
      </c>
      <c r="E52" s="242"/>
      <c r="F52" s="243"/>
      <c r="G52" s="22"/>
      <c r="H52" s="24"/>
      <c r="I52" s="24"/>
    </row>
    <row r="53" spans="1:9" ht="12.75">
      <c r="A53" s="21"/>
      <c r="B53" s="19"/>
      <c r="C53" s="20"/>
      <c r="D53" s="21" t="s">
        <v>452</v>
      </c>
      <c r="E53" s="22">
        <v>1</v>
      </c>
      <c r="F53" s="22">
        <v>1000</v>
      </c>
      <c r="G53" s="42">
        <f>E53*F53*0.8*0.001</f>
        <v>0.8</v>
      </c>
      <c r="H53" s="40">
        <f>G53*0.5</f>
        <v>0.4</v>
      </c>
      <c r="I53" s="40">
        <v>0.4</v>
      </c>
    </row>
    <row r="54" spans="1:9" ht="12.75">
      <c r="A54" s="21"/>
      <c r="B54" s="19"/>
      <c r="C54" s="20"/>
      <c r="D54" s="21" t="s">
        <v>452</v>
      </c>
      <c r="E54" s="22">
        <v>9</v>
      </c>
      <c r="F54" s="22">
        <v>250</v>
      </c>
      <c r="G54" s="42">
        <f>E54*F54*0.8*0.001</f>
        <v>1.8</v>
      </c>
      <c r="H54" s="40">
        <f>G54*0.4</f>
        <v>0.7200000000000001</v>
      </c>
      <c r="I54" s="40">
        <v>0.72</v>
      </c>
    </row>
    <row r="55" spans="1:9" ht="12.75">
      <c r="A55" s="21"/>
      <c r="B55" s="19"/>
      <c r="C55" s="20"/>
      <c r="D55" s="21" t="s">
        <v>452</v>
      </c>
      <c r="E55" s="22">
        <v>17</v>
      </c>
      <c r="F55" s="22">
        <v>160</v>
      </c>
      <c r="G55" s="42">
        <f>E55*F55*0.8*0.001</f>
        <v>2.176</v>
      </c>
      <c r="H55" s="40">
        <f>G55*0.4</f>
        <v>0.8704000000000001</v>
      </c>
      <c r="I55" s="40">
        <v>0.87</v>
      </c>
    </row>
    <row r="56" spans="1:9" ht="12.75">
      <c r="A56" s="21"/>
      <c r="B56" s="19"/>
      <c r="C56" s="20"/>
      <c r="D56" s="21" t="s">
        <v>452</v>
      </c>
      <c r="E56" s="22">
        <v>9</v>
      </c>
      <c r="F56" s="22">
        <v>100</v>
      </c>
      <c r="G56" s="42">
        <f>E56*F56*0.8*0.001</f>
        <v>0.72</v>
      </c>
      <c r="H56" s="40">
        <f>G56*0.4</f>
        <v>0.288</v>
      </c>
      <c r="I56" s="40">
        <v>0.288</v>
      </c>
    </row>
    <row r="57" spans="1:9" ht="12.75">
      <c r="A57" s="21"/>
      <c r="B57" s="19"/>
      <c r="C57" s="20"/>
      <c r="D57" s="21" t="s">
        <v>452</v>
      </c>
      <c r="E57" s="22">
        <v>3</v>
      </c>
      <c r="F57" s="22">
        <v>63</v>
      </c>
      <c r="G57" s="42">
        <f>E57*F57*0.8*0.001</f>
        <v>0.15120000000000003</v>
      </c>
      <c r="H57" s="40">
        <v>0</v>
      </c>
      <c r="I57" s="40">
        <v>0</v>
      </c>
    </row>
    <row r="58" spans="1:9" ht="12.75">
      <c r="A58" s="21"/>
      <c r="B58" s="19" t="s">
        <v>450</v>
      </c>
      <c r="C58" s="20"/>
      <c r="D58" s="241" t="s">
        <v>461</v>
      </c>
      <c r="E58" s="242"/>
      <c r="F58" s="243"/>
      <c r="G58" s="22"/>
      <c r="H58" s="24"/>
      <c r="I58" s="24"/>
    </row>
    <row r="59" spans="1:9" ht="12.75">
      <c r="A59" s="21"/>
      <c r="B59" s="19" t="s">
        <v>462</v>
      </c>
      <c r="C59" s="20"/>
      <c r="D59" s="21" t="s">
        <v>452</v>
      </c>
      <c r="E59" s="22">
        <v>6</v>
      </c>
      <c r="F59" s="22">
        <v>250</v>
      </c>
      <c r="G59" s="42">
        <f>E59*F59*0.8*0.001</f>
        <v>1.2</v>
      </c>
      <c r="H59" s="40">
        <f>G59*0.3</f>
        <v>0.36</v>
      </c>
      <c r="I59" s="40">
        <v>0.36</v>
      </c>
    </row>
    <row r="60" spans="1:9" ht="12.75">
      <c r="A60" s="21"/>
      <c r="B60" s="19"/>
      <c r="C60" s="20"/>
      <c r="D60" s="21" t="s">
        <v>452</v>
      </c>
      <c r="E60" s="22">
        <v>1</v>
      </c>
      <c r="F60" s="22">
        <v>160</v>
      </c>
      <c r="G60" s="42">
        <f>E60*F60*0.8*0.001</f>
        <v>0.128</v>
      </c>
      <c r="H60" s="40">
        <f>G60*0.2</f>
        <v>0.0256</v>
      </c>
      <c r="I60" s="40">
        <v>0.026</v>
      </c>
    </row>
    <row r="61" spans="1:9" ht="12.75">
      <c r="A61" s="21"/>
      <c r="B61" s="19"/>
      <c r="C61" s="20"/>
      <c r="D61" s="21" t="s">
        <v>452</v>
      </c>
      <c r="E61" s="22">
        <v>1</v>
      </c>
      <c r="F61" s="22">
        <v>100</v>
      </c>
      <c r="G61" s="42">
        <f>E61*F61*0.8*0.001</f>
        <v>0.08</v>
      </c>
      <c r="H61" s="40">
        <f>G61*0.4</f>
        <v>0.032</v>
      </c>
      <c r="I61" s="40">
        <v>0.032</v>
      </c>
    </row>
    <row r="62" spans="1:9" ht="12.75">
      <c r="A62" s="21"/>
      <c r="B62" s="19"/>
      <c r="C62" s="20"/>
      <c r="D62" s="21" t="s">
        <v>452</v>
      </c>
      <c r="E62" s="22">
        <v>4</v>
      </c>
      <c r="F62" s="22">
        <v>63</v>
      </c>
      <c r="G62" s="42">
        <f>E62*F62*0.8*0.001</f>
        <v>0.20160000000000003</v>
      </c>
      <c r="H62" s="40">
        <f>G62*0.4</f>
        <v>0.08064000000000002</v>
      </c>
      <c r="I62" s="40">
        <v>0.081</v>
      </c>
    </row>
    <row r="63" spans="1:9" ht="12.75">
      <c r="A63" s="21"/>
      <c r="B63" s="19"/>
      <c r="C63" s="20"/>
      <c r="D63" s="21" t="s">
        <v>452</v>
      </c>
      <c r="E63" s="22">
        <v>1</v>
      </c>
      <c r="F63" s="22">
        <v>40</v>
      </c>
      <c r="G63" s="42">
        <f>E63*F63*0.8*0.001</f>
        <v>0.032</v>
      </c>
      <c r="H63" s="40">
        <f>G63*0.6</f>
        <v>0.0192</v>
      </c>
      <c r="I63" s="40">
        <v>0.019</v>
      </c>
    </row>
    <row r="64" spans="1:9" ht="12.75">
      <c r="A64" s="21"/>
      <c r="B64" s="19" t="s">
        <v>463</v>
      </c>
      <c r="C64" s="20"/>
      <c r="D64" s="241" t="s">
        <v>464</v>
      </c>
      <c r="E64" s="242"/>
      <c r="F64" s="243"/>
      <c r="G64" s="42"/>
      <c r="H64" s="40"/>
      <c r="I64" s="40"/>
    </row>
    <row r="65" spans="1:9" ht="12.75">
      <c r="A65" s="21"/>
      <c r="B65" s="19"/>
      <c r="C65" s="20"/>
      <c r="D65" s="21" t="s">
        <v>452</v>
      </c>
      <c r="E65" s="22">
        <v>1</v>
      </c>
      <c r="F65" s="22">
        <v>630</v>
      </c>
      <c r="G65" s="42">
        <f aca="true" t="shared" si="3" ref="G65:G71">E65*F65*0.8*0.001</f>
        <v>0.504</v>
      </c>
      <c r="H65" s="40">
        <f>G65*0.6</f>
        <v>0.3024</v>
      </c>
      <c r="I65" s="40">
        <v>0.302</v>
      </c>
    </row>
    <row r="66" spans="1:9" ht="12.75">
      <c r="A66" s="21"/>
      <c r="B66" s="19"/>
      <c r="C66" s="20"/>
      <c r="D66" s="21" t="s">
        <v>452</v>
      </c>
      <c r="E66" s="22">
        <v>1</v>
      </c>
      <c r="F66" s="22">
        <v>400</v>
      </c>
      <c r="G66" s="42">
        <f>E66*F66*0.8*0.001</f>
        <v>0.32</v>
      </c>
      <c r="H66" s="40">
        <f>G66*0.4</f>
        <v>0.128</v>
      </c>
      <c r="I66" s="40">
        <v>0.128</v>
      </c>
    </row>
    <row r="67" spans="1:9" ht="12.75">
      <c r="A67" s="21"/>
      <c r="B67" s="19"/>
      <c r="C67" s="20"/>
      <c r="D67" s="21" t="s">
        <v>452</v>
      </c>
      <c r="E67" s="22">
        <v>4</v>
      </c>
      <c r="F67" s="22">
        <v>250</v>
      </c>
      <c r="G67" s="42">
        <f t="shared" si="3"/>
        <v>0.8</v>
      </c>
      <c r="H67" s="40">
        <f>G67*0.5</f>
        <v>0.4</v>
      </c>
      <c r="I67" s="40">
        <v>0.4</v>
      </c>
    </row>
    <row r="68" spans="1:9" ht="12.75">
      <c r="A68" s="21"/>
      <c r="B68" s="19"/>
      <c r="C68" s="20"/>
      <c r="D68" s="21" t="s">
        <v>452</v>
      </c>
      <c r="E68" s="22">
        <v>11</v>
      </c>
      <c r="F68" s="22">
        <v>160</v>
      </c>
      <c r="G68" s="42">
        <f t="shared" si="3"/>
        <v>1.408</v>
      </c>
      <c r="H68" s="40">
        <f>G68*0.5</f>
        <v>0.704</v>
      </c>
      <c r="I68" s="40">
        <v>0.704</v>
      </c>
    </row>
    <row r="69" spans="1:9" ht="12.75">
      <c r="A69" s="21"/>
      <c r="B69" s="19"/>
      <c r="C69" s="20"/>
      <c r="D69" s="21" t="s">
        <v>452</v>
      </c>
      <c r="E69" s="22">
        <v>5</v>
      </c>
      <c r="F69" s="22">
        <v>100</v>
      </c>
      <c r="G69" s="42">
        <f t="shared" si="3"/>
        <v>0.4</v>
      </c>
      <c r="H69" s="40">
        <f>G69*0.4</f>
        <v>0.16000000000000003</v>
      </c>
      <c r="I69" s="40">
        <v>0.16</v>
      </c>
    </row>
    <row r="70" spans="1:9" ht="12.75">
      <c r="A70" s="21"/>
      <c r="B70" s="19"/>
      <c r="C70" s="20"/>
      <c r="D70" s="21" t="s">
        <v>452</v>
      </c>
      <c r="E70" s="22">
        <v>2</v>
      </c>
      <c r="F70" s="22">
        <v>63</v>
      </c>
      <c r="G70" s="42">
        <f t="shared" si="3"/>
        <v>0.10080000000000001</v>
      </c>
      <c r="H70" s="40">
        <f>G70*0.4</f>
        <v>0.04032000000000001</v>
      </c>
      <c r="I70" s="40">
        <v>0.04</v>
      </c>
    </row>
    <row r="71" spans="1:9" ht="12.75">
      <c r="A71" s="21"/>
      <c r="B71" s="19"/>
      <c r="C71" s="20"/>
      <c r="D71" s="21" t="s">
        <v>452</v>
      </c>
      <c r="E71" s="22">
        <v>1</v>
      </c>
      <c r="F71" s="22">
        <v>40</v>
      </c>
      <c r="G71" s="42">
        <f t="shared" si="3"/>
        <v>0.032</v>
      </c>
      <c r="H71" s="40">
        <f>G71*0.6</f>
        <v>0.0192</v>
      </c>
      <c r="I71" s="40">
        <v>0.019</v>
      </c>
    </row>
    <row r="72" spans="1:9" ht="12.75">
      <c r="A72" s="21"/>
      <c r="B72" s="19" t="s">
        <v>463</v>
      </c>
      <c r="C72" s="20"/>
      <c r="D72" s="241" t="s">
        <v>465</v>
      </c>
      <c r="E72" s="242"/>
      <c r="F72" s="243"/>
      <c r="G72" s="22"/>
      <c r="H72" s="24"/>
      <c r="I72" s="24"/>
    </row>
    <row r="73" spans="1:9" ht="12.75">
      <c r="A73" s="21"/>
      <c r="B73" s="19"/>
      <c r="C73" s="20"/>
      <c r="D73" s="21" t="s">
        <v>452</v>
      </c>
      <c r="E73" s="22">
        <v>1</v>
      </c>
      <c r="F73" s="22">
        <v>630</v>
      </c>
      <c r="G73" s="42">
        <f aca="true" t="shared" si="4" ref="G73:G78">E73*F73*0.8*0.001</f>
        <v>0.504</v>
      </c>
      <c r="H73" s="40">
        <f>G73*0.6</f>
        <v>0.3024</v>
      </c>
      <c r="I73" s="40">
        <v>0.302</v>
      </c>
    </row>
    <row r="74" spans="1:9" ht="12.75">
      <c r="A74" s="21"/>
      <c r="B74" s="19"/>
      <c r="C74" s="20"/>
      <c r="D74" s="21" t="s">
        <v>452</v>
      </c>
      <c r="E74" s="22">
        <v>1</v>
      </c>
      <c r="F74" s="22">
        <v>400</v>
      </c>
      <c r="G74" s="42">
        <f t="shared" si="4"/>
        <v>0.32</v>
      </c>
      <c r="H74" s="40">
        <f>G74*0.5</f>
        <v>0.16</v>
      </c>
      <c r="I74" s="40">
        <v>0.16</v>
      </c>
    </row>
    <row r="75" spans="1:9" ht="12.75">
      <c r="A75" s="21"/>
      <c r="B75" s="19"/>
      <c r="C75" s="20"/>
      <c r="D75" s="21" t="s">
        <v>452</v>
      </c>
      <c r="E75" s="22">
        <v>9</v>
      </c>
      <c r="F75" s="22">
        <v>250</v>
      </c>
      <c r="G75" s="42">
        <f t="shared" si="4"/>
        <v>1.8</v>
      </c>
      <c r="H75" s="40">
        <f>G75*0.6</f>
        <v>1.08</v>
      </c>
      <c r="I75" s="40">
        <v>1.08</v>
      </c>
    </row>
    <row r="76" spans="1:9" ht="12.75">
      <c r="A76" s="21"/>
      <c r="B76" s="19"/>
      <c r="C76" s="20"/>
      <c r="D76" s="21" t="s">
        <v>452</v>
      </c>
      <c r="E76" s="22">
        <v>11</v>
      </c>
      <c r="F76" s="22">
        <v>160</v>
      </c>
      <c r="G76" s="42">
        <f t="shared" si="4"/>
        <v>1.408</v>
      </c>
      <c r="H76" s="40">
        <f>G76*0.6</f>
        <v>0.8447999999999999</v>
      </c>
      <c r="I76" s="40">
        <v>0.845</v>
      </c>
    </row>
    <row r="77" spans="1:9" ht="12.75">
      <c r="A77" s="21"/>
      <c r="B77" s="19"/>
      <c r="C77" s="20"/>
      <c r="D77" s="21" t="s">
        <v>452</v>
      </c>
      <c r="E77" s="22">
        <v>7</v>
      </c>
      <c r="F77" s="22">
        <v>100</v>
      </c>
      <c r="G77" s="42">
        <f t="shared" si="4"/>
        <v>0.56</v>
      </c>
      <c r="H77" s="40">
        <f>G77*0.4</f>
        <v>0.22400000000000003</v>
      </c>
      <c r="I77" s="40">
        <v>0.224</v>
      </c>
    </row>
    <row r="78" spans="1:9" ht="12.75">
      <c r="A78" s="21"/>
      <c r="B78" s="19"/>
      <c r="C78" s="20"/>
      <c r="D78" s="21" t="s">
        <v>452</v>
      </c>
      <c r="E78" s="22">
        <v>3</v>
      </c>
      <c r="F78" s="22">
        <v>63</v>
      </c>
      <c r="G78" s="42">
        <f t="shared" si="4"/>
        <v>0.15120000000000003</v>
      </c>
      <c r="H78" s="40">
        <f>G78*0.4</f>
        <v>0.06048000000000001</v>
      </c>
      <c r="I78" s="40">
        <v>0.06</v>
      </c>
    </row>
    <row r="79" spans="1:9" ht="12.75">
      <c r="A79" s="21"/>
      <c r="B79" s="19" t="s">
        <v>450</v>
      </c>
      <c r="C79" s="20"/>
      <c r="D79" s="241" t="s">
        <v>466</v>
      </c>
      <c r="E79" s="242"/>
      <c r="F79" s="243"/>
      <c r="G79" s="22"/>
      <c r="H79" s="24"/>
      <c r="I79" s="24"/>
    </row>
    <row r="80" spans="1:9" ht="12.75">
      <c r="A80" s="21"/>
      <c r="B80" s="19" t="s">
        <v>467</v>
      </c>
      <c r="C80" s="20"/>
      <c r="D80" s="21" t="s">
        <v>452</v>
      </c>
      <c r="E80" s="22">
        <v>1</v>
      </c>
      <c r="F80" s="22">
        <v>400</v>
      </c>
      <c r="G80" s="42">
        <f>E80*F80*0.8*0.001</f>
        <v>0.32</v>
      </c>
      <c r="H80" s="40">
        <f>G80*0.3</f>
        <v>0.096</v>
      </c>
      <c r="I80" s="40">
        <v>0.096</v>
      </c>
    </row>
    <row r="81" spans="1:9" ht="12.75">
      <c r="A81" s="21"/>
      <c r="B81" s="19"/>
      <c r="C81" s="20"/>
      <c r="D81" s="21" t="s">
        <v>452</v>
      </c>
      <c r="E81" s="22">
        <v>6</v>
      </c>
      <c r="F81" s="22">
        <v>250</v>
      </c>
      <c r="G81" s="42">
        <f>E81*F81*0.8*0.001</f>
        <v>1.2</v>
      </c>
      <c r="H81" s="40">
        <f aca="true" t="shared" si="5" ref="H81:H88">G81*0.4</f>
        <v>0.48</v>
      </c>
      <c r="I81" s="40">
        <v>0.48</v>
      </c>
    </row>
    <row r="82" spans="1:9" ht="12.75">
      <c r="A82" s="21"/>
      <c r="B82" s="19"/>
      <c r="C82" s="20"/>
      <c r="D82" s="21" t="s">
        <v>452</v>
      </c>
      <c r="E82" s="22">
        <v>9</v>
      </c>
      <c r="F82" s="22">
        <v>160</v>
      </c>
      <c r="G82" s="42">
        <f>E82*F82*0.8*0.001</f>
        <v>1.1520000000000001</v>
      </c>
      <c r="H82" s="40">
        <f t="shared" si="5"/>
        <v>0.4608000000000001</v>
      </c>
      <c r="I82" s="40">
        <v>0.461</v>
      </c>
    </row>
    <row r="83" spans="1:9" ht="12.75">
      <c r="A83" s="21"/>
      <c r="B83" s="19"/>
      <c r="C83" s="20"/>
      <c r="D83" s="21" t="s">
        <v>452</v>
      </c>
      <c r="E83" s="22">
        <v>11</v>
      </c>
      <c r="F83" s="22">
        <v>100</v>
      </c>
      <c r="G83" s="42">
        <f>E83*F83*0.8*0.001</f>
        <v>0.88</v>
      </c>
      <c r="H83" s="40">
        <f t="shared" si="5"/>
        <v>0.35200000000000004</v>
      </c>
      <c r="I83" s="40">
        <v>0.352</v>
      </c>
    </row>
    <row r="84" spans="1:9" ht="12.75">
      <c r="A84" s="21"/>
      <c r="B84" s="19"/>
      <c r="C84" s="20"/>
      <c r="D84" s="21" t="s">
        <v>452</v>
      </c>
      <c r="E84" s="22">
        <v>5</v>
      </c>
      <c r="F84" s="22">
        <v>63</v>
      </c>
      <c r="G84" s="42">
        <f>E84*F84*0.8*0.001</f>
        <v>0.252</v>
      </c>
      <c r="H84" s="40">
        <f t="shared" si="5"/>
        <v>0.1008</v>
      </c>
      <c r="I84" s="40">
        <v>0.101</v>
      </c>
    </row>
    <row r="85" spans="1:9" ht="12.75">
      <c r="A85" s="21"/>
      <c r="B85" s="19" t="s">
        <v>450</v>
      </c>
      <c r="C85" s="20"/>
      <c r="D85" s="241" t="s">
        <v>468</v>
      </c>
      <c r="E85" s="242"/>
      <c r="F85" s="243"/>
      <c r="G85" s="22"/>
      <c r="H85" s="24"/>
      <c r="I85" s="24"/>
    </row>
    <row r="86" spans="1:9" ht="12.75">
      <c r="A86" s="21"/>
      <c r="B86" s="19"/>
      <c r="C86" s="20"/>
      <c r="D86" s="21" t="s">
        <v>452</v>
      </c>
      <c r="E86" s="22">
        <v>2</v>
      </c>
      <c r="F86" s="22">
        <v>250</v>
      </c>
      <c r="G86" s="42">
        <f>E86*F86*0.8*0.001</f>
        <v>0.4</v>
      </c>
      <c r="H86" s="40">
        <f>G86*0.5</f>
        <v>0.2</v>
      </c>
      <c r="I86" s="40">
        <v>0.2</v>
      </c>
    </row>
    <row r="87" spans="1:9" ht="12.75">
      <c r="A87" s="21"/>
      <c r="B87" s="19"/>
      <c r="C87" s="20"/>
      <c r="D87" s="21" t="s">
        <v>452</v>
      </c>
      <c r="E87" s="22">
        <v>3</v>
      </c>
      <c r="F87" s="22">
        <v>160</v>
      </c>
      <c r="G87" s="42">
        <f>E87*F87*0.8*0.001</f>
        <v>0.384</v>
      </c>
      <c r="H87" s="40">
        <f t="shared" si="5"/>
        <v>0.15360000000000001</v>
      </c>
      <c r="I87" s="40">
        <v>0.154</v>
      </c>
    </row>
    <row r="88" spans="1:9" ht="12.75">
      <c r="A88" s="21"/>
      <c r="B88" s="19"/>
      <c r="C88" s="20"/>
      <c r="D88" s="21" t="s">
        <v>452</v>
      </c>
      <c r="E88" s="22">
        <v>4</v>
      </c>
      <c r="F88" s="22">
        <v>100</v>
      </c>
      <c r="G88" s="42">
        <f>E88*F88*0.8*0.001</f>
        <v>0.32</v>
      </c>
      <c r="H88" s="40">
        <f t="shared" si="5"/>
        <v>0.128</v>
      </c>
      <c r="I88" s="40">
        <v>0.128</v>
      </c>
    </row>
    <row r="89" spans="1:9" ht="12.75">
      <c r="A89" s="21"/>
      <c r="B89" s="19"/>
      <c r="C89" s="20"/>
      <c r="D89" s="21" t="s">
        <v>452</v>
      </c>
      <c r="E89" s="22">
        <v>4</v>
      </c>
      <c r="F89" s="22">
        <v>63</v>
      </c>
      <c r="G89" s="42">
        <f>E89*F89*0.8*0.001</f>
        <v>0.20160000000000003</v>
      </c>
      <c r="H89" s="40">
        <v>0</v>
      </c>
      <c r="I89" s="40">
        <v>0</v>
      </c>
    </row>
    <row r="90" spans="1:9" ht="12.75">
      <c r="A90" s="21"/>
      <c r="B90" s="19" t="s">
        <v>450</v>
      </c>
      <c r="C90" s="20"/>
      <c r="D90" s="241" t="s">
        <v>469</v>
      </c>
      <c r="E90" s="242"/>
      <c r="F90" s="243"/>
      <c r="G90" s="22"/>
      <c r="H90" s="24"/>
      <c r="I90" s="24"/>
    </row>
    <row r="91" spans="1:9" ht="12.75">
      <c r="A91" s="21"/>
      <c r="B91" s="19"/>
      <c r="C91" s="20"/>
      <c r="D91" s="21" t="s">
        <v>452</v>
      </c>
      <c r="E91" s="22">
        <v>5</v>
      </c>
      <c r="F91" s="22">
        <v>250</v>
      </c>
      <c r="G91" s="42">
        <f>E91*F91*0.8*0.001</f>
        <v>1</v>
      </c>
      <c r="H91" s="40">
        <f>G91*0.4</f>
        <v>0.4</v>
      </c>
      <c r="I91" s="40">
        <v>0.4</v>
      </c>
    </row>
    <row r="92" spans="1:9" ht="12.75">
      <c r="A92" s="21"/>
      <c r="B92" s="19"/>
      <c r="C92" s="20"/>
      <c r="D92" s="21" t="s">
        <v>452</v>
      </c>
      <c r="E92" s="22">
        <v>7</v>
      </c>
      <c r="F92" s="22">
        <v>160</v>
      </c>
      <c r="G92" s="42">
        <f>E92*F92*0.8*0.001</f>
        <v>0.896</v>
      </c>
      <c r="H92" s="40">
        <f>G92*0.4</f>
        <v>0.35840000000000005</v>
      </c>
      <c r="I92" s="40">
        <v>0.358</v>
      </c>
    </row>
    <row r="93" spans="1:9" ht="12.75">
      <c r="A93" s="21"/>
      <c r="B93" s="19"/>
      <c r="C93" s="20"/>
      <c r="D93" s="21" t="s">
        <v>452</v>
      </c>
      <c r="E93" s="22">
        <v>8</v>
      </c>
      <c r="F93" s="22">
        <v>100</v>
      </c>
      <c r="G93" s="42">
        <f>E93*F93*0.8*0.001</f>
        <v>0.64</v>
      </c>
      <c r="H93" s="40">
        <f>G93*0.4</f>
        <v>0.256</v>
      </c>
      <c r="I93" s="40">
        <v>0.256</v>
      </c>
    </row>
    <row r="94" spans="1:9" ht="12.75">
      <c r="A94" s="21"/>
      <c r="B94" s="19"/>
      <c r="C94" s="20"/>
      <c r="D94" s="21" t="s">
        <v>452</v>
      </c>
      <c r="E94" s="22">
        <v>1</v>
      </c>
      <c r="F94" s="22">
        <v>63</v>
      </c>
      <c r="G94" s="42">
        <f>E94*F94*0.8*0.001</f>
        <v>0.05040000000000001</v>
      </c>
      <c r="H94" s="40">
        <v>0</v>
      </c>
      <c r="I94" s="40">
        <v>0</v>
      </c>
    </row>
    <row r="95" spans="1:9" ht="12.75">
      <c r="A95" s="21"/>
      <c r="B95" s="19"/>
      <c r="C95" s="20"/>
      <c r="D95" s="21" t="s">
        <v>452</v>
      </c>
      <c r="E95" s="22">
        <v>1</v>
      </c>
      <c r="F95" s="22">
        <v>40</v>
      </c>
      <c r="G95" s="42">
        <f>E95*F95*0.8*0.001</f>
        <v>0.032</v>
      </c>
      <c r="H95" s="40">
        <v>0</v>
      </c>
      <c r="I95" s="40">
        <v>0</v>
      </c>
    </row>
    <row r="96" spans="1:9" ht="12.75">
      <c r="A96" s="21"/>
      <c r="B96" s="19" t="s">
        <v>450</v>
      </c>
      <c r="C96" s="20"/>
      <c r="D96" s="241" t="s">
        <v>470</v>
      </c>
      <c r="E96" s="242"/>
      <c r="F96" s="243"/>
      <c r="G96" s="22"/>
      <c r="H96" s="24"/>
      <c r="I96" s="24"/>
    </row>
    <row r="97" spans="1:9" ht="12.75">
      <c r="A97" s="21"/>
      <c r="B97" s="19"/>
      <c r="C97" s="20"/>
      <c r="D97" s="21" t="s">
        <v>452</v>
      </c>
      <c r="E97" s="22">
        <v>2</v>
      </c>
      <c r="F97" s="22">
        <v>400</v>
      </c>
      <c r="G97" s="42">
        <f aca="true" t="shared" si="6" ref="G97:G103">E97*F97*0.8*0.001</f>
        <v>0.64</v>
      </c>
      <c r="H97" s="40">
        <f>G97*0.3</f>
        <v>0.192</v>
      </c>
      <c r="I97" s="40">
        <v>0.192</v>
      </c>
    </row>
    <row r="98" spans="1:9" ht="12.75">
      <c r="A98" s="21"/>
      <c r="B98" s="19"/>
      <c r="C98" s="20"/>
      <c r="D98" s="21" t="s">
        <v>452</v>
      </c>
      <c r="E98" s="22">
        <v>1</v>
      </c>
      <c r="F98" s="22">
        <v>320</v>
      </c>
      <c r="G98" s="42">
        <f t="shared" si="6"/>
        <v>0.256</v>
      </c>
      <c r="H98" s="40">
        <f aca="true" t="shared" si="7" ref="H98:H103">G98*0.4</f>
        <v>0.1024</v>
      </c>
      <c r="I98" s="40">
        <v>0.102</v>
      </c>
    </row>
    <row r="99" spans="1:9" ht="12.75">
      <c r="A99" s="21"/>
      <c r="B99" s="19"/>
      <c r="C99" s="20"/>
      <c r="D99" s="21" t="s">
        <v>452</v>
      </c>
      <c r="E99" s="22">
        <v>1</v>
      </c>
      <c r="F99" s="22">
        <v>250</v>
      </c>
      <c r="G99" s="42">
        <f t="shared" si="6"/>
        <v>0.2</v>
      </c>
      <c r="H99" s="40">
        <f t="shared" si="7"/>
        <v>0.08000000000000002</v>
      </c>
      <c r="I99" s="40">
        <v>0.08</v>
      </c>
    </row>
    <row r="100" spans="1:9" ht="12.75">
      <c r="A100" s="21"/>
      <c r="B100" s="19"/>
      <c r="C100" s="20"/>
      <c r="D100" s="21" t="s">
        <v>452</v>
      </c>
      <c r="E100" s="22">
        <v>1</v>
      </c>
      <c r="F100" s="22">
        <v>180</v>
      </c>
      <c r="G100" s="42">
        <f t="shared" si="6"/>
        <v>0.14400000000000002</v>
      </c>
      <c r="H100" s="40">
        <f t="shared" si="7"/>
        <v>0.05760000000000001</v>
      </c>
      <c r="I100" s="40">
        <v>0.058</v>
      </c>
    </row>
    <row r="101" spans="1:9" ht="12.75">
      <c r="A101" s="21"/>
      <c r="B101" s="19"/>
      <c r="C101" s="20"/>
      <c r="D101" s="21" t="s">
        <v>452</v>
      </c>
      <c r="E101" s="22">
        <v>2</v>
      </c>
      <c r="F101" s="22">
        <v>160</v>
      </c>
      <c r="G101" s="42">
        <f t="shared" si="6"/>
        <v>0.256</v>
      </c>
      <c r="H101" s="40">
        <f t="shared" si="7"/>
        <v>0.1024</v>
      </c>
      <c r="I101" s="40">
        <v>0.102</v>
      </c>
    </row>
    <row r="102" spans="1:9" ht="12.75">
      <c r="A102" s="25"/>
      <c r="B102" s="25"/>
      <c r="C102" s="39"/>
      <c r="D102" s="25" t="s">
        <v>452</v>
      </c>
      <c r="E102" s="25">
        <v>1</v>
      </c>
      <c r="F102" s="25">
        <v>100</v>
      </c>
      <c r="G102" s="41">
        <f t="shared" si="6"/>
        <v>0.08</v>
      </c>
      <c r="H102" s="41">
        <f t="shared" si="7"/>
        <v>0.032</v>
      </c>
      <c r="I102" s="41">
        <v>0.032</v>
      </c>
    </row>
    <row r="103" spans="1:92" ht="15">
      <c r="A103" s="26"/>
      <c r="B103" s="43"/>
      <c r="C103" s="44"/>
      <c r="D103" s="25" t="s">
        <v>452</v>
      </c>
      <c r="E103" s="25">
        <v>2</v>
      </c>
      <c r="F103" s="25">
        <v>40</v>
      </c>
      <c r="G103" s="41">
        <f t="shared" si="6"/>
        <v>0.064</v>
      </c>
      <c r="H103" s="41">
        <f t="shared" si="7"/>
        <v>0.0256</v>
      </c>
      <c r="I103" s="41">
        <v>0.026</v>
      </c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</row>
    <row r="104" spans="1:92" ht="15">
      <c r="A104" s="26"/>
      <c r="B104" s="19" t="s">
        <v>450</v>
      </c>
      <c r="C104" s="44"/>
      <c r="D104" s="241" t="s">
        <v>471</v>
      </c>
      <c r="E104" s="242"/>
      <c r="F104" s="243"/>
      <c r="G104" s="41"/>
      <c r="H104" s="41"/>
      <c r="I104" s="41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</row>
    <row r="105" spans="1:92" ht="15">
      <c r="A105" s="26"/>
      <c r="B105" s="43"/>
      <c r="C105" s="44"/>
      <c r="D105" s="21" t="s">
        <v>452</v>
      </c>
      <c r="E105" s="22">
        <v>2</v>
      </c>
      <c r="F105" s="22">
        <v>400</v>
      </c>
      <c r="G105" s="42">
        <f aca="true" t="shared" si="8" ref="G105:G110">E105*F105*0.8*0.001</f>
        <v>0.64</v>
      </c>
      <c r="H105" s="40">
        <f>G105*0.4</f>
        <v>0.256</v>
      </c>
      <c r="I105" s="40">
        <v>0.256</v>
      </c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</row>
    <row r="106" spans="1:92" ht="15">
      <c r="A106" s="26"/>
      <c r="B106" s="43"/>
      <c r="C106" s="44"/>
      <c r="D106" s="21" t="s">
        <v>452</v>
      </c>
      <c r="E106" s="22">
        <v>1</v>
      </c>
      <c r="F106" s="22">
        <v>250</v>
      </c>
      <c r="G106" s="42">
        <f t="shared" si="8"/>
        <v>0.2</v>
      </c>
      <c r="H106" s="40">
        <f>G106*0.4</f>
        <v>0.08000000000000002</v>
      </c>
      <c r="I106" s="40">
        <v>0.08</v>
      </c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</row>
    <row r="107" spans="1:92" ht="15">
      <c r="A107" s="26"/>
      <c r="B107" s="43"/>
      <c r="C107" s="44"/>
      <c r="D107" s="21" t="s">
        <v>452</v>
      </c>
      <c r="E107" s="22">
        <v>2</v>
      </c>
      <c r="F107" s="22">
        <v>160</v>
      </c>
      <c r="G107" s="42">
        <f t="shared" si="8"/>
        <v>0.256</v>
      </c>
      <c r="H107" s="40">
        <f>G107*0.4</f>
        <v>0.1024</v>
      </c>
      <c r="I107" s="40">
        <v>0.102</v>
      </c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</row>
    <row r="108" spans="1:92" ht="15">
      <c r="A108" s="26"/>
      <c r="B108" s="43"/>
      <c r="C108" s="44"/>
      <c r="D108" s="25" t="s">
        <v>452</v>
      </c>
      <c r="E108" s="25">
        <v>4</v>
      </c>
      <c r="F108" s="25">
        <v>100</v>
      </c>
      <c r="G108" s="41">
        <f t="shared" si="8"/>
        <v>0.32</v>
      </c>
      <c r="H108" s="41">
        <f>G108*0.4</f>
        <v>0.128</v>
      </c>
      <c r="I108" s="41">
        <v>0.0128</v>
      </c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</row>
    <row r="109" spans="1:92" ht="15">
      <c r="A109" s="26"/>
      <c r="B109" s="43"/>
      <c r="C109" s="44"/>
      <c r="D109" s="25" t="s">
        <v>452</v>
      </c>
      <c r="E109" s="25">
        <v>5</v>
      </c>
      <c r="F109" s="25">
        <v>63</v>
      </c>
      <c r="G109" s="41">
        <f t="shared" si="8"/>
        <v>0.252</v>
      </c>
      <c r="H109" s="41">
        <f>G109*0.4</f>
        <v>0.1008</v>
      </c>
      <c r="I109" s="41">
        <v>0.101</v>
      </c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</row>
    <row r="110" spans="1:92" ht="15">
      <c r="A110" s="26"/>
      <c r="B110" s="43"/>
      <c r="C110" s="44"/>
      <c r="D110" s="25" t="s">
        <v>452</v>
      </c>
      <c r="E110" s="25">
        <v>1</v>
      </c>
      <c r="F110" s="25">
        <v>40</v>
      </c>
      <c r="G110" s="41">
        <f t="shared" si="8"/>
        <v>0.032</v>
      </c>
      <c r="H110" s="41">
        <v>0</v>
      </c>
      <c r="I110" s="41">
        <v>0</v>
      </c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</row>
    <row r="111" spans="1:92" ht="15">
      <c r="A111" s="26"/>
      <c r="C111" s="44"/>
      <c r="D111" s="241" t="s">
        <v>472</v>
      </c>
      <c r="E111" s="242"/>
      <c r="F111" s="243"/>
      <c r="G111" s="41"/>
      <c r="H111" s="41"/>
      <c r="I111" s="41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</row>
    <row r="112" spans="1:92" ht="15">
      <c r="A112" s="26"/>
      <c r="B112" s="45" t="s">
        <v>463</v>
      </c>
      <c r="C112" s="44"/>
      <c r="D112" s="21" t="s">
        <v>452</v>
      </c>
      <c r="E112" s="22">
        <v>1</v>
      </c>
      <c r="F112" s="22">
        <v>250</v>
      </c>
      <c r="G112" s="42">
        <f aca="true" t="shared" si="9" ref="G112:G123">E112*F112*0.8*0.001</f>
        <v>0.2</v>
      </c>
      <c r="H112" s="40">
        <f aca="true" t="shared" si="10" ref="H112:H117">G112*0.4</f>
        <v>0.08000000000000002</v>
      </c>
      <c r="I112" s="40">
        <v>0.08</v>
      </c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</row>
    <row r="113" spans="1:92" ht="15">
      <c r="A113" s="26"/>
      <c r="B113" s="43"/>
      <c r="C113" s="44"/>
      <c r="D113" s="25" t="s">
        <v>452</v>
      </c>
      <c r="E113" s="25">
        <v>2</v>
      </c>
      <c r="F113" s="25">
        <v>100</v>
      </c>
      <c r="G113" s="41">
        <f t="shared" si="9"/>
        <v>0.16</v>
      </c>
      <c r="H113" s="41">
        <f t="shared" si="10"/>
        <v>0.064</v>
      </c>
      <c r="I113" s="41">
        <v>0.064</v>
      </c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</row>
    <row r="114" spans="1:92" ht="15">
      <c r="A114" s="26"/>
      <c r="B114" s="45" t="s">
        <v>473</v>
      </c>
      <c r="C114" s="44"/>
      <c r="D114" s="21" t="s">
        <v>452</v>
      </c>
      <c r="E114" s="22">
        <v>1</v>
      </c>
      <c r="F114" s="22">
        <v>320</v>
      </c>
      <c r="G114" s="42">
        <f t="shared" si="9"/>
        <v>0.256</v>
      </c>
      <c r="H114" s="40">
        <f>G114*0.4</f>
        <v>0.1024</v>
      </c>
      <c r="I114" s="40">
        <v>0.102</v>
      </c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</row>
    <row r="115" spans="1:92" ht="15">
      <c r="A115" s="26"/>
      <c r="B115" s="45"/>
      <c r="C115" s="44"/>
      <c r="D115" s="21" t="s">
        <v>452</v>
      </c>
      <c r="E115" s="22">
        <v>4</v>
      </c>
      <c r="F115" s="22">
        <v>250</v>
      </c>
      <c r="G115" s="42">
        <f t="shared" si="9"/>
        <v>0.8</v>
      </c>
      <c r="H115" s="40">
        <f t="shared" si="10"/>
        <v>0.32000000000000006</v>
      </c>
      <c r="I115" s="40">
        <v>0.32</v>
      </c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</row>
    <row r="116" spans="1:92" ht="15">
      <c r="A116" s="26"/>
      <c r="B116" s="43"/>
      <c r="C116" s="44"/>
      <c r="D116" s="21" t="s">
        <v>452</v>
      </c>
      <c r="E116" s="22">
        <v>10</v>
      </c>
      <c r="F116" s="22">
        <v>160</v>
      </c>
      <c r="G116" s="42">
        <f t="shared" si="9"/>
        <v>1.28</v>
      </c>
      <c r="H116" s="40">
        <f t="shared" si="10"/>
        <v>0.512</v>
      </c>
      <c r="I116" s="40">
        <v>0.512</v>
      </c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</row>
    <row r="117" spans="1:92" ht="15">
      <c r="A117" s="26"/>
      <c r="B117" s="43"/>
      <c r="C117" s="44"/>
      <c r="D117" s="21" t="s">
        <v>452</v>
      </c>
      <c r="E117" s="22">
        <v>6</v>
      </c>
      <c r="F117" s="22">
        <v>100</v>
      </c>
      <c r="G117" s="42">
        <f t="shared" si="9"/>
        <v>0.48</v>
      </c>
      <c r="H117" s="40">
        <f t="shared" si="10"/>
        <v>0.192</v>
      </c>
      <c r="I117" s="40">
        <v>0.192</v>
      </c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</row>
    <row r="118" spans="1:92" ht="15">
      <c r="A118" s="26"/>
      <c r="B118" s="43"/>
      <c r="C118" s="44"/>
      <c r="D118" s="21" t="s">
        <v>452</v>
      </c>
      <c r="E118" s="22">
        <v>2</v>
      </c>
      <c r="F118" s="22">
        <v>63</v>
      </c>
      <c r="G118" s="42">
        <f t="shared" si="9"/>
        <v>0.10080000000000001</v>
      </c>
      <c r="H118" s="40">
        <v>0</v>
      </c>
      <c r="I118" s="40">
        <v>0</v>
      </c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</row>
    <row r="119" spans="1:92" ht="15">
      <c r="A119" s="26"/>
      <c r="B119" s="45" t="s">
        <v>474</v>
      </c>
      <c r="C119" s="44"/>
      <c r="D119" s="21" t="s">
        <v>452</v>
      </c>
      <c r="E119" s="22">
        <v>2</v>
      </c>
      <c r="F119" s="22">
        <v>250</v>
      </c>
      <c r="G119" s="42">
        <f t="shared" si="9"/>
        <v>0.4</v>
      </c>
      <c r="H119" s="40">
        <f>G119*0.4</f>
        <v>0.16000000000000003</v>
      </c>
      <c r="I119" s="40">
        <v>0.16</v>
      </c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</row>
    <row r="120" spans="1:92" ht="15">
      <c r="A120" s="26"/>
      <c r="B120" s="43"/>
      <c r="C120" s="44"/>
      <c r="D120" s="21" t="s">
        <v>452</v>
      </c>
      <c r="E120" s="22">
        <v>3</v>
      </c>
      <c r="F120" s="22">
        <v>160</v>
      </c>
      <c r="G120" s="42">
        <f t="shared" si="9"/>
        <v>0.384</v>
      </c>
      <c r="H120" s="40">
        <f>G120*0.4</f>
        <v>0.15360000000000001</v>
      </c>
      <c r="I120" s="40">
        <v>0.154</v>
      </c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</row>
    <row r="121" spans="1:92" ht="15">
      <c r="A121" s="26"/>
      <c r="B121" s="43"/>
      <c r="C121" s="44"/>
      <c r="D121" s="21" t="s">
        <v>452</v>
      </c>
      <c r="E121" s="22">
        <v>4</v>
      </c>
      <c r="F121" s="22">
        <v>100</v>
      </c>
      <c r="G121" s="42">
        <f t="shared" si="9"/>
        <v>0.32</v>
      </c>
      <c r="H121" s="40">
        <f>G121*0.4</f>
        <v>0.128</v>
      </c>
      <c r="I121" s="40">
        <v>0.128</v>
      </c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</row>
    <row r="122" spans="1:92" ht="15">
      <c r="A122" s="26"/>
      <c r="B122" s="43"/>
      <c r="C122" s="44"/>
      <c r="D122" s="21" t="s">
        <v>452</v>
      </c>
      <c r="E122" s="22">
        <v>3</v>
      </c>
      <c r="F122" s="22">
        <v>63</v>
      </c>
      <c r="G122" s="42">
        <f t="shared" si="9"/>
        <v>0.15120000000000003</v>
      </c>
      <c r="H122" s="40">
        <f>G122*0.4</f>
        <v>0.06048000000000001</v>
      </c>
      <c r="I122" s="40">
        <v>0.06</v>
      </c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</row>
    <row r="123" spans="1:92" ht="15">
      <c r="A123" s="26"/>
      <c r="B123" s="43"/>
      <c r="C123" s="44"/>
      <c r="D123" s="21" t="s">
        <v>452</v>
      </c>
      <c r="E123" s="22">
        <v>1</v>
      </c>
      <c r="F123" s="22">
        <v>40</v>
      </c>
      <c r="G123" s="42">
        <f t="shared" si="9"/>
        <v>0.032</v>
      </c>
      <c r="H123" s="40">
        <f>G123*0.1</f>
        <v>0.0032</v>
      </c>
      <c r="I123" s="40">
        <v>0.003</v>
      </c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</row>
    <row r="124" spans="1:92" ht="15">
      <c r="A124" s="26"/>
      <c r="B124" s="43"/>
      <c r="C124" s="44"/>
      <c r="D124" s="241" t="s">
        <v>475</v>
      </c>
      <c r="E124" s="242"/>
      <c r="F124" s="243"/>
      <c r="G124" s="41"/>
      <c r="H124" s="41"/>
      <c r="I124" s="41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</row>
    <row r="125" spans="1:92" ht="15">
      <c r="A125" s="26"/>
      <c r="B125" s="43"/>
      <c r="C125" s="44"/>
      <c r="D125" s="21" t="s">
        <v>452</v>
      </c>
      <c r="E125" s="22">
        <v>5</v>
      </c>
      <c r="F125" s="22">
        <v>250</v>
      </c>
      <c r="G125" s="42">
        <f>E125*F125*0.8*0.001</f>
        <v>1</v>
      </c>
      <c r="H125" s="40">
        <f>G125*0.4</f>
        <v>0.4</v>
      </c>
      <c r="I125" s="40">
        <v>0.4</v>
      </c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</row>
    <row r="126" spans="1:92" ht="15">
      <c r="A126" s="26"/>
      <c r="B126" s="43"/>
      <c r="C126" s="44"/>
      <c r="D126" s="21" t="s">
        <v>452</v>
      </c>
      <c r="E126" s="22">
        <v>6</v>
      </c>
      <c r="F126" s="22">
        <v>160</v>
      </c>
      <c r="G126" s="42">
        <f>E126*F126*0.8*0.001</f>
        <v>0.768</v>
      </c>
      <c r="H126" s="40">
        <f>G126*0.4</f>
        <v>0.30720000000000003</v>
      </c>
      <c r="I126" s="40">
        <v>0.307</v>
      </c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</row>
    <row r="127" spans="1:92" ht="15">
      <c r="A127" s="26"/>
      <c r="B127" s="43"/>
      <c r="C127" s="44"/>
      <c r="D127" s="21" t="s">
        <v>452</v>
      </c>
      <c r="E127" s="22">
        <v>2</v>
      </c>
      <c r="F127" s="22">
        <v>100</v>
      </c>
      <c r="G127" s="42">
        <f>E127*F127*0.8*0.001</f>
        <v>0.16</v>
      </c>
      <c r="H127" s="40">
        <f>G127*0.4</f>
        <v>0.064</v>
      </c>
      <c r="I127" s="40">
        <v>0.064</v>
      </c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</row>
    <row r="128" spans="1:92" ht="15">
      <c r="A128" s="26"/>
      <c r="B128" s="43"/>
      <c r="C128" s="44"/>
      <c r="D128" s="21" t="s">
        <v>452</v>
      </c>
      <c r="E128" s="22">
        <v>1</v>
      </c>
      <c r="F128" s="22">
        <v>63</v>
      </c>
      <c r="G128" s="42">
        <f>E128*F128*0.8*0.001</f>
        <v>0.05040000000000001</v>
      </c>
      <c r="H128" s="40">
        <f>G128*0.4</f>
        <v>0.020160000000000004</v>
      </c>
      <c r="I128" s="40">
        <v>0.02</v>
      </c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</row>
    <row r="129" spans="1:92" ht="15">
      <c r="A129" s="26"/>
      <c r="B129" s="45" t="s">
        <v>476</v>
      </c>
      <c r="C129" s="44"/>
      <c r="D129" s="46" t="s">
        <v>477</v>
      </c>
      <c r="E129" s="47"/>
      <c r="F129" s="48"/>
      <c r="G129" s="41"/>
      <c r="H129" s="41"/>
      <c r="I129" s="41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</row>
    <row r="130" spans="1:92" ht="15">
      <c r="A130" s="26"/>
      <c r="B130" s="43"/>
      <c r="C130" s="44"/>
      <c r="D130" s="21" t="s">
        <v>452</v>
      </c>
      <c r="E130" s="22">
        <v>4</v>
      </c>
      <c r="F130" s="22">
        <v>400</v>
      </c>
      <c r="G130" s="42">
        <f aca="true" t="shared" si="11" ref="G130:G135">E130*F130*0.8*0.001</f>
        <v>1.28</v>
      </c>
      <c r="H130" s="40">
        <f>G130*0.4</f>
        <v>0.512</v>
      </c>
      <c r="I130" s="40">
        <v>0.512</v>
      </c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</row>
    <row r="131" spans="1:92" ht="15">
      <c r="A131" s="26"/>
      <c r="B131" s="43"/>
      <c r="C131" s="44"/>
      <c r="D131" s="21" t="s">
        <v>452</v>
      </c>
      <c r="E131" s="22">
        <v>5</v>
      </c>
      <c r="F131" s="22">
        <v>250</v>
      </c>
      <c r="G131" s="42">
        <f t="shared" si="11"/>
        <v>1</v>
      </c>
      <c r="H131" s="40">
        <f>G131*0.4</f>
        <v>0.4</v>
      </c>
      <c r="I131" s="40">
        <v>0.4</v>
      </c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</row>
    <row r="132" spans="1:92" ht="15">
      <c r="A132" s="26"/>
      <c r="B132" s="43"/>
      <c r="C132" s="44"/>
      <c r="D132" s="21" t="s">
        <v>452</v>
      </c>
      <c r="E132" s="22">
        <v>1</v>
      </c>
      <c r="F132" s="22">
        <v>180</v>
      </c>
      <c r="G132" s="42">
        <f>E132*F132*0.8*0.001</f>
        <v>0.14400000000000002</v>
      </c>
      <c r="H132" s="40">
        <f>G132*0.4</f>
        <v>0.05760000000000001</v>
      </c>
      <c r="I132" s="40">
        <v>0.058</v>
      </c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</row>
    <row r="133" spans="1:92" ht="15">
      <c r="A133" s="26"/>
      <c r="B133" s="43"/>
      <c r="C133" s="44"/>
      <c r="D133" s="21" t="s">
        <v>452</v>
      </c>
      <c r="E133" s="22">
        <v>5</v>
      </c>
      <c r="F133" s="22">
        <v>160</v>
      </c>
      <c r="G133" s="42">
        <f t="shared" si="11"/>
        <v>0.64</v>
      </c>
      <c r="H133" s="40">
        <f>G133*0.4</f>
        <v>0.256</v>
      </c>
      <c r="I133" s="40">
        <v>0.256</v>
      </c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</row>
    <row r="134" spans="1:92" ht="15">
      <c r="A134" s="26"/>
      <c r="B134" s="43"/>
      <c r="C134" s="44"/>
      <c r="D134" s="21" t="s">
        <v>452</v>
      </c>
      <c r="E134" s="22">
        <v>2</v>
      </c>
      <c r="F134" s="22">
        <v>100</v>
      </c>
      <c r="G134" s="42">
        <f t="shared" si="11"/>
        <v>0.16</v>
      </c>
      <c r="H134" s="40">
        <f>G134*0.4</f>
        <v>0.064</v>
      </c>
      <c r="I134" s="40">
        <v>0.064</v>
      </c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</row>
    <row r="135" spans="1:92" ht="15">
      <c r="A135" s="26"/>
      <c r="B135" s="43"/>
      <c r="C135" s="44"/>
      <c r="D135" s="21" t="s">
        <v>452</v>
      </c>
      <c r="E135" s="22">
        <v>1</v>
      </c>
      <c r="F135" s="22">
        <v>63</v>
      </c>
      <c r="G135" s="42">
        <f t="shared" si="11"/>
        <v>0.05040000000000001</v>
      </c>
      <c r="H135" s="40">
        <f>G135*0.5</f>
        <v>0.025200000000000004</v>
      </c>
      <c r="I135" s="40">
        <v>0.025</v>
      </c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</row>
    <row r="136" spans="1:92" ht="15">
      <c r="A136" s="26"/>
      <c r="B136" s="45" t="s">
        <v>476</v>
      </c>
      <c r="C136" s="44"/>
      <c r="D136" s="46" t="s">
        <v>478</v>
      </c>
      <c r="E136" s="47"/>
      <c r="F136" s="48"/>
      <c r="G136" s="41"/>
      <c r="H136" s="41"/>
      <c r="I136" s="41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</row>
    <row r="137" spans="1:92" ht="15">
      <c r="A137" s="26"/>
      <c r="B137" s="43"/>
      <c r="C137" s="44"/>
      <c r="D137" s="21" t="s">
        <v>452</v>
      </c>
      <c r="E137" s="22">
        <v>2</v>
      </c>
      <c r="F137" s="22">
        <v>400</v>
      </c>
      <c r="G137" s="42">
        <f>E137*F137*0.8*0.001</f>
        <v>0.64</v>
      </c>
      <c r="H137" s="40">
        <f>G137*0.4</f>
        <v>0.256</v>
      </c>
      <c r="I137" s="40">
        <v>0.256</v>
      </c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</row>
    <row r="138" spans="1:92" ht="15">
      <c r="A138" s="26"/>
      <c r="B138" s="43"/>
      <c r="C138" s="44"/>
      <c r="D138" s="21" t="s">
        <v>452</v>
      </c>
      <c r="E138" s="22">
        <v>1</v>
      </c>
      <c r="F138" s="22">
        <v>250</v>
      </c>
      <c r="G138" s="42">
        <f>E138*F138*0.8*0.001</f>
        <v>0.2</v>
      </c>
      <c r="H138" s="40">
        <f>G138*0.4</f>
        <v>0.08000000000000002</v>
      </c>
      <c r="I138" s="40">
        <v>0.08</v>
      </c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</row>
    <row r="139" spans="1:92" ht="15">
      <c r="A139" s="26"/>
      <c r="B139" s="43"/>
      <c r="C139" s="26"/>
      <c r="D139" s="21" t="s">
        <v>452</v>
      </c>
      <c r="E139" s="22">
        <v>5</v>
      </c>
      <c r="F139" s="22">
        <v>160</v>
      </c>
      <c r="G139" s="42">
        <f>E139*F139*0.8*0.001</f>
        <v>0.64</v>
      </c>
      <c r="H139" s="40">
        <f>G139*0.35</f>
        <v>0.22399999999999998</v>
      </c>
      <c r="I139" s="40">
        <v>0.224</v>
      </c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</row>
    <row r="140" spans="1:92" ht="15">
      <c r="A140" s="26"/>
      <c r="B140" s="43"/>
      <c r="C140" s="44"/>
      <c r="D140" s="21" t="s">
        <v>452</v>
      </c>
      <c r="E140" s="22">
        <v>1</v>
      </c>
      <c r="F140" s="22">
        <v>63</v>
      </c>
      <c r="G140" s="42">
        <f>E140*F140*0.8*0.001</f>
        <v>0.05040000000000001</v>
      </c>
      <c r="H140" s="40">
        <f>G140*0.5</f>
        <v>0.025200000000000004</v>
      </c>
      <c r="I140" s="40">
        <v>0.025</v>
      </c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</row>
    <row r="141" spans="1:92" ht="15">
      <c r="A141" s="26"/>
      <c r="B141" s="45" t="s">
        <v>479</v>
      </c>
      <c r="C141" s="44"/>
      <c r="D141" s="49" t="s">
        <v>480</v>
      </c>
      <c r="E141" s="49"/>
      <c r="F141" s="49"/>
      <c r="G141" s="41"/>
      <c r="H141" s="41"/>
      <c r="I141" s="41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</row>
    <row r="142" spans="1:92" ht="15">
      <c r="A142" s="26"/>
      <c r="B142" s="43"/>
      <c r="C142" s="44"/>
      <c r="D142" s="21" t="s">
        <v>452</v>
      </c>
      <c r="E142" s="22">
        <v>3</v>
      </c>
      <c r="F142" s="22">
        <v>160</v>
      </c>
      <c r="G142" s="42">
        <f>E142*F142*0.8*0.001</f>
        <v>0.384</v>
      </c>
      <c r="H142" s="40">
        <f>G142*0.4</f>
        <v>0.15360000000000001</v>
      </c>
      <c r="I142" s="40">
        <v>0.154</v>
      </c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</row>
    <row r="143" spans="1:92" ht="15">
      <c r="A143" s="26"/>
      <c r="B143" s="43"/>
      <c r="C143" s="44"/>
      <c r="D143" s="21" t="s">
        <v>452</v>
      </c>
      <c r="E143" s="22">
        <v>1</v>
      </c>
      <c r="F143" s="22">
        <v>100</v>
      </c>
      <c r="G143" s="42">
        <f>E143*F143*0.8*0.001</f>
        <v>0.08</v>
      </c>
      <c r="H143" s="40">
        <f>G143*0.4</f>
        <v>0.032</v>
      </c>
      <c r="I143" s="40">
        <v>0.032</v>
      </c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</row>
    <row r="144" spans="1:92" ht="15">
      <c r="A144" s="26"/>
      <c r="B144" s="43"/>
      <c r="C144" s="44"/>
      <c r="D144" s="21" t="s">
        <v>452</v>
      </c>
      <c r="E144" s="22">
        <v>1</v>
      </c>
      <c r="F144" s="22">
        <v>63</v>
      </c>
      <c r="G144" s="42">
        <f>E144*F144*0.8*0.001</f>
        <v>0.05040000000000001</v>
      </c>
      <c r="H144" s="40">
        <f>G144*0.5</f>
        <v>0.025200000000000004</v>
      </c>
      <c r="I144" s="40">
        <v>0.025</v>
      </c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</row>
    <row r="145" spans="1:92" ht="15">
      <c r="A145" s="26"/>
      <c r="B145" s="45" t="s">
        <v>479</v>
      </c>
      <c r="C145" s="44"/>
      <c r="D145" s="49" t="s">
        <v>481</v>
      </c>
      <c r="E145" s="49"/>
      <c r="F145" s="49"/>
      <c r="G145" s="41"/>
      <c r="H145" s="41"/>
      <c r="I145" s="41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</row>
    <row r="146" spans="1:92" ht="15">
      <c r="A146" s="26"/>
      <c r="B146" s="43"/>
      <c r="C146" s="44"/>
      <c r="D146" s="21" t="s">
        <v>452</v>
      </c>
      <c r="E146" s="22">
        <v>3</v>
      </c>
      <c r="F146" s="22">
        <v>250</v>
      </c>
      <c r="G146" s="42">
        <f>E146*F146*0.8*0.001</f>
        <v>0.6</v>
      </c>
      <c r="H146" s="40">
        <f>G146*0.38</f>
        <v>0.22799999999999998</v>
      </c>
      <c r="I146" s="40">
        <v>0.228</v>
      </c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</row>
    <row r="147" spans="1:92" ht="15">
      <c r="A147" s="26"/>
      <c r="B147" s="43"/>
      <c r="C147" s="44"/>
      <c r="D147" s="21" t="s">
        <v>452</v>
      </c>
      <c r="E147" s="22">
        <v>7</v>
      </c>
      <c r="F147" s="22">
        <v>160</v>
      </c>
      <c r="G147" s="42">
        <f>E147*F147*0.8*0.001</f>
        <v>0.896</v>
      </c>
      <c r="H147" s="40">
        <f>G147*0.4</f>
        <v>0.35840000000000005</v>
      </c>
      <c r="I147" s="40">
        <v>0.358</v>
      </c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</row>
    <row r="148" spans="1:92" ht="15">
      <c r="A148" s="26"/>
      <c r="B148" s="43"/>
      <c r="C148" s="44"/>
      <c r="D148" s="21" t="s">
        <v>452</v>
      </c>
      <c r="E148" s="22">
        <v>1</v>
      </c>
      <c r="F148" s="22">
        <v>100</v>
      </c>
      <c r="G148" s="42">
        <f>E148*F148*0.8*0.001</f>
        <v>0.08</v>
      </c>
      <c r="H148" s="40">
        <f>G148*0.4</f>
        <v>0.032</v>
      </c>
      <c r="I148" s="40">
        <v>0.032</v>
      </c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</row>
    <row r="149" spans="1:92" ht="15">
      <c r="A149" s="26"/>
      <c r="B149" s="43"/>
      <c r="C149" s="44"/>
      <c r="D149" s="21" t="s">
        <v>452</v>
      </c>
      <c r="E149" s="22">
        <v>2</v>
      </c>
      <c r="F149" s="22">
        <v>63</v>
      </c>
      <c r="G149" s="42">
        <f>E149*F149*0.8*0.001</f>
        <v>0.10080000000000001</v>
      </c>
      <c r="H149" s="40">
        <f>G149*0.5</f>
        <v>0.05040000000000001</v>
      </c>
      <c r="I149" s="40">
        <v>0.05</v>
      </c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</row>
    <row r="150" spans="1:92" ht="15">
      <c r="A150" s="26"/>
      <c r="B150" s="45" t="s">
        <v>479</v>
      </c>
      <c r="C150" s="44"/>
      <c r="D150" s="49" t="s">
        <v>482</v>
      </c>
      <c r="E150" s="49"/>
      <c r="F150" s="49"/>
      <c r="G150" s="41"/>
      <c r="H150" s="41"/>
      <c r="I150" s="41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</row>
    <row r="151" spans="1:92" ht="15">
      <c r="A151" s="26"/>
      <c r="B151" s="43"/>
      <c r="C151" s="44"/>
      <c r="D151" s="21" t="s">
        <v>452</v>
      </c>
      <c r="E151" s="22">
        <v>3</v>
      </c>
      <c r="F151" s="22">
        <v>250</v>
      </c>
      <c r="G151" s="42">
        <f aca="true" t="shared" si="12" ref="G151:G156">E151*F151*0.8*0.001</f>
        <v>0.6</v>
      </c>
      <c r="H151" s="40">
        <f>G151*0.4</f>
        <v>0.24</v>
      </c>
      <c r="I151" s="40">
        <v>0.24</v>
      </c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</row>
    <row r="152" spans="1:92" ht="15">
      <c r="A152" s="26"/>
      <c r="B152" s="43"/>
      <c r="C152" s="44"/>
      <c r="D152" s="21" t="s">
        <v>452</v>
      </c>
      <c r="E152" s="22">
        <v>1</v>
      </c>
      <c r="F152" s="22">
        <v>180</v>
      </c>
      <c r="G152" s="42">
        <f t="shared" si="12"/>
        <v>0.14400000000000002</v>
      </c>
      <c r="H152" s="40">
        <f>G152*0.4</f>
        <v>0.05760000000000001</v>
      </c>
      <c r="I152" s="40">
        <v>0.058</v>
      </c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</row>
    <row r="153" spans="1:92" ht="15">
      <c r="A153" s="26"/>
      <c r="B153" s="43"/>
      <c r="C153" s="44"/>
      <c r="D153" s="21" t="s">
        <v>452</v>
      </c>
      <c r="E153" s="22">
        <v>1</v>
      </c>
      <c r="F153" s="22">
        <v>160</v>
      </c>
      <c r="G153" s="42">
        <f t="shared" si="12"/>
        <v>0.128</v>
      </c>
      <c r="H153" s="40">
        <f>G153*0.4</f>
        <v>0.0512</v>
      </c>
      <c r="I153" s="40">
        <v>0.051</v>
      </c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</row>
    <row r="154" spans="1:92" ht="15">
      <c r="A154" s="26"/>
      <c r="B154" s="43"/>
      <c r="C154" s="44"/>
      <c r="D154" s="21" t="s">
        <v>452</v>
      </c>
      <c r="E154" s="22">
        <v>1</v>
      </c>
      <c r="F154" s="22">
        <v>100</v>
      </c>
      <c r="G154" s="42">
        <f t="shared" si="12"/>
        <v>0.08</v>
      </c>
      <c r="H154" s="40">
        <f>G154*0.4</f>
        <v>0.032</v>
      </c>
      <c r="I154" s="40">
        <v>0.032</v>
      </c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</row>
    <row r="155" spans="1:92" ht="15">
      <c r="A155" s="26"/>
      <c r="B155" s="43"/>
      <c r="C155" s="44"/>
      <c r="D155" s="21" t="s">
        <v>452</v>
      </c>
      <c r="E155" s="22">
        <v>1</v>
      </c>
      <c r="F155" s="22">
        <v>63</v>
      </c>
      <c r="G155" s="42">
        <f t="shared" si="12"/>
        <v>0.05040000000000001</v>
      </c>
      <c r="H155" s="40">
        <f>G155*0.5</f>
        <v>0.025200000000000004</v>
      </c>
      <c r="I155" s="40">
        <v>0.025</v>
      </c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</row>
    <row r="156" spans="1:92" ht="15">
      <c r="A156" s="26"/>
      <c r="B156" s="43"/>
      <c r="C156" s="44"/>
      <c r="D156" s="21" t="s">
        <v>452</v>
      </c>
      <c r="E156" s="22">
        <v>1</v>
      </c>
      <c r="F156" s="22">
        <v>40</v>
      </c>
      <c r="G156" s="42">
        <f t="shared" si="12"/>
        <v>0.032</v>
      </c>
      <c r="H156" s="40">
        <f>G156*0.3</f>
        <v>0.0096</v>
      </c>
      <c r="I156" s="40">
        <v>0.01</v>
      </c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</row>
    <row r="157" spans="1:92" ht="15">
      <c r="A157" s="26"/>
      <c r="B157" s="45" t="s">
        <v>483</v>
      </c>
      <c r="C157" s="44"/>
      <c r="D157" s="49" t="s">
        <v>484</v>
      </c>
      <c r="E157" s="49"/>
      <c r="F157" s="49"/>
      <c r="G157" s="41"/>
      <c r="H157" s="41"/>
      <c r="I157" s="41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</row>
    <row r="158" spans="1:92" ht="15">
      <c r="A158" s="26"/>
      <c r="B158" s="45"/>
      <c r="C158" s="44"/>
      <c r="D158" s="21" t="s">
        <v>452</v>
      </c>
      <c r="E158" s="22">
        <v>1</v>
      </c>
      <c r="F158" s="22">
        <v>400</v>
      </c>
      <c r="G158" s="42">
        <f>E158*F158*0.8*0.001</f>
        <v>0.32</v>
      </c>
      <c r="H158" s="40">
        <f>G158*0.4</f>
        <v>0.128</v>
      </c>
      <c r="I158" s="40">
        <v>0.128</v>
      </c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</row>
    <row r="159" spans="1:92" ht="15">
      <c r="A159" s="26"/>
      <c r="B159" s="43"/>
      <c r="C159" s="44"/>
      <c r="D159" s="21" t="s">
        <v>452</v>
      </c>
      <c r="E159" s="22">
        <v>2</v>
      </c>
      <c r="F159" s="22">
        <v>250</v>
      </c>
      <c r="G159" s="42">
        <f>E159*F159*0.8*0.001</f>
        <v>0.4</v>
      </c>
      <c r="H159" s="40">
        <f>G159*0.4</f>
        <v>0.16000000000000003</v>
      </c>
      <c r="I159" s="40">
        <v>0.16</v>
      </c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</row>
    <row r="160" spans="1:92" ht="15">
      <c r="A160" s="26"/>
      <c r="B160" s="43"/>
      <c r="C160" s="44"/>
      <c r="D160" s="21" t="s">
        <v>452</v>
      </c>
      <c r="E160" s="22">
        <v>1</v>
      </c>
      <c r="F160" s="22">
        <v>160</v>
      </c>
      <c r="G160" s="42">
        <f>E160*F160*0.8*0.001</f>
        <v>0.128</v>
      </c>
      <c r="H160" s="40">
        <f>G160*0.4</f>
        <v>0.0512</v>
      </c>
      <c r="I160" s="40">
        <v>0.051</v>
      </c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</row>
    <row r="161" spans="1:92" ht="15">
      <c r="A161" s="26"/>
      <c r="B161" s="43"/>
      <c r="C161" s="44"/>
      <c r="D161" s="21" t="s">
        <v>452</v>
      </c>
      <c r="E161" s="22">
        <v>4</v>
      </c>
      <c r="F161" s="22">
        <v>100</v>
      </c>
      <c r="G161" s="42">
        <f>E161*F161*0.8*0.001</f>
        <v>0.32</v>
      </c>
      <c r="H161" s="40">
        <f>G161*0.4</f>
        <v>0.128</v>
      </c>
      <c r="I161" s="40">
        <v>0.128</v>
      </c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</row>
    <row r="162" spans="1:92" ht="15">
      <c r="A162" s="26"/>
      <c r="B162" s="43"/>
      <c r="C162" s="44"/>
      <c r="D162" s="21" t="s">
        <v>452</v>
      </c>
      <c r="E162" s="22">
        <v>1</v>
      </c>
      <c r="F162" s="22">
        <v>63</v>
      </c>
      <c r="G162" s="42">
        <f>E162*F162*0.8*0.001</f>
        <v>0.05040000000000001</v>
      </c>
      <c r="H162" s="40">
        <f>G162*0.4</f>
        <v>0.020160000000000004</v>
      </c>
      <c r="I162" s="40">
        <v>0.02</v>
      </c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</row>
    <row r="163" spans="1:92" ht="15">
      <c r="A163" s="26"/>
      <c r="B163" s="45" t="s">
        <v>485</v>
      </c>
      <c r="C163" s="44"/>
      <c r="D163" s="49" t="s">
        <v>486</v>
      </c>
      <c r="E163" s="49"/>
      <c r="F163" s="49"/>
      <c r="G163" s="41"/>
      <c r="H163" s="41"/>
      <c r="I163" s="41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</row>
    <row r="164" spans="1:92" ht="15">
      <c r="A164" s="26"/>
      <c r="B164" s="43"/>
      <c r="C164" s="44"/>
      <c r="D164" s="21" t="s">
        <v>452</v>
      </c>
      <c r="E164" s="22">
        <v>3</v>
      </c>
      <c r="F164" s="22">
        <v>250</v>
      </c>
      <c r="G164" s="42">
        <f>E164*F164*0.8*0.001</f>
        <v>0.6</v>
      </c>
      <c r="H164" s="40">
        <f>G164*0.4</f>
        <v>0.24</v>
      </c>
      <c r="I164" s="40">
        <v>0.24</v>
      </c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</row>
    <row r="165" spans="1:92" ht="15">
      <c r="A165" s="26"/>
      <c r="B165" s="43"/>
      <c r="C165" s="44"/>
      <c r="D165" s="21" t="s">
        <v>452</v>
      </c>
      <c r="E165" s="22">
        <v>3</v>
      </c>
      <c r="F165" s="22">
        <v>160</v>
      </c>
      <c r="G165" s="42">
        <f>E165*F165*0.8*0.001</f>
        <v>0.384</v>
      </c>
      <c r="H165" s="40">
        <f>G165*0.4</f>
        <v>0.15360000000000001</v>
      </c>
      <c r="I165" s="40">
        <v>0.154</v>
      </c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</row>
    <row r="166" spans="1:92" ht="15">
      <c r="A166" s="26"/>
      <c r="B166" s="43"/>
      <c r="C166" s="44"/>
      <c r="D166" s="21" t="s">
        <v>452</v>
      </c>
      <c r="E166" s="22">
        <v>1</v>
      </c>
      <c r="F166" s="22">
        <v>100</v>
      </c>
      <c r="G166" s="42">
        <f>E166*F166*0.8*0.001</f>
        <v>0.08</v>
      </c>
      <c r="H166" s="40">
        <f>G166*0.4</f>
        <v>0.032</v>
      </c>
      <c r="I166" s="40">
        <v>0.032</v>
      </c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</row>
    <row r="167" spans="1:92" ht="15">
      <c r="A167" s="26"/>
      <c r="B167" s="43"/>
      <c r="C167" s="44"/>
      <c r="D167" s="21" t="s">
        <v>452</v>
      </c>
      <c r="E167" s="22">
        <v>2</v>
      </c>
      <c r="F167" s="22">
        <v>63</v>
      </c>
      <c r="G167" s="42">
        <f>E167*F167*0.8*0.001</f>
        <v>0.10080000000000001</v>
      </c>
      <c r="H167" s="40">
        <f>G167*0.5</f>
        <v>0.05040000000000001</v>
      </c>
      <c r="I167" s="40">
        <v>0.05</v>
      </c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</row>
    <row r="168" spans="1:92" ht="15">
      <c r="A168" s="26"/>
      <c r="B168" s="43" t="s">
        <v>487</v>
      </c>
      <c r="C168" s="44"/>
      <c r="D168" s="21"/>
      <c r="E168" s="22"/>
      <c r="F168" s="50">
        <f>G168/0.8/0.001</f>
        <v>81441.00000000001</v>
      </c>
      <c r="G168" s="51">
        <f>SUM(G15:G167)</f>
        <v>65.15280000000001</v>
      </c>
      <c r="H168" s="52">
        <f>SUM(H15:H167)</f>
        <v>26.861480000000004</v>
      </c>
      <c r="I168" s="52">
        <f>SUM(I15:I167)</f>
        <v>26.677799999999976</v>
      </c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</row>
    <row r="169" spans="1:92" ht="27" customHeight="1">
      <c r="A169" s="26"/>
      <c r="B169" s="43"/>
      <c r="C169" s="44"/>
      <c r="D169" s="53"/>
      <c r="E169" s="53"/>
      <c r="F169" s="54" t="s">
        <v>488</v>
      </c>
      <c r="G169" s="55" t="s">
        <v>489</v>
      </c>
      <c r="H169" s="56"/>
      <c r="I169" s="57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</row>
    <row r="170" spans="1:92" ht="15">
      <c r="A170" s="26"/>
      <c r="B170" s="43"/>
      <c r="C170" s="44"/>
      <c r="D170" s="53"/>
      <c r="E170" s="53"/>
      <c r="F170" s="54"/>
      <c r="G170" s="26"/>
      <c r="H170" s="56"/>
      <c r="I170" s="57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</row>
    <row r="171" spans="1:92" ht="15">
      <c r="A171" s="27"/>
      <c r="B171" s="28"/>
      <c r="C171" s="29"/>
      <c r="D171" s="30"/>
      <c r="E171" s="30"/>
      <c r="F171" s="30"/>
      <c r="G171" s="27"/>
      <c r="H171" s="31"/>
      <c r="I171" s="32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</row>
    <row r="172" spans="1:92" ht="15">
      <c r="A172" s="27" t="s">
        <v>490</v>
      </c>
      <c r="B172" s="35"/>
      <c r="C172" s="31"/>
      <c r="D172" s="36" t="s">
        <v>491</v>
      </c>
      <c r="E172" s="36"/>
      <c r="F172" s="36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</row>
    <row r="173" spans="1:92" ht="15">
      <c r="A173" s="27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</row>
    <row r="174" spans="1:92" ht="15">
      <c r="A174" s="27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</row>
    <row r="175" spans="10:92" ht="15"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</row>
    <row r="176" spans="1:92" ht="15">
      <c r="A176" s="27"/>
      <c r="B176" s="27"/>
      <c r="C176" s="27"/>
      <c r="D176" s="244"/>
      <c r="E176" s="244"/>
      <c r="F176" s="244"/>
      <c r="G176" s="244"/>
      <c r="H176" s="244"/>
      <c r="I176" s="27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</row>
    <row r="177" spans="2:92" ht="15">
      <c r="B177" s="36"/>
      <c r="C177" s="37"/>
      <c r="D177" s="37"/>
      <c r="E177" s="37"/>
      <c r="F177" s="37"/>
      <c r="G177" s="38"/>
      <c r="H177" s="27"/>
      <c r="I177" s="27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</row>
    <row r="178" spans="10:92" ht="15"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</row>
    <row r="179" spans="10:92" ht="15"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</row>
    <row r="180" spans="10:92" ht="15"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</row>
    <row r="181" spans="10:92" ht="15"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</row>
    <row r="182" spans="10:92" ht="15"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</row>
    <row r="183" spans="10:92" ht="15"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</row>
  </sheetData>
  <sheetProtection/>
  <mergeCells count="25">
    <mergeCell ref="D46:F46"/>
    <mergeCell ref="D42:F42"/>
    <mergeCell ref="E12:E13"/>
    <mergeCell ref="F12:F13"/>
    <mergeCell ref="D52:F52"/>
    <mergeCell ref="D58:F58"/>
    <mergeCell ref="D12:D13"/>
    <mergeCell ref="A2:I2"/>
    <mergeCell ref="A3:I3"/>
    <mergeCell ref="A4:I4"/>
    <mergeCell ref="D7:F11"/>
    <mergeCell ref="D64:F64"/>
    <mergeCell ref="D72:F72"/>
    <mergeCell ref="D14:F14"/>
    <mergeCell ref="D20:F20"/>
    <mergeCell ref="D28:F28"/>
    <mergeCell ref="D34:F34"/>
    <mergeCell ref="D79:F79"/>
    <mergeCell ref="D85:F85"/>
    <mergeCell ref="D90:F90"/>
    <mergeCell ref="D176:H176"/>
    <mergeCell ref="D96:F96"/>
    <mergeCell ref="D104:F104"/>
    <mergeCell ref="D111:F111"/>
    <mergeCell ref="D124:F12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8515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236" t="s">
        <v>777</v>
      </c>
      <c r="B1" s="236"/>
      <c r="C1" s="236"/>
      <c r="D1" s="236"/>
      <c r="E1" s="236"/>
      <c r="F1" s="236"/>
      <c r="G1" s="236"/>
      <c r="H1" s="93"/>
      <c r="I1" s="93"/>
    </row>
    <row r="2" spans="1:7" ht="15.75">
      <c r="A2" s="235" t="s">
        <v>108</v>
      </c>
      <c r="B2" s="234"/>
      <c r="C2" s="234"/>
      <c r="D2" s="234"/>
      <c r="E2" s="234"/>
      <c r="F2" s="234"/>
      <c r="G2" s="234"/>
    </row>
    <row r="3" spans="1:7" ht="15.75">
      <c r="A3" s="235" t="s">
        <v>109</v>
      </c>
      <c r="B3" s="235"/>
      <c r="C3" s="235"/>
      <c r="D3" s="235"/>
      <c r="E3" s="235"/>
      <c r="F3" s="235"/>
      <c r="G3" s="235"/>
    </row>
    <row r="4" spans="1:7" ht="15.75">
      <c r="A4" s="235" t="s">
        <v>744</v>
      </c>
      <c r="B4" s="235"/>
      <c r="C4" s="235"/>
      <c r="D4" s="235"/>
      <c r="E4" s="235"/>
      <c r="F4" s="235"/>
      <c r="G4" s="235"/>
    </row>
    <row r="5" spans="1:7" ht="15.75">
      <c r="A5" s="235" t="s">
        <v>852</v>
      </c>
      <c r="B5" s="235"/>
      <c r="C5" s="235"/>
      <c r="D5" s="235"/>
      <c r="E5" s="235"/>
      <c r="F5" s="235"/>
      <c r="G5" s="235"/>
    </row>
    <row r="6" spans="1:7" ht="15.75">
      <c r="A6" s="94"/>
      <c r="B6" s="95"/>
      <c r="C6" s="95"/>
      <c r="D6" s="95"/>
      <c r="E6" s="95"/>
      <c r="F6" s="95"/>
      <c r="G6" s="95"/>
    </row>
    <row r="7" spans="1:7" ht="12.75" customHeight="1">
      <c r="A7" s="96"/>
      <c r="B7" s="96"/>
      <c r="C7" s="96"/>
      <c r="D7" s="97" t="s">
        <v>110</v>
      </c>
      <c r="E7" s="97" t="s">
        <v>111</v>
      </c>
      <c r="F7" s="97" t="s">
        <v>112</v>
      </c>
      <c r="G7" s="98" t="s">
        <v>112</v>
      </c>
    </row>
    <row r="8" spans="1:7" ht="15">
      <c r="A8" s="99"/>
      <c r="B8" s="99"/>
      <c r="C8" s="99"/>
      <c r="D8" s="100" t="s">
        <v>113</v>
      </c>
      <c r="E8" s="100" t="s">
        <v>114</v>
      </c>
      <c r="F8" s="100" t="s">
        <v>115</v>
      </c>
      <c r="G8" s="101" t="s">
        <v>115</v>
      </c>
    </row>
    <row r="9" spans="1:7" ht="15">
      <c r="A9" s="102"/>
      <c r="B9" s="99"/>
      <c r="C9" s="99"/>
      <c r="D9" s="100" t="s">
        <v>116</v>
      </c>
      <c r="E9" s="100" t="s">
        <v>117</v>
      </c>
      <c r="F9" s="100" t="s">
        <v>118</v>
      </c>
      <c r="G9" s="101" t="s">
        <v>118</v>
      </c>
    </row>
    <row r="10" spans="1:7" ht="15">
      <c r="A10" s="103" t="s">
        <v>119</v>
      </c>
      <c r="B10" s="100" t="s">
        <v>120</v>
      </c>
      <c r="C10" s="104" t="s">
        <v>121</v>
      </c>
      <c r="D10" s="100" t="s">
        <v>122</v>
      </c>
      <c r="E10" s="100" t="s">
        <v>123</v>
      </c>
      <c r="F10" s="100" t="s">
        <v>124</v>
      </c>
      <c r="G10" s="101" t="s">
        <v>125</v>
      </c>
    </row>
    <row r="11" spans="1:7" ht="15">
      <c r="A11" s="103" t="s">
        <v>126</v>
      </c>
      <c r="B11" s="99" t="s">
        <v>127</v>
      </c>
      <c r="C11" s="104" t="s">
        <v>128</v>
      </c>
      <c r="D11" s="100" t="s">
        <v>129</v>
      </c>
      <c r="E11" s="103" t="s">
        <v>130</v>
      </c>
      <c r="F11" s="100"/>
      <c r="G11" s="101" t="s">
        <v>131</v>
      </c>
    </row>
    <row r="12" spans="1:7" ht="15">
      <c r="A12" s="103"/>
      <c r="B12" s="100"/>
      <c r="C12" s="104" t="s">
        <v>132</v>
      </c>
      <c r="D12" s="100" t="s">
        <v>133</v>
      </c>
      <c r="E12" s="100"/>
      <c r="F12" s="100"/>
      <c r="G12" s="101" t="s">
        <v>134</v>
      </c>
    </row>
    <row r="13" spans="1:7" ht="15">
      <c r="A13" s="105"/>
      <c r="B13" s="106"/>
      <c r="C13" s="107"/>
      <c r="D13" s="106"/>
      <c r="E13" s="106"/>
      <c r="F13" s="106"/>
      <c r="G13" s="108" t="s">
        <v>135</v>
      </c>
    </row>
    <row r="14" spans="1:7" ht="15">
      <c r="A14" s="226" t="s">
        <v>778</v>
      </c>
      <c r="B14" s="227" t="s">
        <v>493</v>
      </c>
      <c r="C14" s="227"/>
      <c r="D14" s="227" t="s">
        <v>494</v>
      </c>
      <c r="E14" s="227">
        <v>0.222</v>
      </c>
      <c r="F14" s="227">
        <v>0.155</v>
      </c>
      <c r="G14" s="227">
        <v>6</v>
      </c>
    </row>
    <row r="15" spans="1:7" ht="15">
      <c r="A15" s="226" t="s">
        <v>779</v>
      </c>
      <c r="B15" s="227"/>
      <c r="C15" s="227"/>
      <c r="D15" s="227"/>
      <c r="E15" s="227"/>
      <c r="F15" s="227"/>
      <c r="G15" s="227"/>
    </row>
    <row r="16" spans="1:7" ht="15">
      <c r="A16" s="226" t="s">
        <v>141</v>
      </c>
      <c r="B16" s="227" t="s">
        <v>495</v>
      </c>
      <c r="C16" s="227"/>
      <c r="D16" s="227" t="s">
        <v>496</v>
      </c>
      <c r="E16" s="227">
        <v>0.48</v>
      </c>
      <c r="F16" s="227">
        <v>0.336</v>
      </c>
      <c r="G16" s="227">
        <v>0.144</v>
      </c>
    </row>
    <row r="17" spans="1:7" ht="15">
      <c r="A17" s="227"/>
      <c r="B17" s="227"/>
      <c r="C17" s="227"/>
      <c r="D17" s="227" t="s">
        <v>497</v>
      </c>
      <c r="E17" s="227">
        <v>0.178</v>
      </c>
      <c r="F17" s="227">
        <v>0.53</v>
      </c>
      <c r="G17" s="227">
        <v>0.048</v>
      </c>
    </row>
    <row r="18" spans="1:7" ht="15">
      <c r="A18" s="227"/>
      <c r="B18" s="227"/>
      <c r="C18" s="227"/>
      <c r="D18" s="227"/>
      <c r="E18" s="227"/>
      <c r="F18" s="227"/>
      <c r="G18" s="227"/>
    </row>
    <row r="19" spans="1:7" ht="15">
      <c r="A19" s="227"/>
      <c r="B19" s="227" t="s">
        <v>498</v>
      </c>
      <c r="C19" s="227"/>
      <c r="D19" s="227" t="s">
        <v>505</v>
      </c>
      <c r="E19" s="227">
        <v>0.712</v>
      </c>
      <c r="F19" s="227">
        <v>0.142</v>
      </c>
      <c r="G19" s="227">
        <v>0.107</v>
      </c>
    </row>
    <row r="20" spans="1:7" ht="15">
      <c r="A20" s="227"/>
      <c r="B20" s="227"/>
      <c r="C20" s="227"/>
      <c r="D20" s="227" t="s">
        <v>500</v>
      </c>
      <c r="E20" s="227">
        <v>1.115</v>
      </c>
      <c r="F20" s="227">
        <v>0.334</v>
      </c>
      <c r="G20" s="227">
        <v>0.223</v>
      </c>
    </row>
    <row r="21" spans="1:7" ht="15">
      <c r="A21" s="227"/>
      <c r="B21" s="227"/>
      <c r="C21" s="227"/>
      <c r="D21" s="227" t="s">
        <v>501</v>
      </c>
      <c r="E21" s="227">
        <v>0.1424</v>
      </c>
      <c r="F21" s="227">
        <v>0.057</v>
      </c>
      <c r="G21" s="227">
        <v>0.057</v>
      </c>
    </row>
    <row r="22" spans="1:7" ht="15">
      <c r="A22" s="227"/>
      <c r="B22" s="227"/>
      <c r="C22" s="227"/>
      <c r="D22" s="227" t="s">
        <v>497</v>
      </c>
      <c r="E22" s="227">
        <v>0.178</v>
      </c>
      <c r="F22" s="227">
        <v>0.053</v>
      </c>
      <c r="G22" s="227">
        <v>0.048</v>
      </c>
    </row>
    <row r="23" spans="1:7" ht="15">
      <c r="A23" s="227"/>
      <c r="B23" s="227"/>
      <c r="C23" s="227"/>
      <c r="D23" s="227" t="s">
        <v>502</v>
      </c>
      <c r="E23" s="227">
        <v>0.05</v>
      </c>
      <c r="F23" s="227">
        <v>0.04</v>
      </c>
      <c r="G23" s="227">
        <v>0.01</v>
      </c>
    </row>
    <row r="24" spans="1:7" ht="15">
      <c r="A24" s="227"/>
      <c r="B24" s="227"/>
      <c r="C24" s="227"/>
      <c r="D24" s="227" t="s">
        <v>503</v>
      </c>
      <c r="E24" s="227">
        <v>0.03</v>
      </c>
      <c r="F24" s="227">
        <v>0.024</v>
      </c>
      <c r="G24" s="227">
        <v>0.276</v>
      </c>
    </row>
    <row r="25" spans="1:7" ht="15">
      <c r="A25" s="227"/>
      <c r="B25" s="227" t="s">
        <v>504</v>
      </c>
      <c r="C25" s="227"/>
      <c r="D25" s="227" t="s">
        <v>505</v>
      </c>
      <c r="E25" s="227">
        <v>0.712</v>
      </c>
      <c r="F25" s="227">
        <v>0.142</v>
      </c>
      <c r="G25" s="227">
        <v>0.107</v>
      </c>
    </row>
    <row r="26" spans="1:7" ht="15">
      <c r="A26" s="227"/>
      <c r="B26" s="227"/>
      <c r="C26" s="227"/>
      <c r="D26" s="227" t="s">
        <v>506</v>
      </c>
      <c r="E26" s="227">
        <v>0.445</v>
      </c>
      <c r="F26" s="227">
        <v>0.156</v>
      </c>
      <c r="G26" s="227">
        <v>0.148</v>
      </c>
    </row>
    <row r="27" spans="1:7" ht="15">
      <c r="A27" s="227"/>
      <c r="B27" s="227"/>
      <c r="C27" s="227"/>
      <c r="D27" s="227" t="s">
        <v>507</v>
      </c>
      <c r="E27" s="227">
        <v>2.08</v>
      </c>
      <c r="F27" s="227">
        <v>1.664</v>
      </c>
      <c r="G27" s="227">
        <v>0.416</v>
      </c>
    </row>
    <row r="28" spans="1:7" ht="15">
      <c r="A28" s="227"/>
      <c r="B28" s="227"/>
      <c r="C28" s="227"/>
      <c r="D28" s="227" t="s">
        <v>508</v>
      </c>
      <c r="E28" s="227">
        <v>0.267</v>
      </c>
      <c r="F28" s="227">
        <v>0.16</v>
      </c>
      <c r="G28" s="227">
        <v>0.107</v>
      </c>
    </row>
    <row r="29" spans="1:7" ht="15">
      <c r="A29" s="227"/>
      <c r="B29" s="227"/>
      <c r="C29" s="227"/>
      <c r="D29" s="227" t="s">
        <v>509</v>
      </c>
      <c r="E29" s="227">
        <v>0.168</v>
      </c>
      <c r="F29" s="227">
        <v>0.134</v>
      </c>
      <c r="G29" s="227">
        <v>0.034</v>
      </c>
    </row>
    <row r="30" spans="1:7" ht="15">
      <c r="A30" s="227"/>
      <c r="B30" s="227"/>
      <c r="C30" s="227"/>
      <c r="D30" s="227"/>
      <c r="E30" s="227"/>
      <c r="F30" s="227"/>
      <c r="G30" s="227"/>
    </row>
    <row r="31" spans="1:7" ht="15">
      <c r="A31" s="227"/>
      <c r="B31" s="227" t="s">
        <v>510</v>
      </c>
      <c r="C31" s="227"/>
      <c r="D31" s="227" t="s">
        <v>511</v>
      </c>
      <c r="E31" s="227">
        <v>0.569</v>
      </c>
      <c r="F31" s="227">
        <v>0.398</v>
      </c>
      <c r="G31" s="227">
        <v>0.171</v>
      </c>
    </row>
    <row r="32" spans="1:7" ht="15">
      <c r="A32" s="227"/>
      <c r="B32" s="227"/>
      <c r="C32" s="227"/>
      <c r="D32" s="227" t="s">
        <v>508</v>
      </c>
      <c r="E32" s="227">
        <v>0.267</v>
      </c>
      <c r="F32" s="227">
        <v>0.213</v>
      </c>
      <c r="G32" s="227">
        <v>0.054</v>
      </c>
    </row>
    <row r="33" spans="1:7" ht="15">
      <c r="A33" s="227"/>
      <c r="B33" s="227"/>
      <c r="C33" s="227"/>
      <c r="D33" s="227" t="s">
        <v>509</v>
      </c>
      <c r="E33" s="227">
        <v>0.168</v>
      </c>
      <c r="F33" s="227">
        <v>0.134</v>
      </c>
      <c r="G33" s="227">
        <v>0.034</v>
      </c>
    </row>
    <row r="34" spans="1:7" ht="15">
      <c r="A34" s="227"/>
      <c r="B34" s="227"/>
      <c r="C34" s="227"/>
      <c r="D34" s="227"/>
      <c r="E34" s="227"/>
      <c r="F34" s="227"/>
      <c r="G34" s="227"/>
    </row>
    <row r="35" spans="1:7" ht="15">
      <c r="A35" s="227"/>
      <c r="B35" s="227" t="s">
        <v>512</v>
      </c>
      <c r="C35" s="227"/>
      <c r="D35" s="227" t="s">
        <v>513</v>
      </c>
      <c r="E35" s="227">
        <v>0.89</v>
      </c>
      <c r="F35" s="227">
        <v>0.623</v>
      </c>
      <c r="G35" s="227">
        <v>0.267</v>
      </c>
    </row>
    <row r="36" spans="1:7" ht="15">
      <c r="A36" s="227"/>
      <c r="B36" s="227"/>
      <c r="C36" s="227"/>
      <c r="D36" s="227" t="s">
        <v>514</v>
      </c>
      <c r="E36" s="227">
        <v>0.28</v>
      </c>
      <c r="F36" s="227">
        <v>0.224</v>
      </c>
      <c r="G36" s="227">
        <v>0.056</v>
      </c>
    </row>
    <row r="37" spans="1:7" ht="15">
      <c r="A37" s="227"/>
      <c r="B37" s="227"/>
      <c r="C37" s="227"/>
      <c r="D37" s="227" t="s">
        <v>508</v>
      </c>
      <c r="E37" s="227">
        <v>267</v>
      </c>
      <c r="F37" s="227">
        <v>0.213</v>
      </c>
      <c r="G37" s="227">
        <v>0.054</v>
      </c>
    </row>
    <row r="38" spans="1:7" ht="15">
      <c r="A38" s="227"/>
      <c r="B38" s="227"/>
      <c r="C38" s="227"/>
      <c r="D38" s="227"/>
      <c r="E38" s="227"/>
      <c r="F38" s="227"/>
      <c r="G38" s="227"/>
    </row>
    <row r="39" spans="1:7" ht="15">
      <c r="A39" s="227"/>
      <c r="B39" s="227" t="s">
        <v>515</v>
      </c>
      <c r="C39" s="227"/>
      <c r="D39" s="227" t="s">
        <v>516</v>
      </c>
      <c r="E39" s="227">
        <v>1.068</v>
      </c>
      <c r="F39" s="227">
        <v>0.64</v>
      </c>
      <c r="G39" s="227">
        <v>0.428</v>
      </c>
    </row>
    <row r="40" spans="1:7" ht="15">
      <c r="A40" s="227"/>
      <c r="B40" s="227"/>
      <c r="C40" s="227"/>
      <c r="D40" s="227" t="s">
        <v>506</v>
      </c>
      <c r="E40" s="227">
        <v>0.445</v>
      </c>
      <c r="F40" s="227">
        <v>0.356</v>
      </c>
      <c r="G40" s="227">
        <v>0.089</v>
      </c>
    </row>
    <row r="41" spans="1:7" ht="15">
      <c r="A41" s="227"/>
      <c r="B41" s="227"/>
      <c r="C41" s="227"/>
      <c r="D41" s="227" t="s">
        <v>517</v>
      </c>
      <c r="E41" s="227">
        <v>0.712</v>
      </c>
      <c r="F41" s="227">
        <v>0.569</v>
      </c>
      <c r="G41" s="227">
        <v>0.143</v>
      </c>
    </row>
    <row r="42" spans="1:7" ht="15">
      <c r="A42" s="227"/>
      <c r="B42" s="227"/>
      <c r="C42" s="227"/>
      <c r="D42" s="227" t="s">
        <v>518</v>
      </c>
      <c r="E42" s="227">
        <v>712</v>
      </c>
      <c r="F42" s="227">
        <v>640</v>
      </c>
      <c r="G42" s="227">
        <v>0.072</v>
      </c>
    </row>
    <row r="43" spans="1:7" ht="15">
      <c r="A43" s="227"/>
      <c r="B43" s="227"/>
      <c r="C43" s="227"/>
      <c r="D43" s="227" t="s">
        <v>509</v>
      </c>
      <c r="E43" s="227">
        <v>0.168</v>
      </c>
      <c r="F43" s="227">
        <v>0.151</v>
      </c>
      <c r="G43" s="227">
        <v>0.017</v>
      </c>
    </row>
    <row r="44" spans="1:7" ht="15">
      <c r="A44" s="227"/>
      <c r="B44" s="227"/>
      <c r="C44" s="227"/>
      <c r="D44" s="227"/>
      <c r="E44" s="227"/>
      <c r="F44" s="227"/>
      <c r="G44" s="227"/>
    </row>
    <row r="45" spans="1:7" ht="15">
      <c r="A45" s="227"/>
      <c r="B45" s="227" t="s">
        <v>519</v>
      </c>
      <c r="C45" s="227"/>
      <c r="D45" s="227" t="s">
        <v>520</v>
      </c>
      <c r="E45" s="227">
        <v>0.56</v>
      </c>
      <c r="F45" s="227">
        <v>0.392</v>
      </c>
      <c r="G45" s="227">
        <v>0.168</v>
      </c>
    </row>
    <row r="46" spans="1:7" ht="15">
      <c r="A46" s="227"/>
      <c r="B46" s="227"/>
      <c r="C46" s="227"/>
      <c r="D46" s="227" t="s">
        <v>521</v>
      </c>
      <c r="E46" s="227">
        <v>0.712</v>
      </c>
      <c r="F46" s="227">
        <v>0.356</v>
      </c>
      <c r="G46" s="227">
        <v>0.356</v>
      </c>
    </row>
    <row r="47" spans="1:7" ht="15">
      <c r="A47" s="227"/>
      <c r="B47" s="227"/>
      <c r="C47" s="227"/>
      <c r="D47" s="227" t="s">
        <v>522</v>
      </c>
      <c r="E47" s="227">
        <v>1.112</v>
      </c>
      <c r="F47" s="227">
        <v>0.89</v>
      </c>
      <c r="G47" s="227">
        <v>0.222</v>
      </c>
    </row>
    <row r="48" spans="1:7" ht="15">
      <c r="A48" s="227"/>
      <c r="B48" s="227"/>
      <c r="C48" s="227"/>
      <c r="D48" s="227" t="s">
        <v>523</v>
      </c>
      <c r="E48" s="227">
        <v>0.996</v>
      </c>
      <c r="F48" s="227">
        <v>0.797</v>
      </c>
      <c r="G48" s="227">
        <v>0.199</v>
      </c>
    </row>
    <row r="49" spans="1:7" ht="15">
      <c r="A49" s="227"/>
      <c r="B49" s="227"/>
      <c r="C49" s="227"/>
      <c r="D49" s="227" t="s">
        <v>524</v>
      </c>
      <c r="E49" s="227">
        <v>0.89</v>
      </c>
      <c r="F49" s="227">
        <v>0.801</v>
      </c>
      <c r="G49" s="227">
        <v>0.089</v>
      </c>
    </row>
    <row r="50" spans="1:7" ht="15">
      <c r="A50" s="227"/>
      <c r="B50" s="227"/>
      <c r="C50" s="227"/>
      <c r="D50" s="227" t="s">
        <v>525</v>
      </c>
      <c r="E50" s="227">
        <v>392</v>
      </c>
      <c r="F50" s="227">
        <v>0.313</v>
      </c>
      <c r="G50" s="227">
        <v>0.079</v>
      </c>
    </row>
    <row r="51" spans="1:7" ht="15">
      <c r="A51" s="227"/>
      <c r="B51" s="227"/>
      <c r="C51" s="227"/>
      <c r="D51" s="227" t="s">
        <v>526</v>
      </c>
      <c r="E51" s="227">
        <v>0.142</v>
      </c>
      <c r="F51" s="227">
        <v>0.128</v>
      </c>
      <c r="G51" s="227">
        <v>0.014</v>
      </c>
    </row>
    <row r="52" spans="1:7" ht="15">
      <c r="A52" s="227"/>
      <c r="B52" s="227"/>
      <c r="C52" s="227"/>
      <c r="D52" s="227"/>
      <c r="E52" s="227"/>
      <c r="F52" s="227"/>
      <c r="G52" s="227"/>
    </row>
    <row r="53" spans="1:7" ht="15">
      <c r="A53" s="227"/>
      <c r="B53" s="227" t="s">
        <v>527</v>
      </c>
      <c r="C53" s="227"/>
      <c r="D53" s="227" t="s">
        <v>528</v>
      </c>
      <c r="E53" s="227">
        <v>0.534</v>
      </c>
      <c r="F53" s="227">
        <v>0.267</v>
      </c>
      <c r="G53" s="227">
        <v>0.267</v>
      </c>
    </row>
    <row r="54" spans="1:7" ht="15">
      <c r="A54" s="227"/>
      <c r="B54" s="227"/>
      <c r="C54" s="227"/>
      <c r="D54" s="227" t="s">
        <v>529</v>
      </c>
      <c r="E54" s="227">
        <v>0.16</v>
      </c>
      <c r="F54" s="227">
        <v>0.112</v>
      </c>
      <c r="G54" s="227">
        <v>0.048</v>
      </c>
    </row>
    <row r="55" spans="1:7" ht="15">
      <c r="A55" s="227"/>
      <c r="B55" s="227"/>
      <c r="C55" s="227"/>
      <c r="D55" s="227" t="s">
        <v>530</v>
      </c>
      <c r="E55" s="227">
        <v>0.195</v>
      </c>
      <c r="F55" s="227">
        <v>0.156</v>
      </c>
      <c r="G55" s="227">
        <v>0.039</v>
      </c>
    </row>
    <row r="56" spans="1:7" ht="15">
      <c r="A56" s="227"/>
      <c r="B56" s="227"/>
      <c r="C56" s="227"/>
      <c r="D56" s="227" t="s">
        <v>531</v>
      </c>
      <c r="E56" s="227">
        <v>0.801</v>
      </c>
      <c r="F56" s="227">
        <v>0.56</v>
      </c>
      <c r="G56" s="227">
        <v>0.241</v>
      </c>
    </row>
    <row r="57" spans="1:7" ht="15">
      <c r="A57" s="227"/>
      <c r="B57" s="227"/>
      <c r="C57" s="227"/>
      <c r="D57" s="227" t="s">
        <v>532</v>
      </c>
      <c r="E57" s="227">
        <v>0.056</v>
      </c>
      <c r="F57" s="227">
        <v>0.044</v>
      </c>
      <c r="G57" s="227">
        <v>0.012</v>
      </c>
    </row>
    <row r="58" spans="1:7" ht="15">
      <c r="A58" s="227"/>
      <c r="B58" s="227"/>
      <c r="C58" s="227"/>
      <c r="D58" s="227" t="s">
        <v>499</v>
      </c>
      <c r="E58" s="227">
        <v>0.356</v>
      </c>
      <c r="F58" s="227">
        <v>0.213</v>
      </c>
      <c r="G58" s="227">
        <v>0.143</v>
      </c>
    </row>
    <row r="59" spans="1:7" ht="15">
      <c r="A59" s="227"/>
      <c r="B59" s="227"/>
      <c r="C59" s="227"/>
      <c r="D59" s="227" t="s">
        <v>513</v>
      </c>
      <c r="E59" s="227">
        <v>0.89</v>
      </c>
      <c r="F59" s="227">
        <v>0.623</v>
      </c>
      <c r="G59" s="227">
        <v>0.267</v>
      </c>
    </row>
    <row r="60" spans="1:7" ht="15">
      <c r="A60" s="227"/>
      <c r="B60" s="227"/>
      <c r="C60" s="227"/>
      <c r="D60" s="227" t="s">
        <v>517</v>
      </c>
      <c r="E60" s="227">
        <v>1.115</v>
      </c>
      <c r="F60" s="227">
        <v>0.334</v>
      </c>
      <c r="G60" s="227">
        <v>0.223</v>
      </c>
    </row>
    <row r="61" spans="1:7" ht="15">
      <c r="A61" s="227"/>
      <c r="B61" s="227"/>
      <c r="C61" s="227"/>
      <c r="D61" s="227" t="s">
        <v>508</v>
      </c>
      <c r="E61" s="227">
        <v>0.267</v>
      </c>
      <c r="F61" s="227">
        <v>0.213</v>
      </c>
      <c r="G61" s="227">
        <v>0.054</v>
      </c>
    </row>
    <row r="62" spans="1:7" ht="15">
      <c r="A62" s="227"/>
      <c r="B62" s="227"/>
      <c r="C62" s="227"/>
      <c r="D62" s="227" t="s">
        <v>502</v>
      </c>
      <c r="E62" s="227">
        <v>0.056</v>
      </c>
      <c r="F62" s="227">
        <v>0.05</v>
      </c>
      <c r="G62" s="227">
        <v>0.006</v>
      </c>
    </row>
    <row r="63" spans="1:7" ht="15">
      <c r="A63" s="227"/>
      <c r="B63" s="227"/>
      <c r="C63" s="227"/>
      <c r="D63" s="227" t="s">
        <v>533</v>
      </c>
      <c r="E63" s="227">
        <v>0.044</v>
      </c>
      <c r="F63" s="227">
        <v>0.035</v>
      </c>
      <c r="G63" s="227">
        <v>0.009</v>
      </c>
    </row>
    <row r="64" spans="1:7" ht="15">
      <c r="A64" s="227"/>
      <c r="B64" s="227"/>
      <c r="C64" s="227"/>
      <c r="D64" s="227"/>
      <c r="E64" s="227"/>
      <c r="F64" s="227"/>
      <c r="G64" s="227"/>
    </row>
    <row r="65" spans="1:7" ht="15">
      <c r="A65" s="227"/>
      <c r="B65" s="227" t="s">
        <v>534</v>
      </c>
      <c r="C65" s="227"/>
      <c r="D65" s="227" t="s">
        <v>516</v>
      </c>
      <c r="E65" s="227">
        <v>1.068</v>
      </c>
      <c r="F65" s="227">
        <v>0.64</v>
      </c>
      <c r="G65" s="227">
        <v>0.428</v>
      </c>
    </row>
    <row r="66" spans="1:7" ht="15">
      <c r="A66" s="227"/>
      <c r="B66" s="227"/>
      <c r="C66" s="227"/>
      <c r="D66" s="227" t="s">
        <v>535</v>
      </c>
      <c r="E66" s="227">
        <v>2.225</v>
      </c>
      <c r="F66" s="227">
        <v>1.557</v>
      </c>
      <c r="G66" s="227">
        <v>0.668</v>
      </c>
    </row>
    <row r="67" spans="1:7" ht="15">
      <c r="A67" s="227"/>
      <c r="B67" s="227"/>
      <c r="C67" s="227"/>
      <c r="D67" s="227" t="s">
        <v>517</v>
      </c>
      <c r="E67" s="227">
        <v>0.712</v>
      </c>
      <c r="F67" s="227">
        <v>0.569</v>
      </c>
      <c r="G67" s="227">
        <v>0.143</v>
      </c>
    </row>
    <row r="68" spans="1:7" ht="15">
      <c r="A68" s="227"/>
      <c r="B68" s="227"/>
      <c r="C68" s="227"/>
      <c r="D68" s="227" t="s">
        <v>536</v>
      </c>
      <c r="E68" s="227">
        <v>0.534</v>
      </c>
      <c r="F68" s="227">
        <v>0.427</v>
      </c>
      <c r="G68" s="227">
        <v>0.107</v>
      </c>
    </row>
    <row r="69" spans="1:7" ht="15">
      <c r="A69" s="227"/>
      <c r="B69" s="227"/>
      <c r="C69" s="227"/>
      <c r="D69" s="227" t="s">
        <v>509</v>
      </c>
      <c r="E69" s="227">
        <v>0.168</v>
      </c>
      <c r="F69" s="227">
        <v>0.151</v>
      </c>
      <c r="G69" s="227">
        <v>0.017</v>
      </c>
    </row>
    <row r="70" spans="1:7" ht="15">
      <c r="A70" s="227"/>
      <c r="B70" s="227"/>
      <c r="C70" s="227"/>
      <c r="D70" s="227" t="s">
        <v>537</v>
      </c>
      <c r="E70" s="227">
        <v>0.066</v>
      </c>
      <c r="F70" s="227">
        <v>0.053</v>
      </c>
      <c r="G70" s="227">
        <v>0.013</v>
      </c>
    </row>
    <row r="71" spans="1:7" ht="15">
      <c r="A71" s="227"/>
      <c r="B71" s="227"/>
      <c r="C71" s="227"/>
      <c r="D71" s="227"/>
      <c r="E71" s="227"/>
      <c r="F71" s="227"/>
      <c r="G71" s="227"/>
    </row>
    <row r="72" spans="1:7" ht="15">
      <c r="A72" s="227"/>
      <c r="B72" s="227" t="s">
        <v>538</v>
      </c>
      <c r="C72" s="227"/>
      <c r="D72" s="227" t="s">
        <v>499</v>
      </c>
      <c r="E72" s="227">
        <v>0.356</v>
      </c>
      <c r="F72" s="227">
        <v>0.142</v>
      </c>
      <c r="G72" s="227">
        <v>0.214</v>
      </c>
    </row>
    <row r="73" spans="1:7" ht="15">
      <c r="A73" s="227"/>
      <c r="B73" s="227"/>
      <c r="C73" s="227"/>
      <c r="D73" s="227" t="s">
        <v>514</v>
      </c>
      <c r="E73" s="227">
        <v>0.195</v>
      </c>
      <c r="F73" s="227">
        <v>0.156</v>
      </c>
      <c r="G73" s="227">
        <v>0.039</v>
      </c>
    </row>
    <row r="74" spans="1:7" ht="15">
      <c r="A74" s="227"/>
      <c r="B74" s="227"/>
      <c r="C74" s="227"/>
      <c r="D74" s="227"/>
      <c r="E74" s="227"/>
      <c r="F74" s="227"/>
      <c r="G74" s="227"/>
    </row>
    <row r="75" spans="1:7" ht="15">
      <c r="A75" s="227"/>
      <c r="B75" s="227" t="s">
        <v>539</v>
      </c>
      <c r="C75" s="227"/>
      <c r="D75" s="227" t="s">
        <v>505</v>
      </c>
      <c r="E75" s="227">
        <v>0.712</v>
      </c>
      <c r="F75" s="227">
        <v>0.284</v>
      </c>
      <c r="G75" s="227">
        <v>0.428</v>
      </c>
    </row>
    <row r="76" spans="1:7" ht="15">
      <c r="A76" s="227"/>
      <c r="B76" s="227"/>
      <c r="C76" s="227"/>
      <c r="D76" s="227" t="s">
        <v>540</v>
      </c>
      <c r="E76" s="227">
        <v>0.089</v>
      </c>
      <c r="F76" s="227">
        <v>0.053</v>
      </c>
      <c r="G76" s="227">
        <v>0.036</v>
      </c>
    </row>
    <row r="77" spans="1:7" ht="15">
      <c r="A77" s="227"/>
      <c r="B77" s="227"/>
      <c r="C77" s="227"/>
      <c r="D77" s="227"/>
      <c r="E77" s="227"/>
      <c r="F77" s="227"/>
      <c r="G77" s="227"/>
    </row>
    <row r="78" spans="1:7" ht="15">
      <c r="A78" s="227"/>
      <c r="B78" s="227" t="s">
        <v>541</v>
      </c>
      <c r="C78" s="227"/>
      <c r="D78" s="227" t="s">
        <v>542</v>
      </c>
      <c r="E78" s="227">
        <v>0.569</v>
      </c>
      <c r="F78" s="227">
        <v>0.341</v>
      </c>
      <c r="G78" s="227">
        <v>0.228</v>
      </c>
    </row>
    <row r="79" spans="1:7" ht="15">
      <c r="A79" s="227"/>
      <c r="B79" s="227"/>
      <c r="C79" s="227"/>
      <c r="D79" s="227" t="s">
        <v>506</v>
      </c>
      <c r="E79" s="227">
        <v>0.445</v>
      </c>
      <c r="F79" s="227">
        <v>0.311</v>
      </c>
      <c r="G79" s="227">
        <v>0.134</v>
      </c>
    </row>
    <row r="80" spans="1:7" ht="15">
      <c r="A80" s="227"/>
      <c r="B80" s="227"/>
      <c r="C80" s="227"/>
      <c r="D80" s="227" t="s">
        <v>540</v>
      </c>
      <c r="E80" s="227">
        <v>0.089</v>
      </c>
      <c r="F80" s="227">
        <v>0.053</v>
      </c>
      <c r="G80" s="227">
        <v>0.036</v>
      </c>
    </row>
    <row r="81" spans="1:7" ht="15">
      <c r="A81" s="227"/>
      <c r="B81" s="227"/>
      <c r="C81" s="227"/>
      <c r="D81" s="227"/>
      <c r="E81" s="227"/>
      <c r="F81" s="227"/>
      <c r="G81" s="227"/>
    </row>
    <row r="82" spans="1:7" ht="15">
      <c r="A82" s="227"/>
      <c r="B82" s="227" t="s">
        <v>543</v>
      </c>
      <c r="C82" s="227"/>
      <c r="D82" s="227" t="s">
        <v>529</v>
      </c>
      <c r="E82" s="227">
        <v>0.16</v>
      </c>
      <c r="F82" s="227">
        <v>0.112</v>
      </c>
      <c r="G82" s="227">
        <v>0.048</v>
      </c>
    </row>
    <row r="83" spans="1:7" ht="15">
      <c r="A83" s="227"/>
      <c r="B83" s="227"/>
      <c r="C83" s="227"/>
      <c r="D83" s="227"/>
      <c r="E83" s="227"/>
      <c r="F83" s="227"/>
      <c r="G83" s="227"/>
    </row>
    <row r="84" spans="1:7" ht="15">
      <c r="A84" s="227"/>
      <c r="B84" s="227" t="s">
        <v>544</v>
      </c>
      <c r="C84" s="227"/>
      <c r="D84" s="227" t="s">
        <v>545</v>
      </c>
      <c r="E84" s="227">
        <v>1.068</v>
      </c>
      <c r="F84" s="227">
        <v>0.427</v>
      </c>
      <c r="G84" s="227">
        <v>0.641</v>
      </c>
    </row>
    <row r="85" spans="1:7" ht="15">
      <c r="A85" s="227"/>
      <c r="B85" s="227"/>
      <c r="C85" s="227"/>
      <c r="D85" s="227" t="s">
        <v>545</v>
      </c>
      <c r="E85" s="227">
        <v>0.445</v>
      </c>
      <c r="F85" s="227">
        <v>0.267</v>
      </c>
      <c r="G85" s="227">
        <v>0.178</v>
      </c>
    </row>
    <row r="86" spans="9:15" ht="15">
      <c r="I86" s="117"/>
      <c r="J86" s="117"/>
      <c r="K86" s="117"/>
      <c r="L86" s="117"/>
      <c r="M86" s="117"/>
      <c r="N86" s="117"/>
      <c r="O86" s="117"/>
    </row>
    <row r="87" spans="9:15" ht="15">
      <c r="I87" s="117"/>
      <c r="J87" s="117"/>
      <c r="K87" s="117"/>
      <c r="L87" s="117"/>
      <c r="M87" s="117"/>
      <c r="N87" s="117"/>
      <c r="O87" s="117"/>
    </row>
    <row r="88" spans="9:15" ht="15">
      <c r="I88" s="117"/>
      <c r="J88" s="117"/>
      <c r="K88" s="117"/>
      <c r="L88" s="117"/>
      <c r="M88" s="117"/>
      <c r="N88" s="117"/>
      <c r="O88" s="117"/>
    </row>
    <row r="89" spans="9:15" ht="15">
      <c r="I89" s="117"/>
      <c r="J89" s="117"/>
      <c r="K89" s="117"/>
      <c r="L89" s="117"/>
      <c r="M89" s="117"/>
      <c r="N89" s="117"/>
      <c r="O89" s="117"/>
    </row>
    <row r="90" spans="9:15" ht="15">
      <c r="I90" s="117"/>
      <c r="J90" s="117"/>
      <c r="K90" s="117"/>
      <c r="L90" s="117"/>
      <c r="M90" s="117"/>
      <c r="N90" s="117"/>
      <c r="O90" s="117"/>
    </row>
    <row r="91" spans="9:15" ht="15">
      <c r="I91" s="117"/>
      <c r="J91" s="117"/>
      <c r="K91" s="117"/>
      <c r="L91" s="117"/>
      <c r="M91" s="117"/>
      <c r="N91" s="117"/>
      <c r="O91" s="117"/>
    </row>
    <row r="92" spans="9:15" ht="15">
      <c r="I92" s="117"/>
      <c r="J92" s="117"/>
      <c r="K92" s="117"/>
      <c r="L92" s="117"/>
      <c r="M92" s="117"/>
      <c r="N92" s="117"/>
      <c r="O92" s="117"/>
    </row>
    <row r="93" spans="1:15" ht="15">
      <c r="A93" s="232" t="s">
        <v>780</v>
      </c>
      <c r="B93" s="232"/>
      <c r="C93" s="232"/>
      <c r="F93" s="259" t="s">
        <v>781</v>
      </c>
      <c r="G93" s="259"/>
      <c r="I93" s="117"/>
      <c r="J93" s="117"/>
      <c r="K93" s="117"/>
      <c r="L93" s="117"/>
      <c r="M93" s="117"/>
      <c r="N93" s="117"/>
      <c r="O93" s="117"/>
    </row>
    <row r="94" spans="9:15" ht="15">
      <c r="I94" s="117"/>
      <c r="J94" s="117"/>
      <c r="K94" s="117"/>
      <c r="L94" s="117"/>
      <c r="M94" s="117"/>
      <c r="N94" s="117"/>
      <c r="O94" s="117"/>
    </row>
    <row r="95" spans="9:15" ht="15">
      <c r="I95" s="117"/>
      <c r="J95" s="117"/>
      <c r="K95" s="117"/>
      <c r="L95" s="117"/>
      <c r="M95" s="117"/>
      <c r="N95" s="117"/>
      <c r="O95" s="117"/>
    </row>
    <row r="96" spans="9:15" ht="15">
      <c r="I96" s="117"/>
      <c r="J96" s="117"/>
      <c r="K96" s="117"/>
      <c r="L96" s="117"/>
      <c r="M96" s="117"/>
      <c r="N96" s="117"/>
      <c r="O96" s="117"/>
    </row>
    <row r="97" spans="9:15" ht="15">
      <c r="I97" s="117"/>
      <c r="J97" s="117"/>
      <c r="K97" s="117"/>
      <c r="L97" s="117"/>
      <c r="M97" s="117"/>
      <c r="N97" s="117"/>
      <c r="O97" s="117"/>
    </row>
    <row r="98" spans="9:15" ht="15">
      <c r="I98" s="117"/>
      <c r="J98" s="117"/>
      <c r="K98" s="117"/>
      <c r="L98" s="117"/>
      <c r="M98" s="117"/>
      <c r="N98" s="117"/>
      <c r="O98" s="117"/>
    </row>
    <row r="99" spans="9:15" ht="15">
      <c r="I99" s="117"/>
      <c r="J99" s="117"/>
      <c r="K99" s="117"/>
      <c r="L99" s="117"/>
      <c r="M99" s="117"/>
      <c r="N99" s="117"/>
      <c r="O99" s="117"/>
    </row>
  </sheetData>
  <sheetProtection/>
  <mergeCells count="7">
    <mergeCell ref="A5:G5"/>
    <mergeCell ref="A93:C93"/>
    <mergeCell ref="F93:G93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2014-10-17T06:25:53Z</dcterms:modified>
  <cp:category/>
  <cp:version/>
  <cp:contentType/>
  <cp:contentStatus/>
</cp:coreProperties>
</file>