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 tabRatio="989" activeTab="6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  до 15 '!$B$1:$F$26</definedName>
    <definedName name="_xlnm.Print_Area" localSheetId="0">'Приложение 2'!$B$1:$K$17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D13" i="6" l="1"/>
  <c r="D12" i="6"/>
  <c r="D9" i="14"/>
  <c r="E9" i="14"/>
  <c r="E22" i="15" l="1"/>
  <c r="E16" i="15"/>
  <c r="E22" i="14"/>
  <c r="E16" i="14"/>
  <c r="E22" i="3"/>
  <c r="F22" i="3" s="1"/>
  <c r="E16" i="3"/>
  <c r="F16" i="3" s="1"/>
  <c r="E11" i="6" l="1"/>
  <c r="D11" i="6"/>
  <c r="F13" i="15"/>
  <c r="F11" i="15"/>
  <c r="F10" i="15"/>
  <c r="F16" i="14"/>
  <c r="F11" i="14"/>
  <c r="F13" i="14"/>
  <c r="E11" i="2"/>
  <c r="F11" i="6" l="1"/>
  <c r="F22" i="15"/>
  <c r="F16" i="15"/>
  <c r="F6" i="15"/>
  <c r="F6" i="14"/>
  <c r="E9" i="15"/>
  <c r="D9" i="15"/>
  <c r="F22" i="14"/>
  <c r="F10" i="14"/>
  <c r="F10" i="3"/>
  <c r="F11" i="3"/>
  <c r="F13" i="3"/>
  <c r="E9" i="3"/>
  <c r="F6" i="3"/>
  <c r="D9" i="3"/>
  <c r="F9" i="14" l="1"/>
  <c r="F9" i="3"/>
  <c r="E11" i="13"/>
  <c r="E11" i="12"/>
</calcChain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Дизайн-Строй; Комплекс зданий в/г г. Моздок
</t>
        </r>
      </text>
    </comment>
  </commentList>
</comments>
</file>

<file path=xl/sharedStrings.xml><?xml version="1.0" encoding="utf-8"?>
<sst xmlns="http://schemas.openxmlformats.org/spreadsheetml/2006/main" count="474" uniqueCount="153">
  <si>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</si>
  <si>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</si>
  <si>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</si>
  <si>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</si>
  <si>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</si>
  <si>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</si>
  <si>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</si>
  <si>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</si>
  <si>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</si>
  <si>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</si>
  <si>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</si>
  <si>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</si>
  <si>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</si>
  <si>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</si>
  <si>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</si>
  <si>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</si>
  <si>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</si>
  <si>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</si>
  <si>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</si>
  <si>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</si>
  <si>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</si>
  <si>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</si>
  <si>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</si>
  <si>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</si>
  <si>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</si>
  <si>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</si>
  <si>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</si>
  <si>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</si>
  <si>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</si>
  <si>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</si>
  <si>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</si>
  <si>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</si>
  <si>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</si>
  <si>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</si>
  <si>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</si>
  <si>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</si>
  <si>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</si>
  <si>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</si>
  <si>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</si>
  <si>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</si>
  <si>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</si>
  <si>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</si>
  <si>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</si>
  <si>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</si>
  <si>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</si>
  <si>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</si>
  <si>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</si>
  <si>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</si>
  <si>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</si>
  <si>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</si>
  <si>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</si>
  <si>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Ожидаемые данные за текущий период</t>
  </si>
  <si>
    <t>Плановые показатели на следующий период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</si>
  <si>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</si>
  <si>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</si>
  <si>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</si>
  <si>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</si>
  <si>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</si>
  <si>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</si>
  <si>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</si>
  <si>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</si>
  <si>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</si>
  <si>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</si>
  <si>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</si>
  <si>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</si>
  <si>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</si>
  <si>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</si>
  <si>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</si>
  <si>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</si>
  <si>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</si>
  <si>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</si>
  <si>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</si>
  <si>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</si>
  <si>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</si>
  <si>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</si>
  <si>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</si>
  <si>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</si>
  <si>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</si>
  <si>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</si>
  <si>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</si>
  <si>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</si>
  <si>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</si>
  <si>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</si>
  <si>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</si>
  <si>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</si>
  <si>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</si>
  <si>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</si>
  <si>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</si>
  <si>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</si>
  <si>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</si>
  <si>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</si>
  <si>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</si>
  <si>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</si>
  <si>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</si>
  <si>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</si>
  <si>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</si>
  <si>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</si>
  <si>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</si>
  <si>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</si>
  <si>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</si>
  <si>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</si>
  <si>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</si>
  <si>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</si>
  <si>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</si>
  <si>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</si>
  <si>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</si>
  <si>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</si>
  <si>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</si>
  <si>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</si>
  <si>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</si>
  <si>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</si>
  <si>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</si>
  <si>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</si>
  <si>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</si>
  <si>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</si>
  <si>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</si>
  <si>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</si>
  <si>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</si>
  <si>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</si>
  <si>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</si>
  <si>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</si>
  <si>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</si>
  <si>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</si>
  <si>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2. Сокращенное наименование </t>
  </si>
  <si>
    <t>по договорам, заключенным за  9 месяцев 2015  года.</t>
  </si>
  <si>
    <t>до 15 кВт</t>
  </si>
  <si>
    <t xml:space="preserve">5. ИНН  </t>
  </si>
  <si>
    <t xml:space="preserve">6. КПП </t>
  </si>
  <si>
    <t xml:space="preserve"> -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</si>
  <si>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</si>
  <si>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</si>
  <si>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</si>
  <si>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</si>
  <si>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</si>
  <si>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</si>
  <si>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</si>
  <si>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1. Полное наименование  Северо-Осетинский  филиал  Публичного акционерного общества "Межрегиональная распределительная сетевая компания Северного Кавказа"</t>
  </si>
  <si>
    <t xml:space="preserve">  СОФ ПАО "МРСК Северного Кавказа"</t>
  </si>
  <si>
    <t>3. Место нахождения: 363040, Республика  Северная Осетия-Алания, г. Владикавказ, ул. Тамаева, д.19</t>
  </si>
  <si>
    <t>4. Адрес юридического лица 363040, Республика Северная Осетия-Алания, г. Владикавказ, ул. Тамаева, д. 19</t>
  </si>
  <si>
    <t xml:space="preserve">8. Адрес электронной почты:          oper@vladi.elektra.ru </t>
  </si>
  <si>
    <t xml:space="preserve">9. Контактный телефон:                     (8672) 54-83-13 </t>
  </si>
  <si>
    <t>10. Факс:                                                     (8672)54-01-79</t>
  </si>
  <si>
    <t>по Северо-Осетинскому филиалу ПАО "МРСК Северного Кавказа"</t>
  </si>
  <si>
    <t>по Северо-Осетинскому филиалу  ПАО "МРСК Северного Кавказа"</t>
  </si>
  <si>
    <t>-</t>
  </si>
  <si>
    <t>о расходах за технологическое присоединение</t>
  </si>
  <si>
    <t>ПРОГНОЗНЫЕ СВЕДЕНИЯ</t>
  </si>
  <si>
    <t>на 2017 год</t>
  </si>
  <si>
    <t>по договорам, заключенным  по Северо-Осетинскому филиалу ПАО "МРСК Северного Кавказа" за  2016 год</t>
  </si>
  <si>
    <t>за 2016 год</t>
  </si>
  <si>
    <t>Северо-Осетинский филиал ПАО "МРСК Северного Кавказа" на 2017 год</t>
  </si>
  <si>
    <t>7.Директор Северо-Осетинского Филиала ПАО "МРСК Северного Кавказа"                 Закаев Казбек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</si>
</sst>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center" vertical="top"/>
    </xf>
    <xf numFmtId="1" fontId="3" fillId="0" borderId="0" xfId="0" applyNumberFormat="1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K17"/>
  <sheetViews>
    <sheetView view="pageBreakPreview" zoomScaleNormal="100" zoomScaleSheetLayoutView="100" workbookViewId="0">
      <selection activeCell="E39" sqref="E39"/>
    </sheetView>
  </sheetViews>
  <sheetFormatPr defaultRowHeight="15" x14ac:dyDescent="0.25"/>
  <cols>
    <col min="1" max="1" width="5.7109375" customWidth="1"/>
    <col min="3" max="3" width="21.28515625" customWidth="1"/>
    <col min="9" max="9" width="13.7109375" customWidth="1"/>
    <col min="10" max="10" width="5.7109375" customWidth="1"/>
  </cols>
  <sheetData>
    <row r="1" spans="2:11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11" x14ac:dyDescent="0.25">
      <c r="B2" s="36" t="s">
        <v>147</v>
      </c>
      <c r="C2" s="36"/>
      <c r="D2" s="36"/>
      <c r="E2" s="36"/>
      <c r="F2" s="36"/>
      <c r="G2" s="36"/>
      <c r="H2" s="36"/>
      <c r="I2" s="36"/>
      <c r="J2" s="35"/>
      <c r="K2" s="35"/>
    </row>
    <row r="3" spans="2:11" x14ac:dyDescent="0.25">
      <c r="B3" s="36" t="s">
        <v>146</v>
      </c>
      <c r="C3" s="36"/>
      <c r="D3" s="36"/>
      <c r="E3" s="36"/>
      <c r="F3" s="36"/>
      <c r="G3" s="36"/>
      <c r="H3" s="36"/>
      <c r="I3" s="36"/>
      <c r="J3" s="35"/>
      <c r="K3" s="35"/>
    </row>
    <row r="4" spans="2:11" x14ac:dyDescent="0.25">
      <c r="B4" s="36" t="s">
        <v>151</v>
      </c>
      <c r="C4" s="36"/>
      <c r="D4" s="36"/>
      <c r="E4" s="36"/>
      <c r="F4" s="36"/>
      <c r="G4" s="36"/>
      <c r="H4" s="36"/>
      <c r="I4" s="36"/>
      <c r="J4" s="35"/>
      <c r="K4" s="35"/>
    </row>
    <row r="5" spans="2:11" x14ac:dyDescent="0.25">
      <c r="B5" s="36"/>
      <c r="C5" s="36"/>
      <c r="D5" s="36"/>
      <c r="E5" s="36"/>
      <c r="F5" s="36"/>
      <c r="G5" s="36"/>
      <c r="H5" s="36"/>
      <c r="I5" s="36"/>
      <c r="J5" s="35"/>
      <c r="K5" s="35"/>
    </row>
    <row r="6" spans="2:11" x14ac:dyDescent="0.25"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2:11" ht="33.75" customHeight="1" x14ac:dyDescent="0.25">
      <c r="B7" s="37" t="s">
        <v>136</v>
      </c>
      <c r="C7" s="37"/>
      <c r="D7" s="37"/>
      <c r="E7" s="37"/>
      <c r="F7" s="37"/>
      <c r="G7" s="37"/>
      <c r="H7" s="37"/>
      <c r="I7" s="37"/>
      <c r="J7" s="37"/>
      <c r="K7" s="35"/>
    </row>
    <row r="8" spans="2:11" x14ac:dyDescent="0.25">
      <c r="B8" s="35" t="s">
        <v>123</v>
      </c>
      <c r="C8" s="35"/>
      <c r="D8" s="35" t="s">
        <v>137</v>
      </c>
      <c r="E8" s="35"/>
      <c r="F8" s="35"/>
      <c r="G8" s="35"/>
      <c r="H8" s="35"/>
      <c r="I8" s="35"/>
      <c r="J8" s="35"/>
      <c r="K8" s="35"/>
    </row>
    <row r="9" spans="2:11" x14ac:dyDescent="0.25">
      <c r="B9" s="35" t="s">
        <v>138</v>
      </c>
      <c r="C9" s="35"/>
      <c r="D9" s="35"/>
      <c r="E9" s="35"/>
      <c r="F9" s="35"/>
      <c r="G9" s="35"/>
      <c r="H9" s="35"/>
      <c r="I9" s="35"/>
      <c r="J9" s="35"/>
      <c r="K9" s="35"/>
    </row>
    <row r="10" spans="2:11" x14ac:dyDescent="0.25">
      <c r="B10" s="35" t="s">
        <v>139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2:11" x14ac:dyDescent="0.25">
      <c r="B11" s="35" t="s">
        <v>126</v>
      </c>
      <c r="C11" s="35">
        <v>2632082033</v>
      </c>
      <c r="D11" s="35"/>
      <c r="E11" s="35"/>
      <c r="F11" s="35"/>
      <c r="G11" s="35"/>
      <c r="H11" s="35"/>
      <c r="I11" s="35"/>
      <c r="J11" s="35"/>
      <c r="K11" s="35"/>
    </row>
    <row r="12" spans="2:11" x14ac:dyDescent="0.25">
      <c r="B12" s="35" t="s">
        <v>127</v>
      </c>
      <c r="C12" s="35">
        <v>26325001</v>
      </c>
      <c r="D12" s="35"/>
      <c r="E12" s="35"/>
      <c r="F12" s="35"/>
      <c r="G12" s="35"/>
      <c r="H12" s="35"/>
      <c r="I12" s="35"/>
      <c r="J12" s="35"/>
      <c r="K12" s="35"/>
    </row>
    <row r="13" spans="2:11" x14ac:dyDescent="0.25">
      <c r="B13" s="35" t="s">
        <v>152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2:11" x14ac:dyDescent="0.25">
      <c r="B14" s="35" t="s">
        <v>140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2:11" x14ac:dyDescent="0.25">
      <c r="B15" s="35" t="s">
        <v>141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2:11" x14ac:dyDescent="0.25">
      <c r="B16" s="35" t="s">
        <v>142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2:1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mergeCells count="5">
    <mergeCell ref="B2:I2"/>
    <mergeCell ref="B3:I3"/>
    <mergeCell ref="B4:I4"/>
    <mergeCell ref="B5:I5"/>
    <mergeCell ref="B7:J7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2:F14"/>
  <sheetViews>
    <sheetView view="pageBreakPreview" topLeftCell="B1" zoomScale="110" zoomScaleNormal="100" zoomScaleSheetLayoutView="110" workbookViewId="0">
      <selection activeCell="F12" sqref="F12"/>
    </sheetView>
  </sheetViews>
  <sheetFormatPr defaultRowHeight="15" x14ac:dyDescent="0.25"/>
  <cols>
    <col min="1" max="1" width="6.140625" customWidth="1"/>
    <col min="2" max="2" width="5.7109375" customWidth="1"/>
    <col min="3" max="3" width="27.7109375" customWidth="1"/>
    <col min="4" max="6" width="26.7109375" customWidth="1"/>
  </cols>
  <sheetData>
    <row r="2" spans="2:6" x14ac:dyDescent="0.25">
      <c r="B2" s="38" t="s">
        <v>86</v>
      </c>
      <c r="C2" s="38"/>
      <c r="D2" s="38"/>
      <c r="E2" s="38"/>
      <c r="F2" s="38"/>
    </row>
    <row r="3" spans="2:6" x14ac:dyDescent="0.25">
      <c r="B3" s="38" t="s">
        <v>97</v>
      </c>
      <c r="C3" s="38"/>
      <c r="D3" s="38"/>
      <c r="E3" s="38"/>
      <c r="F3" s="38"/>
    </row>
    <row r="4" spans="2:6" x14ac:dyDescent="0.25">
      <c r="B4" s="38" t="s">
        <v>98</v>
      </c>
      <c r="C4" s="38"/>
      <c r="D4" s="38"/>
      <c r="E4" s="38"/>
      <c r="F4" s="38"/>
    </row>
    <row r="5" spans="2:6" x14ac:dyDescent="0.25">
      <c r="B5" s="38" t="s">
        <v>99</v>
      </c>
      <c r="C5" s="38"/>
      <c r="D5" s="38"/>
      <c r="E5" s="38"/>
      <c r="F5" s="38"/>
    </row>
    <row r="6" spans="2:6" ht="105" x14ac:dyDescent="0.25">
      <c r="B6" s="46" t="s">
        <v>27</v>
      </c>
      <c r="C6" s="46"/>
      <c r="D6" s="19" t="s">
        <v>89</v>
      </c>
      <c r="E6" s="19" t="s">
        <v>90</v>
      </c>
      <c r="F6" s="19" t="s">
        <v>91</v>
      </c>
    </row>
    <row r="7" spans="2:6" ht="30" x14ac:dyDescent="0.25">
      <c r="B7" s="45" t="s">
        <v>31</v>
      </c>
      <c r="C7" s="22" t="s">
        <v>92</v>
      </c>
      <c r="D7" s="31">
        <v>0</v>
      </c>
      <c r="E7" s="23">
        <v>0</v>
      </c>
      <c r="F7" s="23">
        <v>0</v>
      </c>
    </row>
    <row r="8" spans="2:6" x14ac:dyDescent="0.25">
      <c r="B8" s="45"/>
      <c r="C8" s="12" t="s">
        <v>93</v>
      </c>
      <c r="D8" s="31">
        <v>0</v>
      </c>
      <c r="E8" s="23">
        <v>0</v>
      </c>
      <c r="F8" s="23">
        <v>0</v>
      </c>
    </row>
    <row r="9" spans="2:6" x14ac:dyDescent="0.25">
      <c r="B9" s="45"/>
      <c r="C9" s="12" t="s">
        <v>94</v>
      </c>
      <c r="D9" s="31">
        <v>0</v>
      </c>
      <c r="E9" s="23">
        <v>0</v>
      </c>
      <c r="F9" s="23">
        <v>0</v>
      </c>
    </row>
    <row r="10" spans="2:6" x14ac:dyDescent="0.25">
      <c r="B10" s="45"/>
      <c r="C10" s="12" t="s">
        <v>95</v>
      </c>
      <c r="D10" s="31">
        <v>0</v>
      </c>
      <c r="E10" s="23">
        <v>0</v>
      </c>
      <c r="F10" s="23">
        <v>0</v>
      </c>
    </row>
    <row r="11" spans="2:6" ht="30" x14ac:dyDescent="0.25">
      <c r="B11" s="45" t="s">
        <v>32</v>
      </c>
      <c r="C11" s="22" t="s">
        <v>96</v>
      </c>
      <c r="D11" s="31">
        <f>SUM(D12:D14)</f>
        <v>26386.890210000001</v>
      </c>
      <c r="E11" s="31">
        <f t="shared" ref="E11:F11" si="0">SUM(E12:E14)</f>
        <v>41.18</v>
      </c>
      <c r="F11" s="31">
        <f t="shared" si="0"/>
        <v>8732.9399999999987</v>
      </c>
    </row>
    <row r="12" spans="2:6" x14ac:dyDescent="0.25">
      <c r="B12" s="45"/>
      <c r="C12" s="12" t="s">
        <v>93</v>
      </c>
      <c r="D12" s="31">
        <f>17744732.96/1000</f>
        <v>17744.732960000001</v>
      </c>
      <c r="E12" s="23">
        <v>34.630000000000003</v>
      </c>
      <c r="F12" s="23">
        <v>2918.5</v>
      </c>
    </row>
    <row r="13" spans="2:6" x14ac:dyDescent="0.25">
      <c r="B13" s="45"/>
      <c r="C13" s="12" t="s">
        <v>94</v>
      </c>
      <c r="D13" s="31">
        <f>8642157.25/1000</f>
        <v>8642.1572500000002</v>
      </c>
      <c r="E13" s="23">
        <v>6.55</v>
      </c>
      <c r="F13" s="23">
        <v>5814.44</v>
      </c>
    </row>
    <row r="14" spans="2:6" x14ac:dyDescent="0.25">
      <c r="B14" s="45"/>
      <c r="C14" s="12" t="s">
        <v>95</v>
      </c>
      <c r="D14" s="31">
        <v>0</v>
      </c>
      <c r="E14" s="23">
        <v>0</v>
      </c>
      <c r="F14" s="23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110" zoomScaleNormal="100" zoomScaleSheetLayoutView="110" workbookViewId="0">
      <selection activeCell="F8" sqref="F8"/>
    </sheetView>
  </sheetViews>
  <sheetFormatPr defaultRowHeight="15" x14ac:dyDescent="0.25"/>
  <cols>
    <col min="2" max="2" width="27.85546875" customWidth="1"/>
  </cols>
  <sheetData>
    <row r="1" spans="1:11" x14ac:dyDescent="0.25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8" t="s">
        <v>118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8" t="s">
        <v>149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9.25" customHeight="1" x14ac:dyDescent="0.25">
      <c r="A5" s="46" t="s">
        <v>100</v>
      </c>
      <c r="B5" s="46"/>
      <c r="C5" s="43" t="s">
        <v>101</v>
      </c>
      <c r="D5" s="43"/>
      <c r="E5" s="43"/>
      <c r="F5" s="43" t="s">
        <v>103</v>
      </c>
      <c r="G5" s="43"/>
      <c r="H5" s="43"/>
      <c r="I5" s="43" t="s">
        <v>104</v>
      </c>
      <c r="J5" s="43"/>
      <c r="K5" s="43"/>
    </row>
    <row r="6" spans="1:11" ht="30" x14ac:dyDescent="0.25">
      <c r="A6" s="48"/>
      <c r="B6" s="48"/>
      <c r="C6" s="10" t="s">
        <v>93</v>
      </c>
      <c r="D6" s="10" t="s">
        <v>94</v>
      </c>
      <c r="E6" s="11" t="s">
        <v>102</v>
      </c>
      <c r="F6" s="10" t="s">
        <v>93</v>
      </c>
      <c r="G6" s="10" t="s">
        <v>94</v>
      </c>
      <c r="H6" s="11" t="s">
        <v>102</v>
      </c>
      <c r="I6" s="10" t="s">
        <v>93</v>
      </c>
      <c r="J6" s="10" t="s">
        <v>94</v>
      </c>
      <c r="K6" s="11" t="s">
        <v>102</v>
      </c>
    </row>
    <row r="7" spans="1:11" x14ac:dyDescent="0.25">
      <c r="A7" s="45" t="s">
        <v>31</v>
      </c>
      <c r="B7" s="12" t="s">
        <v>105</v>
      </c>
      <c r="C7" s="31">
        <v>615</v>
      </c>
      <c r="D7" s="31">
        <v>6</v>
      </c>
      <c r="E7" s="31">
        <v>0</v>
      </c>
      <c r="F7" s="31">
        <v>5623</v>
      </c>
      <c r="G7" s="31">
        <v>75</v>
      </c>
      <c r="H7" s="31">
        <v>0</v>
      </c>
      <c r="I7" s="31">
        <v>285.88420000000002</v>
      </c>
      <c r="J7" s="31">
        <v>2.7966000000000002</v>
      </c>
      <c r="K7" s="31">
        <v>0</v>
      </c>
    </row>
    <row r="8" spans="1:11" x14ac:dyDescent="0.25">
      <c r="A8" s="45"/>
      <c r="B8" s="12" t="s">
        <v>106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x14ac:dyDescent="0.25">
      <c r="A9" s="45"/>
      <c r="B9" s="12" t="s">
        <v>107</v>
      </c>
      <c r="C9" s="31">
        <v>612</v>
      </c>
      <c r="D9" s="31">
        <v>6</v>
      </c>
      <c r="E9" s="31">
        <v>0</v>
      </c>
      <c r="F9" s="31">
        <v>5588</v>
      </c>
      <c r="G9" s="31">
        <v>75</v>
      </c>
      <c r="H9" s="31">
        <v>0</v>
      </c>
      <c r="I9" s="31">
        <v>285.25319999999999</v>
      </c>
      <c r="J9" s="31">
        <v>2.7966000000000002</v>
      </c>
      <c r="K9" s="31">
        <v>0</v>
      </c>
    </row>
    <row r="10" spans="1:11" x14ac:dyDescent="0.25">
      <c r="A10" s="45" t="s">
        <v>32</v>
      </c>
      <c r="B10" s="12" t="s">
        <v>108</v>
      </c>
      <c r="C10" s="31">
        <v>42</v>
      </c>
      <c r="D10" s="31">
        <v>26</v>
      </c>
      <c r="E10" s="31">
        <v>0</v>
      </c>
      <c r="F10" s="31">
        <v>1285.8</v>
      </c>
      <c r="G10" s="31">
        <v>1791</v>
      </c>
      <c r="H10" s="31">
        <v>0</v>
      </c>
      <c r="I10" s="31">
        <v>3600.0657000000001</v>
      </c>
      <c r="J10" s="31">
        <v>121.63630000000001</v>
      </c>
      <c r="K10" s="31">
        <v>0</v>
      </c>
    </row>
    <row r="11" spans="1:11" x14ac:dyDescent="0.25">
      <c r="A11" s="45"/>
      <c r="B11" s="12" t="s">
        <v>106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25">
      <c r="A12" s="45"/>
      <c r="B12" s="12" t="s">
        <v>109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x14ac:dyDescent="0.25">
      <c r="A13" s="45" t="s">
        <v>33</v>
      </c>
      <c r="B13" s="12" t="s">
        <v>110</v>
      </c>
      <c r="C13" s="31">
        <v>6</v>
      </c>
      <c r="D13" s="31">
        <v>14</v>
      </c>
      <c r="E13" s="31">
        <v>0</v>
      </c>
      <c r="F13" s="31">
        <v>1887.67</v>
      </c>
      <c r="G13" s="31">
        <v>3341.55</v>
      </c>
      <c r="H13" s="31">
        <v>0</v>
      </c>
      <c r="I13" s="31">
        <v>5754.6825900000003</v>
      </c>
      <c r="J13" s="31">
        <v>2670.08356</v>
      </c>
      <c r="K13" s="31">
        <v>0</v>
      </c>
    </row>
    <row r="14" spans="1:11" x14ac:dyDescent="0.25">
      <c r="A14" s="45"/>
      <c r="B14" s="12" t="s">
        <v>106</v>
      </c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5">
      <c r="A15" s="45"/>
      <c r="B15" s="12" t="s">
        <v>111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</row>
    <row r="16" spans="1:11" x14ac:dyDescent="0.25">
      <c r="A16" s="45" t="s">
        <v>34</v>
      </c>
      <c r="B16" s="12" t="s">
        <v>112</v>
      </c>
      <c r="C16" s="31">
        <v>0</v>
      </c>
      <c r="D16" s="31">
        <v>3</v>
      </c>
      <c r="E16" s="31">
        <v>0</v>
      </c>
      <c r="F16" s="31">
        <v>0</v>
      </c>
      <c r="G16" s="31">
        <v>7272</v>
      </c>
      <c r="H16" s="31">
        <v>0</v>
      </c>
      <c r="I16" s="31">
        <v>0</v>
      </c>
      <c r="J16" s="31">
        <v>1106.0876000000001</v>
      </c>
      <c r="K16" s="31">
        <v>0</v>
      </c>
    </row>
    <row r="17" spans="1:11" x14ac:dyDescent="0.25">
      <c r="A17" s="45"/>
      <c r="B17" s="12" t="s">
        <v>106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x14ac:dyDescent="0.25">
      <c r="A18" s="45"/>
      <c r="B18" s="12" t="s">
        <v>111</v>
      </c>
      <c r="C18" s="31">
        <v>0</v>
      </c>
      <c r="D18" s="31">
        <v>1</v>
      </c>
      <c r="E18" s="31">
        <v>0</v>
      </c>
      <c r="F18" s="31">
        <v>0</v>
      </c>
      <c r="G18" s="31">
        <v>1472</v>
      </c>
      <c r="H18" s="31">
        <v>0</v>
      </c>
      <c r="I18" s="31">
        <v>0</v>
      </c>
      <c r="J18" s="31">
        <v>923.09760000000006</v>
      </c>
      <c r="K18" s="31">
        <v>0</v>
      </c>
    </row>
    <row r="19" spans="1:11" x14ac:dyDescent="0.25">
      <c r="A19" s="45" t="s">
        <v>35</v>
      </c>
      <c r="B19" s="12" t="s">
        <v>113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x14ac:dyDescent="0.25">
      <c r="A20" s="45"/>
      <c r="B20" s="12" t="s">
        <v>106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45"/>
      <c r="B21" s="12" t="s">
        <v>111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</row>
    <row r="22" spans="1:11" x14ac:dyDescent="0.25">
      <c r="A22" s="20" t="s">
        <v>36</v>
      </c>
      <c r="B22" s="12" t="s">
        <v>114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</row>
    <row r="23" spans="1:11" x14ac:dyDescent="0.25">
      <c r="C23" s="15"/>
      <c r="D23" s="15"/>
      <c r="E23" s="13"/>
      <c r="F23" s="15"/>
      <c r="G23" s="15"/>
      <c r="H23" s="13"/>
      <c r="I23" s="15"/>
      <c r="J23" s="15"/>
      <c r="K23" s="13"/>
    </row>
    <row r="24" spans="1:11" x14ac:dyDescent="0.25">
      <c r="A24" t="s">
        <v>115</v>
      </c>
    </row>
    <row r="25" spans="1:11" ht="103.5" customHeight="1" x14ac:dyDescent="0.25">
      <c r="A25" s="39" t="s">
        <v>116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</sheetData>
  <mergeCells count="13">
    <mergeCell ref="A25:K25"/>
    <mergeCell ref="A1:K1"/>
    <mergeCell ref="A2:K2"/>
    <mergeCell ref="A3:K3"/>
    <mergeCell ref="A5:B6"/>
    <mergeCell ref="C5:E5"/>
    <mergeCell ref="F5:H5"/>
    <mergeCell ref="I5:K5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38" t="s">
        <v>117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x14ac:dyDescent="0.25">
      <c r="B3" s="38" t="s">
        <v>118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x14ac:dyDescent="0.25">
      <c r="B4" s="38" t="s">
        <v>124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30" customHeight="1" x14ac:dyDescent="0.25">
      <c r="B5" s="47" t="s">
        <v>100</v>
      </c>
      <c r="C5" s="47"/>
      <c r="D5" s="50" t="s">
        <v>101</v>
      </c>
      <c r="E5" s="50"/>
      <c r="F5" s="50"/>
      <c r="G5" s="50" t="s">
        <v>103</v>
      </c>
      <c r="H5" s="50"/>
      <c r="I5" s="50"/>
      <c r="J5" s="50" t="s">
        <v>104</v>
      </c>
      <c r="K5" s="50"/>
      <c r="L5" s="50"/>
    </row>
    <row r="6" spans="2:12" ht="30" customHeight="1" x14ac:dyDescent="0.25">
      <c r="B6" s="47"/>
      <c r="C6" s="47"/>
      <c r="D6" s="5" t="s">
        <v>93</v>
      </c>
      <c r="E6" s="5" t="s">
        <v>94</v>
      </c>
      <c r="F6" s="2" t="s">
        <v>102</v>
      </c>
      <c r="G6" s="5" t="s">
        <v>93</v>
      </c>
      <c r="H6" s="5" t="s">
        <v>94</v>
      </c>
      <c r="I6" s="2" t="s">
        <v>102</v>
      </c>
      <c r="J6" s="5" t="s">
        <v>93</v>
      </c>
      <c r="K6" s="5" t="s">
        <v>94</v>
      </c>
      <c r="L6" s="2" t="s">
        <v>102</v>
      </c>
    </row>
    <row r="7" spans="2:12" x14ac:dyDescent="0.25">
      <c r="B7" s="49" t="s">
        <v>31</v>
      </c>
      <c r="C7" t="s">
        <v>105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49"/>
      <c r="C8" t="s">
        <v>106</v>
      </c>
    </row>
    <row r="9" spans="2:12" x14ac:dyDescent="0.25">
      <c r="B9" s="49"/>
      <c r="C9" t="s">
        <v>107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49" t="s">
        <v>32</v>
      </c>
      <c r="C10" t="s">
        <v>108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49"/>
      <c r="C11" t="s">
        <v>106</v>
      </c>
    </row>
    <row r="12" spans="2:12" x14ac:dyDescent="0.25">
      <c r="B12" s="49"/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49" t="s">
        <v>33</v>
      </c>
      <c r="C13" t="s">
        <v>110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49"/>
      <c r="C14" t="s">
        <v>106</v>
      </c>
    </row>
    <row r="15" spans="2:12" x14ac:dyDescent="0.25">
      <c r="B15" s="49"/>
      <c r="C15" t="s">
        <v>111</v>
      </c>
      <c r="F15">
        <v>0</v>
      </c>
      <c r="I15">
        <v>0</v>
      </c>
      <c r="L15">
        <v>0</v>
      </c>
    </row>
    <row r="16" spans="2:12" x14ac:dyDescent="0.25">
      <c r="B16" s="49" t="s">
        <v>34</v>
      </c>
      <c r="C16" t="s">
        <v>112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49"/>
      <c r="C17" t="s">
        <v>106</v>
      </c>
    </row>
    <row r="18" spans="2:12" x14ac:dyDescent="0.25">
      <c r="B18" s="49"/>
      <c r="C18" t="s">
        <v>111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49" t="s">
        <v>35</v>
      </c>
      <c r="C19" t="s">
        <v>113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49"/>
      <c r="C20" t="s">
        <v>106</v>
      </c>
    </row>
    <row r="21" spans="2:12" x14ac:dyDescent="0.25">
      <c r="B21" s="49"/>
      <c r="C21" t="s">
        <v>111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4" t="s">
        <v>36</v>
      </c>
      <c r="C22" t="s">
        <v>114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115</v>
      </c>
    </row>
    <row r="25" spans="2:12" ht="93" customHeight="1" x14ac:dyDescent="0.25">
      <c r="B25" s="39" t="s">
        <v>116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38" t="s">
        <v>117</v>
      </c>
      <c r="C2" s="38"/>
      <c r="D2" s="38"/>
      <c r="E2" s="38"/>
      <c r="F2" s="38"/>
      <c r="G2" s="38"/>
      <c r="H2" s="38"/>
      <c r="I2" s="38"/>
    </row>
    <row r="3" spans="2:9" x14ac:dyDescent="0.25">
      <c r="B3" s="38" t="s">
        <v>121</v>
      </c>
      <c r="C3" s="38"/>
      <c r="D3" s="38"/>
      <c r="E3" s="38"/>
      <c r="F3" s="38"/>
      <c r="G3" s="38"/>
      <c r="H3" s="38"/>
      <c r="I3" s="38"/>
    </row>
    <row r="4" spans="2:9" x14ac:dyDescent="0.25">
      <c r="B4" s="38" t="s">
        <v>122</v>
      </c>
      <c r="C4" s="38"/>
      <c r="D4" s="38"/>
      <c r="E4" s="38"/>
      <c r="F4" s="38"/>
      <c r="G4" s="38"/>
      <c r="H4" s="38"/>
      <c r="I4" s="38"/>
    </row>
    <row r="5" spans="2:9" ht="29.25" customHeight="1" x14ac:dyDescent="0.25">
      <c r="B5" s="47" t="s">
        <v>100</v>
      </c>
      <c r="C5" s="47"/>
      <c r="D5" s="50" t="s">
        <v>119</v>
      </c>
      <c r="E5" s="50"/>
      <c r="F5" s="50"/>
      <c r="G5" s="50" t="s">
        <v>103</v>
      </c>
      <c r="H5" s="50"/>
      <c r="I5" s="50"/>
    </row>
    <row r="6" spans="2:9" ht="30" x14ac:dyDescent="0.25">
      <c r="D6" s="5" t="s">
        <v>93</v>
      </c>
      <c r="E6" s="5" t="s">
        <v>94</v>
      </c>
      <c r="F6" s="2" t="s">
        <v>102</v>
      </c>
      <c r="G6" s="5" t="s">
        <v>93</v>
      </c>
      <c r="H6" s="5" t="s">
        <v>94</v>
      </c>
      <c r="I6" s="2" t="s">
        <v>102</v>
      </c>
    </row>
    <row r="7" spans="2:9" x14ac:dyDescent="0.25">
      <c r="B7" s="49" t="s">
        <v>31</v>
      </c>
      <c r="C7" t="s">
        <v>105</v>
      </c>
      <c r="D7" s="21">
        <v>821</v>
      </c>
      <c r="E7" s="21">
        <v>25</v>
      </c>
      <c r="F7" s="21">
        <v>0</v>
      </c>
      <c r="G7" s="21">
        <v>4275.1899999999996</v>
      </c>
      <c r="H7" s="21">
        <v>344.7</v>
      </c>
      <c r="I7" s="21">
        <v>0</v>
      </c>
    </row>
    <row r="8" spans="2:9" x14ac:dyDescent="0.25">
      <c r="B8" s="49"/>
      <c r="C8" t="s">
        <v>106</v>
      </c>
      <c r="D8" s="21"/>
      <c r="E8" s="21"/>
      <c r="F8" s="21"/>
      <c r="G8" s="21"/>
      <c r="H8" s="21"/>
      <c r="I8" s="21"/>
    </row>
    <row r="9" spans="2:9" x14ac:dyDescent="0.25">
      <c r="B9" s="49"/>
      <c r="C9" t="s">
        <v>107</v>
      </c>
      <c r="D9" s="21">
        <v>768</v>
      </c>
      <c r="E9" s="21">
        <v>25</v>
      </c>
      <c r="F9" s="21">
        <v>0</v>
      </c>
      <c r="G9" s="21">
        <v>3913.2</v>
      </c>
      <c r="H9" s="21">
        <v>344.7</v>
      </c>
      <c r="I9" s="21">
        <v>0</v>
      </c>
    </row>
    <row r="10" spans="2:9" x14ac:dyDescent="0.25">
      <c r="B10" s="49" t="s">
        <v>32</v>
      </c>
      <c r="C10" t="s">
        <v>108</v>
      </c>
      <c r="D10" s="21">
        <v>12</v>
      </c>
      <c r="E10" s="21">
        <v>19</v>
      </c>
      <c r="F10" s="21">
        <v>0</v>
      </c>
      <c r="G10" s="21">
        <v>666.1</v>
      </c>
      <c r="H10" s="21">
        <v>1234.8</v>
      </c>
      <c r="I10" s="21">
        <v>0</v>
      </c>
    </row>
    <row r="11" spans="2:9" x14ac:dyDescent="0.25">
      <c r="B11" s="49"/>
      <c r="C11" t="s">
        <v>106</v>
      </c>
      <c r="D11" s="21"/>
      <c r="E11" s="21"/>
      <c r="F11" s="21"/>
      <c r="G11" s="21"/>
      <c r="H11" s="21"/>
      <c r="I11" s="21"/>
    </row>
    <row r="12" spans="2:9" x14ac:dyDescent="0.25">
      <c r="B12" s="49"/>
      <c r="C12" t="s">
        <v>109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49" t="s">
        <v>33</v>
      </c>
      <c r="C13" t="s">
        <v>110</v>
      </c>
      <c r="D13" s="21">
        <v>1</v>
      </c>
      <c r="E13" s="21">
        <v>20</v>
      </c>
      <c r="F13" s="21">
        <v>0</v>
      </c>
      <c r="G13" s="21">
        <v>155</v>
      </c>
      <c r="H13" s="21">
        <v>5618</v>
      </c>
      <c r="I13" s="21">
        <v>0</v>
      </c>
    </row>
    <row r="14" spans="2:9" x14ac:dyDescent="0.25">
      <c r="B14" s="49"/>
      <c r="C14" t="s">
        <v>106</v>
      </c>
      <c r="D14" s="21"/>
      <c r="E14" s="21"/>
      <c r="F14" s="21"/>
      <c r="G14" s="21"/>
      <c r="H14" s="21"/>
      <c r="I14" s="21"/>
    </row>
    <row r="15" spans="2:9" x14ac:dyDescent="0.25">
      <c r="B15" s="49"/>
      <c r="C15" t="s">
        <v>111</v>
      </c>
      <c r="D15" s="21"/>
      <c r="E15" s="21"/>
      <c r="F15" s="21"/>
      <c r="G15" s="21"/>
      <c r="H15" s="21"/>
      <c r="I15" s="21"/>
    </row>
    <row r="16" spans="2:9" x14ac:dyDescent="0.25">
      <c r="B16" s="49" t="s">
        <v>34</v>
      </c>
      <c r="C16" t="s">
        <v>112</v>
      </c>
      <c r="D16" s="21">
        <v>0</v>
      </c>
      <c r="E16" s="21">
        <v>56</v>
      </c>
      <c r="F16" s="21">
        <v>0</v>
      </c>
      <c r="G16" s="21">
        <v>0</v>
      </c>
      <c r="H16" s="21">
        <v>8.01</v>
      </c>
      <c r="I16" s="21">
        <v>0</v>
      </c>
    </row>
    <row r="17" spans="2:9" x14ac:dyDescent="0.25">
      <c r="B17" s="49"/>
      <c r="C17" t="s">
        <v>106</v>
      </c>
      <c r="D17" s="21"/>
      <c r="E17" s="21"/>
      <c r="F17" s="21"/>
      <c r="G17" s="21"/>
      <c r="H17" s="21"/>
      <c r="I17" s="21"/>
    </row>
    <row r="18" spans="2:9" x14ac:dyDescent="0.25">
      <c r="B18" s="49"/>
      <c r="C18" t="s">
        <v>111</v>
      </c>
      <c r="D18" s="21">
        <v>0</v>
      </c>
      <c r="E18" s="21"/>
      <c r="F18" s="21">
        <v>0</v>
      </c>
      <c r="G18" s="21"/>
      <c r="H18" s="21"/>
      <c r="I18" s="21">
        <v>0</v>
      </c>
    </row>
    <row r="19" spans="2:9" x14ac:dyDescent="0.25">
      <c r="B19" s="49" t="s">
        <v>35</v>
      </c>
      <c r="C19" t="s">
        <v>113</v>
      </c>
      <c r="D19" s="21">
        <v>0</v>
      </c>
      <c r="E19" s="21"/>
      <c r="F19" s="21">
        <v>0</v>
      </c>
      <c r="G19" s="21"/>
      <c r="H19" s="21"/>
      <c r="I19" s="21">
        <v>0</v>
      </c>
    </row>
    <row r="20" spans="2:9" x14ac:dyDescent="0.25">
      <c r="B20" s="49"/>
      <c r="C20" t="s">
        <v>106</v>
      </c>
      <c r="D20" s="21"/>
      <c r="E20" s="21"/>
      <c r="F20" s="21"/>
      <c r="G20" s="21"/>
      <c r="H20" s="21"/>
      <c r="I20" s="21"/>
    </row>
    <row r="21" spans="2:9" x14ac:dyDescent="0.25">
      <c r="B21" s="49"/>
      <c r="C21" t="s">
        <v>111</v>
      </c>
      <c r="D21" s="21">
        <v>0</v>
      </c>
      <c r="E21" s="21"/>
      <c r="F21" s="21">
        <v>0</v>
      </c>
      <c r="G21" s="21"/>
      <c r="H21" s="21"/>
      <c r="I21" s="21">
        <v>0</v>
      </c>
    </row>
    <row r="22" spans="2:9" x14ac:dyDescent="0.25">
      <c r="B22" s="4" t="s">
        <v>36</v>
      </c>
      <c r="C22" t="s">
        <v>114</v>
      </c>
      <c r="D22" s="21">
        <v>0</v>
      </c>
      <c r="E22" s="21"/>
      <c r="F22" s="21">
        <v>0</v>
      </c>
      <c r="G22" s="21"/>
      <c r="H22" s="21"/>
      <c r="I22" s="21">
        <v>0</v>
      </c>
    </row>
    <row r="23" spans="2:9" x14ac:dyDescent="0.25">
      <c r="D23" s="21"/>
      <c r="E23" s="21"/>
      <c r="F23" s="21"/>
      <c r="G23" s="21"/>
      <c r="H23" s="21"/>
      <c r="I23" s="21"/>
    </row>
    <row r="24" spans="2:9" ht="28.5" customHeight="1" x14ac:dyDescent="0.25">
      <c r="B24" s="44" t="s">
        <v>115</v>
      </c>
      <c r="C24" s="44"/>
      <c r="D24" s="44"/>
      <c r="E24" s="44"/>
      <c r="F24" s="44"/>
      <c r="G24" s="44"/>
      <c r="H24" s="44"/>
      <c r="I24" s="44"/>
    </row>
    <row r="25" spans="2:9" ht="123" customHeight="1" x14ac:dyDescent="0.25">
      <c r="B25" s="44" t="s">
        <v>120</v>
      </c>
      <c r="C25" s="44"/>
      <c r="D25" s="44"/>
      <c r="E25" s="44"/>
      <c r="F25" s="44"/>
      <c r="G25" s="44"/>
      <c r="H25" s="44"/>
      <c r="I25" s="44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view="pageBreakPreview" zoomScale="110" zoomScaleNormal="100" zoomScaleSheetLayoutView="110" workbookViewId="0">
      <selection activeCell="D10" sqref="D10"/>
    </sheetView>
  </sheetViews>
  <sheetFormatPr defaultRowHeight="15" x14ac:dyDescent="0.25"/>
  <cols>
    <col min="1" max="1" width="9.85546875" customWidth="1"/>
    <col min="2" max="2" width="28.7109375" customWidth="1"/>
  </cols>
  <sheetData>
    <row r="1" spans="1:8" x14ac:dyDescent="0.25">
      <c r="A1" s="38" t="s">
        <v>117</v>
      </c>
      <c r="B1" s="38"/>
      <c r="C1" s="38"/>
      <c r="D1" s="38"/>
      <c r="E1" s="38"/>
      <c r="F1" s="38"/>
      <c r="G1" s="38"/>
      <c r="H1" s="38"/>
    </row>
    <row r="2" spans="1:8" x14ac:dyDescent="0.25">
      <c r="A2" s="38" t="s">
        <v>121</v>
      </c>
      <c r="B2" s="38"/>
      <c r="C2" s="38"/>
      <c r="D2" s="38"/>
      <c r="E2" s="38"/>
      <c r="F2" s="38"/>
      <c r="G2" s="38"/>
      <c r="H2" s="38"/>
    </row>
    <row r="3" spans="1:8" x14ac:dyDescent="0.25">
      <c r="A3" s="38" t="s">
        <v>150</v>
      </c>
      <c r="B3" s="38"/>
      <c r="C3" s="38"/>
      <c r="D3" s="38"/>
      <c r="E3" s="38"/>
      <c r="F3" s="38"/>
      <c r="G3" s="38"/>
      <c r="H3" s="38"/>
    </row>
    <row r="4" spans="1:8" x14ac:dyDescent="0.25">
      <c r="A4" s="46" t="s">
        <v>100</v>
      </c>
      <c r="B4" s="46"/>
      <c r="C4" s="43" t="s">
        <v>119</v>
      </c>
      <c r="D4" s="43"/>
      <c r="E4" s="43"/>
      <c r="F4" s="43" t="s">
        <v>103</v>
      </c>
      <c r="G4" s="43"/>
      <c r="H4" s="43"/>
    </row>
    <row r="5" spans="1:8" ht="30" x14ac:dyDescent="0.25">
      <c r="A5" s="12"/>
      <c r="B5" s="12"/>
      <c r="C5" s="18" t="s">
        <v>93</v>
      </c>
      <c r="D5" s="18" t="s">
        <v>94</v>
      </c>
      <c r="E5" s="11" t="s">
        <v>102</v>
      </c>
      <c r="F5" s="18" t="s">
        <v>93</v>
      </c>
      <c r="G5" s="18" t="s">
        <v>94</v>
      </c>
      <c r="H5" s="11" t="s">
        <v>102</v>
      </c>
    </row>
    <row r="6" spans="1:8" x14ac:dyDescent="0.25">
      <c r="A6" s="45" t="s">
        <v>31</v>
      </c>
      <c r="B6" s="12" t="s">
        <v>105</v>
      </c>
      <c r="C6" s="31">
        <v>731</v>
      </c>
      <c r="D6" s="31">
        <v>12</v>
      </c>
      <c r="E6" s="31">
        <v>0</v>
      </c>
      <c r="F6" s="31">
        <v>6302</v>
      </c>
      <c r="G6" s="31">
        <v>140.5</v>
      </c>
      <c r="H6" s="31">
        <v>0</v>
      </c>
    </row>
    <row r="7" spans="1:8" x14ac:dyDescent="0.25">
      <c r="A7" s="45"/>
      <c r="B7" s="12" t="s">
        <v>106</v>
      </c>
      <c r="C7" s="31"/>
      <c r="D7" s="31"/>
      <c r="E7" s="31"/>
      <c r="F7" s="31"/>
      <c r="G7" s="31"/>
      <c r="H7" s="31"/>
    </row>
    <row r="8" spans="1:8" x14ac:dyDescent="0.25">
      <c r="A8" s="45"/>
      <c r="B8" s="12" t="s">
        <v>107</v>
      </c>
      <c r="C8" s="31">
        <v>615</v>
      </c>
      <c r="D8" s="31">
        <v>6</v>
      </c>
      <c r="E8" s="31">
        <v>0</v>
      </c>
      <c r="F8" s="31">
        <v>5587.5</v>
      </c>
      <c r="G8" s="31">
        <v>75</v>
      </c>
      <c r="H8" s="31">
        <v>0</v>
      </c>
    </row>
    <row r="9" spans="1:8" x14ac:dyDescent="0.25">
      <c r="A9" s="45" t="s">
        <v>32</v>
      </c>
      <c r="B9" s="12" t="s">
        <v>108</v>
      </c>
      <c r="C9" s="31">
        <v>50</v>
      </c>
      <c r="D9" s="31">
        <v>48</v>
      </c>
      <c r="E9" s="31">
        <v>0</v>
      </c>
      <c r="F9" s="31">
        <v>1688.8</v>
      </c>
      <c r="G9" s="31">
        <v>3693.6</v>
      </c>
      <c r="H9" s="31">
        <v>0</v>
      </c>
    </row>
    <row r="10" spans="1:8" x14ac:dyDescent="0.25">
      <c r="A10" s="45"/>
      <c r="B10" s="12" t="s">
        <v>106</v>
      </c>
      <c r="C10" s="31"/>
      <c r="D10" s="31"/>
      <c r="E10" s="31"/>
      <c r="F10" s="31"/>
      <c r="G10" s="31"/>
      <c r="H10" s="31"/>
    </row>
    <row r="11" spans="1:8" x14ac:dyDescent="0.25">
      <c r="A11" s="45"/>
      <c r="B11" s="12" t="s">
        <v>109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</row>
    <row r="12" spans="1:8" x14ac:dyDescent="0.25">
      <c r="A12" s="45" t="s">
        <v>33</v>
      </c>
      <c r="B12" s="12" t="s">
        <v>110</v>
      </c>
      <c r="C12" s="31">
        <v>6</v>
      </c>
      <c r="D12" s="31">
        <v>24</v>
      </c>
      <c r="E12" s="31">
        <v>0</v>
      </c>
      <c r="F12" s="31">
        <v>1737.67</v>
      </c>
      <c r="G12" s="31">
        <v>7300.55</v>
      </c>
      <c r="H12" s="31">
        <v>0</v>
      </c>
    </row>
    <row r="13" spans="1:8" x14ac:dyDescent="0.25">
      <c r="A13" s="45"/>
      <c r="B13" s="12" t="s">
        <v>106</v>
      </c>
      <c r="C13" s="31"/>
      <c r="D13" s="31"/>
      <c r="E13" s="31"/>
      <c r="F13" s="31"/>
      <c r="G13" s="31"/>
      <c r="H13" s="31"/>
    </row>
    <row r="14" spans="1:8" x14ac:dyDescent="0.25">
      <c r="A14" s="45"/>
      <c r="B14" s="12" t="s">
        <v>111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5">
      <c r="A15" s="45" t="s">
        <v>34</v>
      </c>
      <c r="B15" s="12" t="s">
        <v>112</v>
      </c>
      <c r="C15" s="31">
        <v>0</v>
      </c>
      <c r="D15" s="31">
        <v>6</v>
      </c>
      <c r="E15" s="31">
        <v>0</v>
      </c>
      <c r="F15" s="31">
        <v>0</v>
      </c>
      <c r="G15" s="31">
        <v>15627</v>
      </c>
      <c r="H15" s="31">
        <v>0</v>
      </c>
    </row>
    <row r="16" spans="1:8" x14ac:dyDescent="0.25">
      <c r="A16" s="45"/>
      <c r="B16" s="12" t="s">
        <v>106</v>
      </c>
      <c r="C16" s="31"/>
      <c r="D16" s="31"/>
      <c r="E16" s="31"/>
      <c r="F16" s="31"/>
      <c r="G16" s="31"/>
      <c r="H16" s="31"/>
    </row>
    <row r="17" spans="1:8" x14ac:dyDescent="0.25">
      <c r="A17" s="45"/>
      <c r="B17" s="12" t="s">
        <v>111</v>
      </c>
      <c r="C17" s="31">
        <v>0</v>
      </c>
      <c r="D17" s="31">
        <v>1</v>
      </c>
      <c r="E17" s="31">
        <v>0</v>
      </c>
      <c r="F17" s="31">
        <v>0</v>
      </c>
      <c r="G17" s="31">
        <v>9600</v>
      </c>
      <c r="H17" s="31">
        <v>0</v>
      </c>
    </row>
    <row r="18" spans="1:8" x14ac:dyDescent="0.25">
      <c r="A18" s="45" t="s">
        <v>35</v>
      </c>
      <c r="B18" s="12" t="s">
        <v>113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5">
      <c r="A19" s="45"/>
      <c r="B19" s="12" t="s">
        <v>106</v>
      </c>
      <c r="C19" s="31"/>
      <c r="D19" s="31"/>
      <c r="E19" s="31"/>
      <c r="F19" s="31"/>
      <c r="G19" s="31"/>
      <c r="H19" s="31"/>
    </row>
    <row r="20" spans="1:8" x14ac:dyDescent="0.25">
      <c r="A20" s="45"/>
      <c r="B20" s="12" t="s">
        <v>111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1:8" x14ac:dyDescent="0.25">
      <c r="A21" s="14" t="s">
        <v>36</v>
      </c>
      <c r="B21" s="12" t="s">
        <v>114</v>
      </c>
      <c r="C21" s="31">
        <v>0</v>
      </c>
      <c r="D21" s="31">
        <v>9</v>
      </c>
      <c r="E21" s="31">
        <v>0</v>
      </c>
      <c r="F21" s="31">
        <v>0</v>
      </c>
      <c r="G21" s="31">
        <v>60600</v>
      </c>
      <c r="H21" s="31">
        <v>0</v>
      </c>
    </row>
    <row r="22" spans="1:8" x14ac:dyDescent="0.25">
      <c r="A22" s="12"/>
      <c r="B22" s="12"/>
      <c r="C22" s="31"/>
      <c r="D22" s="31"/>
      <c r="E22" s="31"/>
      <c r="F22" s="31"/>
      <c r="G22" s="31"/>
      <c r="H22" s="31"/>
    </row>
    <row r="23" spans="1:8" ht="32.25" customHeight="1" x14ac:dyDescent="0.25">
      <c r="A23" s="44" t="s">
        <v>115</v>
      </c>
      <c r="B23" s="44"/>
      <c r="C23" s="44"/>
      <c r="D23" s="44"/>
      <c r="E23" s="44"/>
      <c r="F23" s="44"/>
      <c r="G23" s="44"/>
      <c r="H23" s="44"/>
    </row>
    <row r="24" spans="1:8" ht="119.25" customHeight="1" x14ac:dyDescent="0.25">
      <c r="A24" s="44" t="s">
        <v>120</v>
      </c>
      <c r="B24" s="44"/>
      <c r="C24" s="44"/>
      <c r="D24" s="44"/>
      <c r="E24" s="44"/>
      <c r="F24" s="44"/>
      <c r="G24" s="44"/>
      <c r="H24" s="44"/>
    </row>
  </sheetData>
  <mergeCells count="13">
    <mergeCell ref="A1:H1"/>
    <mergeCell ref="A2:H2"/>
    <mergeCell ref="A3:H3"/>
    <mergeCell ref="A4:B4"/>
    <mergeCell ref="C4:E4"/>
    <mergeCell ref="F4:H4"/>
    <mergeCell ref="A24:H24"/>
    <mergeCell ref="A6:A8"/>
    <mergeCell ref="A9:A11"/>
    <mergeCell ref="A12:A14"/>
    <mergeCell ref="A15:A17"/>
    <mergeCell ref="A18:A20"/>
    <mergeCell ref="A23:H23"/>
  </mergeCells>
  <pageMargins left="0.7" right="0.7" top="0.75" bottom="0.75" header="0.3" footer="0.3"/>
  <pageSetup paperSize="9" scale="9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F26"/>
  <sheetViews>
    <sheetView view="pageBreakPreview" topLeftCell="A5" zoomScale="80" zoomScaleNormal="100" zoomScaleSheetLayoutView="80" workbookViewId="0">
      <selection activeCell="M19" sqref="M19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38" t="s">
        <v>7</v>
      </c>
      <c r="D2" s="38"/>
      <c r="E2" s="38"/>
      <c r="F2" s="38"/>
    </row>
    <row r="3" spans="2:6" x14ac:dyDescent="0.25">
      <c r="C3" s="38" t="s">
        <v>8</v>
      </c>
      <c r="D3" s="38"/>
      <c r="E3" s="38"/>
      <c r="F3" s="38"/>
    </row>
    <row r="4" spans="2:6" x14ac:dyDescent="0.25">
      <c r="C4" s="38" t="s">
        <v>9</v>
      </c>
      <c r="D4" s="38"/>
      <c r="E4" s="38"/>
      <c r="F4" s="38"/>
    </row>
    <row r="5" spans="2:6" x14ac:dyDescent="0.25">
      <c r="C5" s="38" t="s">
        <v>125</v>
      </c>
      <c r="D5" s="38"/>
      <c r="E5" s="38"/>
      <c r="F5" s="38"/>
    </row>
    <row r="6" spans="2:6" x14ac:dyDescent="0.25">
      <c r="C6" s="38" t="s">
        <v>143</v>
      </c>
      <c r="D6" s="38"/>
      <c r="E6" s="38"/>
      <c r="F6" s="38"/>
    </row>
    <row r="7" spans="2:6" x14ac:dyDescent="0.25">
      <c r="C7" s="38" t="s">
        <v>148</v>
      </c>
      <c r="D7" s="38"/>
      <c r="E7" s="38"/>
      <c r="F7" s="38"/>
    </row>
    <row r="9" spans="2:6" ht="35.25" customHeight="1" x14ac:dyDescent="0.25">
      <c r="B9" s="43" t="s">
        <v>2</v>
      </c>
      <c r="C9" s="43"/>
      <c r="D9" s="43" t="s">
        <v>3</v>
      </c>
      <c r="E9" s="43" t="s">
        <v>4</v>
      </c>
      <c r="F9" s="43"/>
    </row>
    <row r="10" spans="2:6" ht="41.25" customHeight="1" x14ac:dyDescent="0.25">
      <c r="B10" s="43"/>
      <c r="C10" s="43"/>
      <c r="D10" s="43"/>
      <c r="E10" s="24" t="s">
        <v>5</v>
      </c>
      <c r="F10" s="24" t="s">
        <v>6</v>
      </c>
    </row>
    <row r="11" spans="2:6" ht="210.75" customHeight="1" x14ac:dyDescent="0.25">
      <c r="B11" s="25" t="s">
        <v>1</v>
      </c>
      <c r="C11" s="26" t="s">
        <v>0</v>
      </c>
      <c r="D11" s="20" t="s">
        <v>10</v>
      </c>
      <c r="E11" s="23">
        <f>E12+E13+E14+E15</f>
        <v>829.14224245713604</v>
      </c>
      <c r="F11" s="17"/>
    </row>
    <row r="12" spans="2:6" ht="60" x14ac:dyDescent="0.25">
      <c r="B12" s="25" t="s">
        <v>12</v>
      </c>
      <c r="C12" s="26" t="s">
        <v>11</v>
      </c>
      <c r="D12" s="20" t="s">
        <v>10</v>
      </c>
      <c r="E12" s="23">
        <v>191.67823099519319</v>
      </c>
      <c r="F12" s="23"/>
    </row>
    <row r="13" spans="2:6" ht="60" x14ac:dyDescent="0.25">
      <c r="B13" s="25" t="s">
        <v>13</v>
      </c>
      <c r="C13" s="26" t="s">
        <v>16</v>
      </c>
      <c r="D13" s="20" t="s">
        <v>17</v>
      </c>
      <c r="E13" s="23">
        <v>140.81148347240233</v>
      </c>
      <c r="F13" s="23"/>
    </row>
    <row r="14" spans="2:6" ht="90" x14ac:dyDescent="0.25">
      <c r="B14" s="25" t="s">
        <v>14</v>
      </c>
      <c r="C14" s="26" t="s">
        <v>18</v>
      </c>
      <c r="D14" s="20" t="s">
        <v>17</v>
      </c>
      <c r="E14" s="23">
        <v>0</v>
      </c>
      <c r="F14" s="23"/>
    </row>
    <row r="15" spans="2:6" ht="105" x14ac:dyDescent="0.25">
      <c r="B15" s="25" t="s">
        <v>15</v>
      </c>
      <c r="C15" s="26" t="s">
        <v>19</v>
      </c>
      <c r="D15" s="20" t="s">
        <v>10</v>
      </c>
      <c r="E15" s="23">
        <v>496.65252798954049</v>
      </c>
      <c r="F15" s="23"/>
    </row>
    <row r="16" spans="2:6" ht="150" x14ac:dyDescent="0.25">
      <c r="B16" s="40" t="s">
        <v>20</v>
      </c>
      <c r="C16" s="22" t="s">
        <v>21</v>
      </c>
      <c r="D16" s="20" t="s">
        <v>17</v>
      </c>
      <c r="E16" s="23"/>
      <c r="F16" s="23"/>
    </row>
    <row r="17" spans="2:6" x14ac:dyDescent="0.25">
      <c r="B17" s="41"/>
      <c r="C17" s="28" t="s">
        <v>132</v>
      </c>
      <c r="D17" s="20" t="s">
        <v>17</v>
      </c>
      <c r="E17" s="23">
        <v>81580.899999999994</v>
      </c>
      <c r="F17" s="23"/>
    </row>
    <row r="18" spans="2:6" x14ac:dyDescent="0.25">
      <c r="B18" s="42"/>
      <c r="C18" s="29" t="s">
        <v>133</v>
      </c>
      <c r="D18" s="20" t="s">
        <v>17</v>
      </c>
      <c r="E18" s="23">
        <v>208667.96</v>
      </c>
      <c r="F18" s="23"/>
    </row>
    <row r="19" spans="2:6" ht="150" x14ac:dyDescent="0.25">
      <c r="B19" s="40" t="s">
        <v>23</v>
      </c>
      <c r="C19" s="22" t="s">
        <v>22</v>
      </c>
      <c r="D19" s="20" t="s">
        <v>17</v>
      </c>
      <c r="E19" s="23"/>
      <c r="F19" s="23"/>
    </row>
    <row r="20" spans="2:6" x14ac:dyDescent="0.25">
      <c r="B20" s="41"/>
      <c r="C20" s="28" t="s">
        <v>132</v>
      </c>
      <c r="D20" s="20" t="s">
        <v>17</v>
      </c>
      <c r="E20" s="51">
        <v>256400</v>
      </c>
      <c r="F20" s="23"/>
    </row>
    <row r="21" spans="2:6" x14ac:dyDescent="0.25">
      <c r="B21" s="42"/>
      <c r="C21" s="29" t="s">
        <v>133</v>
      </c>
      <c r="D21" s="20" t="s">
        <v>17</v>
      </c>
      <c r="E21" s="51">
        <v>0</v>
      </c>
      <c r="F21" s="23"/>
    </row>
    <row r="22" spans="2:6" ht="135" x14ac:dyDescent="0.25">
      <c r="B22" s="40" t="s">
        <v>25</v>
      </c>
      <c r="C22" s="26" t="s">
        <v>24</v>
      </c>
      <c r="D22" s="20" t="s">
        <v>10</v>
      </c>
      <c r="E22" s="23"/>
      <c r="F22" s="23"/>
    </row>
    <row r="23" spans="2:6" x14ac:dyDescent="0.25">
      <c r="B23" s="41"/>
      <c r="C23" s="28" t="s">
        <v>132</v>
      </c>
      <c r="D23" s="20" t="s">
        <v>10</v>
      </c>
      <c r="E23" s="23">
        <v>1039.426523297491</v>
      </c>
      <c r="F23" s="23"/>
    </row>
    <row r="24" spans="2:6" x14ac:dyDescent="0.25">
      <c r="B24" s="42"/>
      <c r="C24" s="29" t="s">
        <v>133</v>
      </c>
      <c r="D24" s="20" t="s">
        <v>10</v>
      </c>
      <c r="E24" s="23" t="s">
        <v>145</v>
      </c>
      <c r="F24" s="23"/>
    </row>
    <row r="26" spans="2:6" ht="48" customHeight="1" x14ac:dyDescent="0.25">
      <c r="B26" s="39" t="s">
        <v>26</v>
      </c>
      <c r="C26" s="39"/>
      <c r="D26" s="39"/>
      <c r="E26" s="39"/>
      <c r="F26" s="39"/>
    </row>
  </sheetData>
  <mergeCells count="13">
    <mergeCell ref="B26:F26"/>
    <mergeCell ref="B22:B24"/>
    <mergeCell ref="B19:B21"/>
    <mergeCell ref="B16:B18"/>
    <mergeCell ref="D9:D10"/>
    <mergeCell ref="B9:C10"/>
    <mergeCell ref="E9:F9"/>
    <mergeCell ref="C7:F7"/>
    <mergeCell ref="C2:F2"/>
    <mergeCell ref="C3:F3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F26"/>
  <sheetViews>
    <sheetView view="pageBreakPreview" zoomScale="80" zoomScaleNormal="100" zoomScaleSheetLayoutView="80" workbookViewId="0">
      <selection activeCell="E22" sqref="E22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38" t="s">
        <v>7</v>
      </c>
      <c r="D2" s="38"/>
      <c r="E2" s="38"/>
      <c r="F2" s="38"/>
    </row>
    <row r="3" spans="2:6" x14ac:dyDescent="0.25">
      <c r="C3" s="38" t="s">
        <v>8</v>
      </c>
      <c r="D3" s="38"/>
      <c r="E3" s="38"/>
      <c r="F3" s="38"/>
    </row>
    <row r="4" spans="2:6" x14ac:dyDescent="0.25">
      <c r="C4" s="38" t="s">
        <v>9</v>
      </c>
      <c r="D4" s="38"/>
      <c r="E4" s="38"/>
      <c r="F4" s="38"/>
    </row>
    <row r="5" spans="2:6" x14ac:dyDescent="0.25">
      <c r="C5" s="38" t="s">
        <v>129</v>
      </c>
      <c r="D5" s="38"/>
      <c r="E5" s="38"/>
      <c r="F5" s="38"/>
    </row>
    <row r="6" spans="2:6" x14ac:dyDescent="0.25">
      <c r="C6" s="38" t="s">
        <v>144</v>
      </c>
      <c r="D6" s="38"/>
      <c r="E6" s="38"/>
      <c r="F6" s="38"/>
    </row>
    <row r="7" spans="2:6" x14ac:dyDescent="0.25">
      <c r="C7" s="38" t="s">
        <v>148</v>
      </c>
      <c r="D7" s="38"/>
      <c r="E7" s="38"/>
      <c r="F7" s="38"/>
    </row>
    <row r="9" spans="2:6" ht="35.25" customHeight="1" x14ac:dyDescent="0.25">
      <c r="B9" s="43" t="s">
        <v>2</v>
      </c>
      <c r="C9" s="43"/>
      <c r="D9" s="43" t="s">
        <v>3</v>
      </c>
      <c r="E9" s="43" t="s">
        <v>4</v>
      </c>
      <c r="F9" s="43"/>
    </row>
    <row r="10" spans="2:6" ht="41.25" customHeight="1" x14ac:dyDescent="0.25">
      <c r="B10" s="43"/>
      <c r="C10" s="43"/>
      <c r="D10" s="43"/>
      <c r="E10" s="24" t="s">
        <v>5</v>
      </c>
      <c r="F10" s="24" t="s">
        <v>6</v>
      </c>
    </row>
    <row r="11" spans="2:6" ht="210.75" customHeight="1" x14ac:dyDescent="0.25">
      <c r="B11" s="25" t="s">
        <v>1</v>
      </c>
      <c r="C11" s="26" t="s">
        <v>0</v>
      </c>
      <c r="D11" s="20" t="s">
        <v>10</v>
      </c>
      <c r="E11" s="23">
        <f>E12+E13+E14+E15</f>
        <v>90.409219572841053</v>
      </c>
      <c r="F11" s="17"/>
    </row>
    <row r="12" spans="2:6" ht="60" x14ac:dyDescent="0.25">
      <c r="B12" s="25" t="s">
        <v>12</v>
      </c>
      <c r="C12" s="26" t="s">
        <v>11</v>
      </c>
      <c r="D12" s="20" t="s">
        <v>10</v>
      </c>
      <c r="E12" s="23">
        <v>39.095159905371155</v>
      </c>
      <c r="F12" s="23"/>
    </row>
    <row r="13" spans="2:6" ht="60" x14ac:dyDescent="0.25">
      <c r="B13" s="25" t="s">
        <v>13</v>
      </c>
      <c r="C13" s="26" t="s">
        <v>16</v>
      </c>
      <c r="D13" s="20" t="s">
        <v>17</v>
      </c>
      <c r="E13" s="23">
        <v>27.77438724986429</v>
      </c>
      <c r="F13" s="23"/>
    </row>
    <row r="14" spans="2:6" ht="90" x14ac:dyDescent="0.25">
      <c r="B14" s="25" t="s">
        <v>14</v>
      </c>
      <c r="C14" s="26" t="s">
        <v>18</v>
      </c>
      <c r="D14" s="20" t="s">
        <v>17</v>
      </c>
      <c r="E14" s="23">
        <v>0</v>
      </c>
      <c r="F14" s="23"/>
    </row>
    <row r="15" spans="2:6" ht="105" x14ac:dyDescent="0.25">
      <c r="B15" s="25" t="s">
        <v>15</v>
      </c>
      <c r="C15" s="26" t="s">
        <v>19</v>
      </c>
      <c r="D15" s="20" t="s">
        <v>10</v>
      </c>
      <c r="E15" s="23">
        <v>23.539672417605612</v>
      </c>
      <c r="F15" s="23"/>
    </row>
    <row r="16" spans="2:6" ht="150" x14ac:dyDescent="0.25">
      <c r="B16" s="40" t="s">
        <v>20</v>
      </c>
      <c r="C16" s="22" t="s">
        <v>21</v>
      </c>
      <c r="D16" s="20" t="s">
        <v>17</v>
      </c>
      <c r="E16" s="23"/>
      <c r="F16" s="23"/>
    </row>
    <row r="17" spans="2:6" x14ac:dyDescent="0.25">
      <c r="B17" s="41"/>
      <c r="C17" s="28" t="s">
        <v>132</v>
      </c>
      <c r="D17" s="20" t="s">
        <v>17</v>
      </c>
      <c r="E17" s="23">
        <v>41044.506999391349</v>
      </c>
      <c r="F17" s="23"/>
    </row>
    <row r="18" spans="2:6" x14ac:dyDescent="0.25">
      <c r="B18" s="42"/>
      <c r="C18" s="29" t="s">
        <v>133</v>
      </c>
      <c r="D18" s="20" t="s">
        <v>17</v>
      </c>
      <c r="E18" s="23">
        <v>103813.23</v>
      </c>
      <c r="F18" s="23"/>
    </row>
    <row r="19" spans="2:6" ht="150" x14ac:dyDescent="0.25">
      <c r="B19" s="40" t="s">
        <v>23</v>
      </c>
      <c r="C19" s="22" t="s">
        <v>22</v>
      </c>
      <c r="D19" s="20" t="s">
        <v>17</v>
      </c>
      <c r="E19" s="23"/>
      <c r="F19" s="23"/>
    </row>
    <row r="20" spans="2:6" x14ac:dyDescent="0.25">
      <c r="B20" s="41"/>
      <c r="C20" s="28" t="s">
        <v>132</v>
      </c>
      <c r="D20" s="20" t="s">
        <v>17</v>
      </c>
      <c r="E20" s="23">
        <v>293280</v>
      </c>
      <c r="F20" s="23"/>
    </row>
    <row r="21" spans="2:6" x14ac:dyDescent="0.25">
      <c r="B21" s="42"/>
      <c r="C21" s="29" t="s">
        <v>133</v>
      </c>
      <c r="D21" s="20" t="s">
        <v>17</v>
      </c>
      <c r="E21" s="23">
        <v>666440</v>
      </c>
      <c r="F21" s="23"/>
    </row>
    <row r="22" spans="2:6" ht="135" x14ac:dyDescent="0.25">
      <c r="B22" s="40" t="s">
        <v>25</v>
      </c>
      <c r="C22" s="26" t="s">
        <v>24</v>
      </c>
      <c r="D22" s="20" t="s">
        <v>10</v>
      </c>
      <c r="E22" s="23"/>
      <c r="F22" s="23"/>
    </row>
    <row r="23" spans="2:6" x14ac:dyDescent="0.25">
      <c r="B23" s="41"/>
      <c r="C23" s="28" t="s">
        <v>132</v>
      </c>
      <c r="D23" s="20" t="s">
        <v>10</v>
      </c>
      <c r="E23" s="23">
        <v>0</v>
      </c>
      <c r="F23" s="23"/>
    </row>
    <row r="24" spans="2:6" x14ac:dyDescent="0.25">
      <c r="B24" s="42"/>
      <c r="C24" s="29" t="s">
        <v>133</v>
      </c>
      <c r="D24" s="20" t="s">
        <v>10</v>
      </c>
      <c r="E24" s="23">
        <v>0</v>
      </c>
      <c r="F24" s="23"/>
    </row>
    <row r="26" spans="2:6" ht="48" customHeight="1" x14ac:dyDescent="0.25">
      <c r="B26" s="39" t="s">
        <v>26</v>
      </c>
      <c r="C26" s="39"/>
      <c r="D26" s="39"/>
      <c r="E26" s="39"/>
      <c r="F26" s="39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F26"/>
  <sheetViews>
    <sheetView view="pageBreakPreview" zoomScale="90" zoomScaleNormal="100" zoomScaleSheetLayoutView="90" workbookViewId="0">
      <selection activeCell="E24" sqref="E24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38" t="s">
        <v>7</v>
      </c>
      <c r="D2" s="38"/>
      <c r="E2" s="38"/>
      <c r="F2" s="38"/>
    </row>
    <row r="3" spans="2:6" x14ac:dyDescent="0.25">
      <c r="C3" s="38" t="s">
        <v>8</v>
      </c>
      <c r="D3" s="38"/>
      <c r="E3" s="38"/>
      <c r="F3" s="38"/>
    </row>
    <row r="4" spans="2:6" x14ac:dyDescent="0.25">
      <c r="C4" s="38" t="s">
        <v>9</v>
      </c>
      <c r="D4" s="38"/>
      <c r="E4" s="38"/>
      <c r="F4" s="38"/>
    </row>
    <row r="5" spans="2:6" x14ac:dyDescent="0.25">
      <c r="C5" s="38" t="s">
        <v>130</v>
      </c>
      <c r="D5" s="38"/>
      <c r="E5" s="38"/>
      <c r="F5" s="38"/>
    </row>
    <row r="6" spans="2:6" x14ac:dyDescent="0.25">
      <c r="C6" s="38" t="s">
        <v>143</v>
      </c>
      <c r="D6" s="38"/>
      <c r="E6" s="38"/>
      <c r="F6" s="38"/>
    </row>
    <row r="7" spans="2:6" x14ac:dyDescent="0.25">
      <c r="C7" s="38" t="s">
        <v>148</v>
      </c>
      <c r="D7" s="38"/>
      <c r="E7" s="38"/>
      <c r="F7" s="38"/>
    </row>
    <row r="9" spans="2:6" ht="35.25" customHeight="1" x14ac:dyDescent="0.25">
      <c r="B9" s="43" t="s">
        <v>2</v>
      </c>
      <c r="C9" s="43"/>
      <c r="D9" s="43" t="s">
        <v>3</v>
      </c>
      <c r="E9" s="43" t="s">
        <v>4</v>
      </c>
      <c r="F9" s="43"/>
    </row>
    <row r="10" spans="2:6" ht="41.25" customHeight="1" x14ac:dyDescent="0.25">
      <c r="B10" s="43"/>
      <c r="C10" s="43"/>
      <c r="D10" s="43"/>
      <c r="E10" s="24" t="s">
        <v>5</v>
      </c>
      <c r="F10" s="24" t="s">
        <v>6</v>
      </c>
    </row>
    <row r="11" spans="2:6" ht="210.75" customHeight="1" x14ac:dyDescent="0.25">
      <c r="B11" s="25" t="s">
        <v>1</v>
      </c>
      <c r="C11" s="26" t="s">
        <v>0</v>
      </c>
      <c r="D11" s="20" t="s">
        <v>10</v>
      </c>
      <c r="E11" s="23">
        <f>E12+E13+E14+E15</f>
        <v>26.828491306449219</v>
      </c>
      <c r="F11" s="17"/>
    </row>
    <row r="12" spans="2:6" ht="60" x14ac:dyDescent="0.25">
      <c r="B12" s="25" t="s">
        <v>12</v>
      </c>
      <c r="C12" s="26" t="s">
        <v>11</v>
      </c>
      <c r="D12" s="20" t="s">
        <v>10</v>
      </c>
      <c r="E12" s="23">
        <v>13.346639422695761</v>
      </c>
      <c r="F12" s="23"/>
    </row>
    <row r="13" spans="2:6" ht="60" x14ac:dyDescent="0.25">
      <c r="B13" s="25" t="s">
        <v>13</v>
      </c>
      <c r="C13" s="26" t="s">
        <v>16</v>
      </c>
      <c r="D13" s="20" t="s">
        <v>17</v>
      </c>
      <c r="E13" s="23">
        <v>7.020677597278385</v>
      </c>
      <c r="F13" s="23"/>
    </row>
    <row r="14" spans="2:6" ht="90" x14ac:dyDescent="0.25">
      <c r="B14" s="25" t="s">
        <v>14</v>
      </c>
      <c r="C14" s="26" t="s">
        <v>18</v>
      </c>
      <c r="D14" s="20" t="s">
        <v>17</v>
      </c>
      <c r="E14" s="23"/>
      <c r="F14" s="23"/>
    </row>
    <row r="15" spans="2:6" ht="105" x14ac:dyDescent="0.25">
      <c r="B15" s="25" t="s">
        <v>15</v>
      </c>
      <c r="C15" s="26" t="s">
        <v>19</v>
      </c>
      <c r="D15" s="20" t="s">
        <v>10</v>
      </c>
      <c r="E15" s="23">
        <v>6.4611742864750754</v>
      </c>
      <c r="F15" s="23"/>
    </row>
    <row r="16" spans="2:6" ht="150" x14ac:dyDescent="0.25">
      <c r="B16" s="40" t="s">
        <v>20</v>
      </c>
      <c r="C16" s="22" t="s">
        <v>21</v>
      </c>
      <c r="D16" s="20" t="s">
        <v>17</v>
      </c>
      <c r="E16" s="23"/>
      <c r="F16" s="23"/>
    </row>
    <row r="17" spans="2:6" x14ac:dyDescent="0.25">
      <c r="B17" s="41"/>
      <c r="C17" s="28" t="s">
        <v>132</v>
      </c>
      <c r="D17" s="20" t="s">
        <v>17</v>
      </c>
      <c r="E17" s="23" t="s">
        <v>128</v>
      </c>
      <c r="F17" s="23"/>
    </row>
    <row r="18" spans="2:6" x14ac:dyDescent="0.25">
      <c r="B18" s="42"/>
      <c r="C18" s="29" t="s">
        <v>133</v>
      </c>
      <c r="D18" s="20" t="s">
        <v>17</v>
      </c>
      <c r="E18" s="23">
        <v>386403.20430107514</v>
      </c>
      <c r="F18" s="23"/>
    </row>
    <row r="19" spans="2:6" ht="150" x14ac:dyDescent="0.25">
      <c r="B19" s="40" t="s">
        <v>23</v>
      </c>
      <c r="C19" s="22" t="s">
        <v>22</v>
      </c>
      <c r="D19" s="20" t="s">
        <v>17</v>
      </c>
      <c r="E19" s="23"/>
      <c r="F19" s="23"/>
    </row>
    <row r="20" spans="2:6" x14ac:dyDescent="0.25">
      <c r="B20" s="41"/>
      <c r="C20" s="28" t="s">
        <v>132</v>
      </c>
      <c r="D20" s="20" t="s">
        <v>17</v>
      </c>
      <c r="E20" s="23">
        <v>337080</v>
      </c>
      <c r="F20" s="23"/>
    </row>
    <row r="21" spans="2:6" x14ac:dyDescent="0.25">
      <c r="B21" s="42"/>
      <c r="C21" s="29" t="s">
        <v>133</v>
      </c>
      <c r="D21" s="20" t="s">
        <v>17</v>
      </c>
      <c r="E21" s="23">
        <v>896350</v>
      </c>
      <c r="F21" s="23"/>
    </row>
    <row r="22" spans="2:6" ht="135" x14ac:dyDescent="0.25">
      <c r="B22" s="40" t="s">
        <v>25</v>
      </c>
      <c r="C22" s="26" t="s">
        <v>24</v>
      </c>
      <c r="D22" s="20" t="s">
        <v>10</v>
      </c>
      <c r="E22" s="23"/>
      <c r="F22" s="23"/>
    </row>
    <row r="23" spans="2:6" x14ac:dyDescent="0.25">
      <c r="B23" s="41"/>
      <c r="C23" s="28" t="s">
        <v>132</v>
      </c>
      <c r="D23" s="20" t="s">
        <v>10</v>
      </c>
      <c r="E23" s="23">
        <v>0</v>
      </c>
      <c r="F23" s="23"/>
    </row>
    <row r="24" spans="2:6" x14ac:dyDescent="0.25">
      <c r="B24" s="42"/>
      <c r="C24" s="29" t="s">
        <v>133</v>
      </c>
      <c r="D24" s="20" t="s">
        <v>10</v>
      </c>
      <c r="E24" s="23">
        <v>109</v>
      </c>
      <c r="F24" s="23"/>
    </row>
    <row r="26" spans="2:6" ht="48" customHeight="1" x14ac:dyDescent="0.25">
      <c r="B26" s="39" t="s">
        <v>26</v>
      </c>
      <c r="C26" s="39"/>
      <c r="D26" s="39"/>
      <c r="E26" s="39"/>
      <c r="F26" s="39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2:F25"/>
  <sheetViews>
    <sheetView view="pageBreakPreview" zoomScale="80" zoomScaleNormal="100" zoomScaleSheetLayoutView="80" workbookViewId="0">
      <selection activeCell="L17" sqref="L17"/>
    </sheetView>
  </sheetViews>
  <sheetFormatPr defaultRowHeight="15" x14ac:dyDescent="0.25"/>
  <cols>
    <col min="2" max="2" width="5.7109375" style="4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38" t="s">
        <v>48</v>
      </c>
      <c r="C2" s="38"/>
      <c r="D2" s="38"/>
      <c r="E2" s="38"/>
      <c r="F2" s="38"/>
    </row>
    <row r="3" spans="2:6" x14ac:dyDescent="0.25">
      <c r="B3" s="38" t="s">
        <v>131</v>
      </c>
      <c r="C3" s="38"/>
      <c r="D3" s="38"/>
      <c r="E3" s="38"/>
      <c r="F3" s="38"/>
    </row>
    <row r="4" spans="2:6" ht="115.5" customHeight="1" x14ac:dyDescent="0.25">
      <c r="B4" s="46" t="s">
        <v>27</v>
      </c>
      <c r="C4" s="46"/>
      <c r="D4" s="19" t="s">
        <v>28</v>
      </c>
      <c r="E4" s="19" t="s">
        <v>29</v>
      </c>
      <c r="F4" s="19" t="s">
        <v>30</v>
      </c>
    </row>
    <row r="5" spans="2:6" ht="30.75" customHeight="1" x14ac:dyDescent="0.25">
      <c r="B5" s="45" t="s">
        <v>31</v>
      </c>
      <c r="C5" s="26" t="s">
        <v>37</v>
      </c>
      <c r="D5" s="30"/>
      <c r="E5" s="27"/>
      <c r="F5" s="27"/>
    </row>
    <row r="6" spans="2:6" x14ac:dyDescent="0.25">
      <c r="B6" s="45"/>
      <c r="C6" s="22" t="s">
        <v>5</v>
      </c>
      <c r="D6" s="30">
        <v>1681209.7640588395</v>
      </c>
      <c r="E6" s="27">
        <v>8771</v>
      </c>
      <c r="F6" s="27">
        <f>D6/E6</f>
        <v>191.67823099519319</v>
      </c>
    </row>
    <row r="7" spans="2:6" x14ac:dyDescent="0.25">
      <c r="B7" s="45"/>
      <c r="C7" s="22" t="s">
        <v>6</v>
      </c>
      <c r="D7" s="30"/>
      <c r="E7" s="27"/>
      <c r="F7" s="27"/>
    </row>
    <row r="8" spans="2:6" ht="45" x14ac:dyDescent="0.25">
      <c r="B8" s="20" t="s">
        <v>32</v>
      </c>
      <c r="C8" s="22" t="s">
        <v>38</v>
      </c>
      <c r="D8" s="30">
        <v>0</v>
      </c>
      <c r="E8" s="27">
        <v>0</v>
      </c>
      <c r="F8" s="27">
        <v>0</v>
      </c>
    </row>
    <row r="9" spans="2:6" ht="45" x14ac:dyDescent="0.25">
      <c r="B9" s="45" t="s">
        <v>33</v>
      </c>
      <c r="C9" s="26" t="s">
        <v>39</v>
      </c>
      <c r="D9" s="30">
        <f>D10+D11+D12+D13+D14</f>
        <v>6357439.9783844613</v>
      </c>
      <c r="E9" s="27">
        <f>E10+E11+E12+E13+E14</f>
        <v>706.17</v>
      </c>
      <c r="F9" s="27">
        <f>D9/E9</f>
        <v>9002.704700545848</v>
      </c>
    </row>
    <row r="10" spans="2:6" x14ac:dyDescent="0.25">
      <c r="B10" s="45"/>
      <c r="C10" s="22" t="s">
        <v>40</v>
      </c>
      <c r="D10" s="30">
        <v>4642075.4192446759</v>
      </c>
      <c r="E10" s="27">
        <v>691.17</v>
      </c>
      <c r="F10" s="27">
        <f t="shared" ref="F10:F13" si="0">D10/E10</f>
        <v>6716.2570991864177</v>
      </c>
    </row>
    <row r="11" spans="2:6" x14ac:dyDescent="0.25">
      <c r="B11" s="45"/>
      <c r="C11" s="22" t="s">
        <v>41</v>
      </c>
      <c r="D11" s="30">
        <v>1607628</v>
      </c>
      <c r="E11" s="27">
        <v>0</v>
      </c>
      <c r="F11" s="27" t="e">
        <f t="shared" si="0"/>
        <v>#DIV/0!</v>
      </c>
    </row>
    <row r="12" spans="2:6" x14ac:dyDescent="0.25">
      <c r="B12" s="45"/>
      <c r="C12" s="22" t="s">
        <v>42</v>
      </c>
      <c r="D12" s="30">
        <v>0</v>
      </c>
      <c r="E12" s="27">
        <v>0</v>
      </c>
      <c r="F12" s="27">
        <v>0</v>
      </c>
    </row>
    <row r="13" spans="2:6" ht="58.5" customHeight="1" x14ac:dyDescent="0.25">
      <c r="B13" s="45"/>
      <c r="C13" s="22" t="s">
        <v>43</v>
      </c>
      <c r="D13" s="30">
        <v>107736.55913978495</v>
      </c>
      <c r="E13" s="27">
        <v>15</v>
      </c>
      <c r="F13" s="27">
        <f t="shared" si="0"/>
        <v>7182.4372759856633</v>
      </c>
    </row>
    <row r="14" spans="2:6" ht="30.75" customHeight="1" x14ac:dyDescent="0.25">
      <c r="B14" s="45"/>
      <c r="C14" s="22" t="s">
        <v>44</v>
      </c>
      <c r="D14" s="30">
        <v>0</v>
      </c>
      <c r="E14" s="27">
        <v>0</v>
      </c>
      <c r="F14" s="27">
        <v>0</v>
      </c>
    </row>
    <row r="15" spans="2:6" ht="45" x14ac:dyDescent="0.25">
      <c r="B15" s="45" t="s">
        <v>34</v>
      </c>
      <c r="C15" s="26" t="s">
        <v>45</v>
      </c>
      <c r="D15" s="30"/>
      <c r="E15" s="27"/>
      <c r="F15" s="27"/>
    </row>
    <row r="16" spans="2:6" x14ac:dyDescent="0.25">
      <c r="B16" s="45"/>
      <c r="C16" s="22" t="s">
        <v>5</v>
      </c>
      <c r="D16" s="30">
        <v>1235057.5215364408</v>
      </c>
      <c r="E16" s="27">
        <f>E6</f>
        <v>8771</v>
      </c>
      <c r="F16" s="27">
        <f>D16/E16</f>
        <v>140.81148347240233</v>
      </c>
    </row>
    <row r="17" spans="2:6" x14ac:dyDescent="0.25">
      <c r="B17" s="45"/>
      <c r="C17" s="22" t="s">
        <v>6</v>
      </c>
      <c r="D17" s="30"/>
      <c r="E17" s="27"/>
      <c r="F17" s="27"/>
    </row>
    <row r="18" spans="2:6" ht="58.5" customHeight="1" x14ac:dyDescent="0.25">
      <c r="B18" s="45" t="s">
        <v>35</v>
      </c>
      <c r="C18" s="22" t="s">
        <v>46</v>
      </c>
      <c r="D18" s="30"/>
      <c r="E18" s="27"/>
      <c r="F18" s="27"/>
    </row>
    <row r="19" spans="2:6" x14ac:dyDescent="0.25">
      <c r="B19" s="45"/>
      <c r="C19" s="22" t="s">
        <v>5</v>
      </c>
      <c r="D19" s="30"/>
      <c r="E19" s="27"/>
      <c r="F19" s="27"/>
    </row>
    <row r="20" spans="2:6" x14ac:dyDescent="0.25">
      <c r="B20" s="45"/>
      <c r="C20" s="22" t="s">
        <v>6</v>
      </c>
      <c r="D20" s="30"/>
      <c r="E20" s="27"/>
      <c r="F20" s="27"/>
    </row>
    <row r="21" spans="2:6" ht="120.75" customHeight="1" x14ac:dyDescent="0.25">
      <c r="B21" s="45" t="s">
        <v>36</v>
      </c>
      <c r="C21" s="26" t="s">
        <v>47</v>
      </c>
      <c r="D21" s="30"/>
      <c r="E21" s="27"/>
      <c r="F21" s="27"/>
    </row>
    <row r="22" spans="2:6" x14ac:dyDescent="0.25">
      <c r="B22" s="45"/>
      <c r="C22" s="22" t="s">
        <v>5</v>
      </c>
      <c r="D22" s="30">
        <v>4356139.3229962597</v>
      </c>
      <c r="E22" s="27">
        <f>E16</f>
        <v>8771</v>
      </c>
      <c r="F22" s="27">
        <f>D22/E22</f>
        <v>496.65252798954049</v>
      </c>
    </row>
    <row r="23" spans="2:6" x14ac:dyDescent="0.25">
      <c r="B23" s="45"/>
      <c r="C23" s="22" t="s">
        <v>6</v>
      </c>
      <c r="D23" s="30"/>
      <c r="E23" s="27"/>
      <c r="F23" s="27"/>
    </row>
    <row r="25" spans="2:6" ht="42" customHeight="1" x14ac:dyDescent="0.25">
      <c r="B25" s="44" t="s">
        <v>49</v>
      </c>
      <c r="C25" s="44"/>
      <c r="D25" s="44"/>
      <c r="E25" s="44"/>
      <c r="F25" s="44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I25"/>
  <sheetViews>
    <sheetView view="pageBreakPreview" zoomScale="70" zoomScaleNormal="100" zoomScaleSheetLayoutView="70" workbookViewId="0">
      <selection activeCell="D14" sqref="D14"/>
    </sheetView>
  </sheetViews>
  <sheetFormatPr defaultRowHeight="15" x14ac:dyDescent="0.25"/>
  <cols>
    <col min="2" max="2" width="5.7109375" style="16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9" x14ac:dyDescent="0.25">
      <c r="B2" s="38" t="s">
        <v>48</v>
      </c>
      <c r="C2" s="38"/>
      <c r="D2" s="38"/>
      <c r="E2" s="38"/>
      <c r="F2" s="38"/>
    </row>
    <row r="3" spans="2:9" x14ac:dyDescent="0.25">
      <c r="B3" s="38" t="s">
        <v>134</v>
      </c>
      <c r="C3" s="38"/>
      <c r="D3" s="38"/>
      <c r="E3" s="38"/>
      <c r="F3" s="38"/>
    </row>
    <row r="4" spans="2:9" ht="115.5" customHeight="1" x14ac:dyDescent="0.25">
      <c r="B4" s="46" t="s">
        <v>27</v>
      </c>
      <c r="C4" s="46"/>
      <c r="D4" s="19" t="s">
        <v>28</v>
      </c>
      <c r="E4" s="19" t="s">
        <v>29</v>
      </c>
      <c r="F4" s="19" t="s">
        <v>30</v>
      </c>
    </row>
    <row r="5" spans="2:9" ht="30.75" customHeight="1" x14ac:dyDescent="0.25">
      <c r="B5" s="45" t="s">
        <v>31</v>
      </c>
      <c r="C5" s="26" t="s">
        <v>37</v>
      </c>
      <c r="D5" s="30"/>
      <c r="E5" s="27"/>
      <c r="F5" s="27"/>
    </row>
    <row r="6" spans="2:9" x14ac:dyDescent="0.25">
      <c r="B6" s="45"/>
      <c r="C6" s="22" t="s">
        <v>5</v>
      </c>
      <c r="D6" s="30">
        <v>91130.817739420163</v>
      </c>
      <c r="E6" s="27">
        <v>2331</v>
      </c>
      <c r="F6" s="27">
        <f>D6/E6</f>
        <v>39.095159905371155</v>
      </c>
    </row>
    <row r="7" spans="2:9" x14ac:dyDescent="0.25">
      <c r="B7" s="45"/>
      <c r="C7" s="22" t="s">
        <v>6</v>
      </c>
      <c r="D7" s="30"/>
      <c r="E7" s="27"/>
      <c r="F7" s="27"/>
    </row>
    <row r="8" spans="2:9" ht="45" x14ac:dyDescent="0.25">
      <c r="B8" s="20" t="s">
        <v>32</v>
      </c>
      <c r="C8" s="22" t="s">
        <v>38</v>
      </c>
      <c r="D8" s="30">
        <v>0</v>
      </c>
      <c r="E8" s="27">
        <v>0</v>
      </c>
      <c r="F8" s="27">
        <v>0</v>
      </c>
    </row>
    <row r="9" spans="2:9" ht="45" x14ac:dyDescent="0.25">
      <c r="B9" s="45" t="s">
        <v>33</v>
      </c>
      <c r="C9" s="26" t="s">
        <v>39</v>
      </c>
      <c r="D9" s="30">
        <f>D10+D11+D12+D13+D14</f>
        <v>6085328.6554702856</v>
      </c>
      <c r="E9" s="30">
        <f>E10+E11+E12+E13+E14</f>
        <v>139</v>
      </c>
      <c r="F9" s="27">
        <f>D9/E9</f>
        <v>43779.342845109968</v>
      </c>
    </row>
    <row r="10" spans="2:9" x14ac:dyDescent="0.25">
      <c r="B10" s="45"/>
      <c r="C10" s="22" t="s">
        <v>40</v>
      </c>
      <c r="D10" s="30">
        <v>67884.255470285701</v>
      </c>
      <c r="E10" s="27">
        <v>139</v>
      </c>
      <c r="F10" s="27">
        <f>D10/E10</f>
        <v>488.37593863514894</v>
      </c>
    </row>
    <row r="11" spans="2:9" x14ac:dyDescent="0.25">
      <c r="B11" s="45"/>
      <c r="C11" s="22" t="s">
        <v>41</v>
      </c>
      <c r="D11" s="30">
        <v>6017444.3999999994</v>
      </c>
      <c r="E11" s="27">
        <v>0</v>
      </c>
      <c r="F11" s="27" t="e">
        <f t="shared" ref="F11:F13" si="0">D11/E11</f>
        <v>#DIV/0!</v>
      </c>
    </row>
    <row r="12" spans="2:9" x14ac:dyDescent="0.25">
      <c r="B12" s="45"/>
      <c r="C12" s="22" t="s">
        <v>42</v>
      </c>
      <c r="D12" s="30"/>
      <c r="E12" s="27"/>
      <c r="F12" s="27"/>
    </row>
    <row r="13" spans="2:9" ht="58.5" customHeight="1" x14ac:dyDescent="0.25">
      <c r="B13" s="45"/>
      <c r="C13" s="22" t="s">
        <v>43</v>
      </c>
      <c r="D13" s="30">
        <v>0</v>
      </c>
      <c r="E13" s="27">
        <v>0</v>
      </c>
      <c r="F13" s="27" t="e">
        <f t="shared" si="0"/>
        <v>#DIV/0!</v>
      </c>
      <c r="H13">
        <v>135.6</v>
      </c>
    </row>
    <row r="14" spans="2:9" ht="30.75" customHeight="1" x14ac:dyDescent="0.25">
      <c r="B14" s="45"/>
      <c r="C14" s="22" t="s">
        <v>44</v>
      </c>
      <c r="D14" s="30">
        <v>0</v>
      </c>
      <c r="E14" s="27">
        <v>0</v>
      </c>
      <c r="F14" s="27"/>
      <c r="I14" s="8"/>
    </row>
    <row r="15" spans="2:9" ht="45" x14ac:dyDescent="0.25">
      <c r="B15" s="45" t="s">
        <v>34</v>
      </c>
      <c r="C15" s="26" t="s">
        <v>45</v>
      </c>
      <c r="D15" s="30"/>
      <c r="E15" s="27"/>
      <c r="F15" s="27"/>
    </row>
    <row r="16" spans="2:9" x14ac:dyDescent="0.25">
      <c r="B16" s="45"/>
      <c r="C16" s="22" t="s">
        <v>5</v>
      </c>
      <c r="D16" s="30">
        <v>64742.096679433664</v>
      </c>
      <c r="E16" s="27">
        <f>E6</f>
        <v>2331</v>
      </c>
      <c r="F16" s="27">
        <f>D16/E16</f>
        <v>27.77438724986429</v>
      </c>
    </row>
    <row r="17" spans="2:6" x14ac:dyDescent="0.25">
      <c r="B17" s="45"/>
      <c r="C17" s="22" t="s">
        <v>6</v>
      </c>
      <c r="D17" s="30"/>
      <c r="E17" s="27"/>
      <c r="F17" s="27"/>
    </row>
    <row r="18" spans="2:6" ht="58.5" customHeight="1" x14ac:dyDescent="0.25">
      <c r="B18" s="45" t="s">
        <v>35</v>
      </c>
      <c r="C18" s="22" t="s">
        <v>46</v>
      </c>
      <c r="D18" s="30"/>
      <c r="E18" s="27"/>
      <c r="F18" s="27"/>
    </row>
    <row r="19" spans="2:6" x14ac:dyDescent="0.25">
      <c r="B19" s="45"/>
      <c r="C19" s="22" t="s">
        <v>5</v>
      </c>
      <c r="D19" s="30">
        <v>0</v>
      </c>
      <c r="E19" s="27">
        <v>0</v>
      </c>
      <c r="F19" s="27"/>
    </row>
    <row r="20" spans="2:6" x14ac:dyDescent="0.25">
      <c r="B20" s="45"/>
      <c r="C20" s="22" t="s">
        <v>6</v>
      </c>
      <c r="D20" s="30"/>
      <c r="E20" s="27"/>
      <c r="F20" s="27"/>
    </row>
    <row r="21" spans="2:6" ht="120.75" customHeight="1" x14ac:dyDescent="0.25">
      <c r="B21" s="45" t="s">
        <v>36</v>
      </c>
      <c r="C21" s="26" t="s">
        <v>47</v>
      </c>
      <c r="D21" s="30"/>
      <c r="E21" s="27"/>
      <c r="F21" s="27"/>
    </row>
    <row r="22" spans="2:6" x14ac:dyDescent="0.25">
      <c r="B22" s="45"/>
      <c r="C22" s="22" t="s">
        <v>5</v>
      </c>
      <c r="D22" s="30">
        <v>54870.976405438683</v>
      </c>
      <c r="E22" s="27">
        <f>E6</f>
        <v>2331</v>
      </c>
      <c r="F22" s="27">
        <f>D22/E22</f>
        <v>23.539672417605612</v>
      </c>
    </row>
    <row r="23" spans="2:6" x14ac:dyDescent="0.25">
      <c r="B23" s="45"/>
      <c r="C23" s="22" t="s">
        <v>6</v>
      </c>
      <c r="D23" s="30"/>
      <c r="E23" s="27"/>
      <c r="F23" s="27"/>
    </row>
    <row r="25" spans="2:6" ht="42" customHeight="1" x14ac:dyDescent="0.25">
      <c r="B25" s="44" t="s">
        <v>49</v>
      </c>
      <c r="C25" s="44"/>
      <c r="D25" s="44"/>
      <c r="E25" s="44"/>
      <c r="F25" s="44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F25"/>
  <sheetViews>
    <sheetView tabSelected="1" view="pageBreakPreview" zoomScale="70" zoomScaleNormal="100" zoomScaleSheetLayoutView="70" workbookViewId="0">
      <selection activeCell="E14" sqref="E14"/>
    </sheetView>
  </sheetViews>
  <sheetFormatPr defaultRowHeight="15" x14ac:dyDescent="0.25"/>
  <cols>
    <col min="2" max="2" width="5.7109375" style="16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38" t="s">
        <v>48</v>
      </c>
      <c r="C2" s="38"/>
      <c r="D2" s="38"/>
      <c r="E2" s="38"/>
      <c r="F2" s="38"/>
    </row>
    <row r="3" spans="2:6" x14ac:dyDescent="0.25">
      <c r="B3" s="38" t="s">
        <v>135</v>
      </c>
      <c r="C3" s="38"/>
      <c r="D3" s="38"/>
      <c r="E3" s="38"/>
      <c r="F3" s="38"/>
    </row>
    <row r="4" spans="2:6" ht="115.5" customHeight="1" x14ac:dyDescent="0.25">
      <c r="B4" s="46" t="s">
        <v>27</v>
      </c>
      <c r="C4" s="46"/>
      <c r="D4" s="19" t="s">
        <v>28</v>
      </c>
      <c r="E4" s="19" t="s">
        <v>29</v>
      </c>
      <c r="F4" s="19" t="s">
        <v>30</v>
      </c>
    </row>
    <row r="5" spans="2:6" ht="30.75" customHeight="1" x14ac:dyDescent="0.25">
      <c r="B5" s="45" t="s">
        <v>31</v>
      </c>
      <c r="C5" s="26" t="s">
        <v>37</v>
      </c>
      <c r="D5" s="30"/>
      <c r="E5" s="27"/>
      <c r="F5" s="27"/>
    </row>
    <row r="6" spans="2:6" x14ac:dyDescent="0.25">
      <c r="B6" s="45"/>
      <c r="C6" s="22" t="s">
        <v>5</v>
      </c>
      <c r="D6" s="30">
        <v>57123.616729137859</v>
      </c>
      <c r="E6" s="27">
        <v>4280</v>
      </c>
      <c r="F6" s="27">
        <f>D6/E6</f>
        <v>13.346639422695761</v>
      </c>
    </row>
    <row r="7" spans="2:6" x14ac:dyDescent="0.25">
      <c r="B7" s="45"/>
      <c r="C7" s="22" t="s">
        <v>6</v>
      </c>
      <c r="D7" s="30"/>
      <c r="E7" s="27"/>
      <c r="F7" s="27"/>
    </row>
    <row r="8" spans="2:6" ht="45" x14ac:dyDescent="0.25">
      <c r="B8" s="20" t="s">
        <v>32</v>
      </c>
      <c r="C8" s="22" t="s">
        <v>38</v>
      </c>
      <c r="D8" s="30">
        <v>0</v>
      </c>
      <c r="E8" s="27">
        <v>0</v>
      </c>
      <c r="F8" s="27">
        <v>0</v>
      </c>
    </row>
    <row r="9" spans="2:6" ht="45" x14ac:dyDescent="0.25">
      <c r="B9" s="45" t="s">
        <v>33</v>
      </c>
      <c r="C9" s="26" t="s">
        <v>39</v>
      </c>
      <c r="D9" s="30">
        <f>D10+D11+D12+D13+D14</f>
        <v>8775476.6164199077</v>
      </c>
      <c r="E9" s="30">
        <f>E10+E11+E12+E13+E14</f>
        <v>698</v>
      </c>
      <c r="F9" s="27">
        <v>0</v>
      </c>
    </row>
    <row r="10" spans="2:6" x14ac:dyDescent="0.25">
      <c r="B10" s="45"/>
      <c r="C10" s="22" t="s">
        <v>40</v>
      </c>
      <c r="D10" s="30">
        <v>92543.56743010752</v>
      </c>
      <c r="E10" s="27">
        <v>153</v>
      </c>
      <c r="F10" s="27">
        <f>D10/E10</f>
        <v>604.85991784383998</v>
      </c>
    </row>
    <row r="11" spans="2:6" x14ac:dyDescent="0.25">
      <c r="B11" s="45"/>
      <c r="C11" s="22" t="s">
        <v>41</v>
      </c>
      <c r="D11" s="30">
        <v>7733606.0999999996</v>
      </c>
      <c r="E11" s="27">
        <v>0</v>
      </c>
      <c r="F11" s="27" t="e">
        <f>D11/E11</f>
        <v>#DIV/0!</v>
      </c>
    </row>
    <row r="12" spans="2:6" x14ac:dyDescent="0.25">
      <c r="B12" s="45"/>
      <c r="C12" s="22" t="s">
        <v>42</v>
      </c>
      <c r="D12" s="30">
        <v>0</v>
      </c>
      <c r="E12" s="27">
        <v>0</v>
      </c>
      <c r="F12" s="27">
        <v>0</v>
      </c>
    </row>
    <row r="13" spans="2:6" ht="58.5" customHeight="1" x14ac:dyDescent="0.25">
      <c r="B13" s="45"/>
      <c r="C13" s="22" t="s">
        <v>43</v>
      </c>
      <c r="D13" s="30">
        <v>949326.94898979994</v>
      </c>
      <c r="E13" s="30">
        <v>545</v>
      </c>
      <c r="F13" s="27">
        <f t="shared" ref="F13" si="0">D13/E13</f>
        <v>1741.8843100730273</v>
      </c>
    </row>
    <row r="14" spans="2:6" ht="30.75" customHeight="1" x14ac:dyDescent="0.25">
      <c r="B14" s="45"/>
      <c r="C14" s="22" t="s">
        <v>44</v>
      </c>
      <c r="D14" s="30">
        <v>0</v>
      </c>
      <c r="E14" s="27">
        <v>0</v>
      </c>
      <c r="F14" s="27">
        <v>0</v>
      </c>
    </row>
    <row r="15" spans="2:6" ht="45" x14ac:dyDescent="0.25">
      <c r="B15" s="45" t="s">
        <v>34</v>
      </c>
      <c r="C15" s="26" t="s">
        <v>45</v>
      </c>
      <c r="D15" s="30"/>
      <c r="E15" s="27"/>
      <c r="F15" s="27"/>
    </row>
    <row r="16" spans="2:6" x14ac:dyDescent="0.25">
      <c r="B16" s="45"/>
      <c r="C16" s="22" t="s">
        <v>5</v>
      </c>
      <c r="D16" s="30">
        <v>30048.500116351486</v>
      </c>
      <c r="E16" s="27">
        <f>E6</f>
        <v>4280</v>
      </c>
      <c r="F16" s="27">
        <f>D16/E16</f>
        <v>7.020677597278385</v>
      </c>
    </row>
    <row r="17" spans="2:6" x14ac:dyDescent="0.25">
      <c r="B17" s="45"/>
      <c r="C17" s="22" t="s">
        <v>6</v>
      </c>
      <c r="D17" s="30"/>
      <c r="E17" s="27"/>
      <c r="F17" s="27"/>
    </row>
    <row r="18" spans="2:6" ht="58.5" customHeight="1" x14ac:dyDescent="0.25">
      <c r="B18" s="45" t="s">
        <v>35</v>
      </c>
      <c r="C18" s="22" t="s">
        <v>46</v>
      </c>
      <c r="D18" s="30"/>
      <c r="E18" s="27"/>
      <c r="F18" s="27"/>
    </row>
    <row r="19" spans="2:6" x14ac:dyDescent="0.25">
      <c r="B19" s="45"/>
      <c r="C19" s="22" t="s">
        <v>5</v>
      </c>
      <c r="D19" s="30">
        <v>0</v>
      </c>
      <c r="E19" s="27">
        <v>0</v>
      </c>
      <c r="F19" s="27"/>
    </row>
    <row r="20" spans="2:6" x14ac:dyDescent="0.25">
      <c r="B20" s="45"/>
      <c r="C20" s="22" t="s">
        <v>6</v>
      </c>
      <c r="D20" s="30"/>
      <c r="E20" s="27"/>
      <c r="F20" s="27"/>
    </row>
    <row r="21" spans="2:6" ht="120.75" customHeight="1" x14ac:dyDescent="0.25">
      <c r="B21" s="45" t="s">
        <v>36</v>
      </c>
      <c r="C21" s="26" t="s">
        <v>47</v>
      </c>
      <c r="D21" s="30"/>
      <c r="E21" s="27"/>
      <c r="F21" s="27"/>
    </row>
    <row r="22" spans="2:6" x14ac:dyDescent="0.25">
      <c r="B22" s="45"/>
      <c r="C22" s="22" t="s">
        <v>5</v>
      </c>
      <c r="D22" s="30">
        <v>27653.825946113324</v>
      </c>
      <c r="E22" s="27">
        <f>E6</f>
        <v>4280</v>
      </c>
      <c r="F22" s="27">
        <f>D22/E22</f>
        <v>6.4611742864750754</v>
      </c>
    </row>
    <row r="23" spans="2:6" x14ac:dyDescent="0.25">
      <c r="B23" s="45"/>
      <c r="C23" s="22" t="s">
        <v>6</v>
      </c>
      <c r="D23" s="30"/>
      <c r="E23" s="27"/>
      <c r="F23" s="27"/>
    </row>
    <row r="25" spans="2:6" ht="42" customHeight="1" x14ac:dyDescent="0.25">
      <c r="B25" s="44" t="s">
        <v>49</v>
      </c>
      <c r="C25" s="44"/>
      <c r="D25" s="44"/>
      <c r="E25" s="44"/>
      <c r="F25" s="44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E32"/>
  <sheetViews>
    <sheetView view="pageBreakPreview" topLeftCell="A4" zoomScaleNormal="100" zoomScaleSheetLayoutView="100" workbookViewId="0">
      <selection activeCell="E6" sqref="E6"/>
    </sheetView>
  </sheetViews>
  <sheetFormatPr defaultRowHeight="15" x14ac:dyDescent="0.25"/>
  <cols>
    <col min="2" max="2" width="5.7109375" customWidth="1"/>
    <col min="3" max="3" width="44.28515625" customWidth="1"/>
    <col min="4" max="5" width="15.7109375" customWidth="1"/>
  </cols>
  <sheetData>
    <row r="2" spans="2:5" x14ac:dyDescent="0.25">
      <c r="B2" s="38" t="s">
        <v>53</v>
      </c>
      <c r="C2" s="38"/>
      <c r="D2" s="38"/>
      <c r="E2" s="38"/>
    </row>
    <row r="3" spans="2:5" x14ac:dyDescent="0.25">
      <c r="B3" s="38" t="s">
        <v>54</v>
      </c>
      <c r="C3" s="38"/>
      <c r="D3" s="38"/>
      <c r="E3" s="38"/>
    </row>
    <row r="4" spans="2:5" x14ac:dyDescent="0.25">
      <c r="B4" s="38" t="s">
        <v>55</v>
      </c>
      <c r="C4" s="38"/>
      <c r="D4" s="38"/>
      <c r="E4" s="38"/>
    </row>
    <row r="5" spans="2:5" x14ac:dyDescent="0.25">
      <c r="E5" s="6" t="s">
        <v>56</v>
      </c>
    </row>
    <row r="6" spans="2:5" ht="60" x14ac:dyDescent="0.25">
      <c r="B6" s="46" t="s">
        <v>50</v>
      </c>
      <c r="C6" s="46"/>
      <c r="D6" s="33" t="s">
        <v>51</v>
      </c>
      <c r="E6" s="33" t="s">
        <v>52</v>
      </c>
    </row>
    <row r="7" spans="2:5" ht="30.75" customHeight="1" x14ac:dyDescent="0.25">
      <c r="B7" s="45" t="s">
        <v>31</v>
      </c>
      <c r="C7" s="26" t="s">
        <v>57</v>
      </c>
      <c r="D7" s="31">
        <v>352.88629499999996</v>
      </c>
      <c r="E7" s="31">
        <v>7596.9494787054491</v>
      </c>
    </row>
    <row r="8" spans="2:5" x14ac:dyDescent="0.25">
      <c r="B8" s="45"/>
      <c r="C8" s="12" t="s">
        <v>58</v>
      </c>
      <c r="D8" s="31"/>
      <c r="E8" s="31"/>
    </row>
    <row r="9" spans="2:5" x14ac:dyDescent="0.25">
      <c r="B9" s="45"/>
      <c r="C9" s="12" t="s">
        <v>59</v>
      </c>
      <c r="D9" s="31">
        <v>56</v>
      </c>
      <c r="E9" s="31">
        <v>1896.9385662870523</v>
      </c>
    </row>
    <row r="10" spans="2:5" x14ac:dyDescent="0.25">
      <c r="B10" s="45"/>
      <c r="C10" s="12" t="s">
        <v>60</v>
      </c>
      <c r="D10" s="31">
        <v>6</v>
      </c>
      <c r="E10" s="31"/>
    </row>
    <row r="11" spans="2:5" x14ac:dyDescent="0.25">
      <c r="B11" s="45"/>
      <c r="C11" s="12" t="s">
        <v>61</v>
      </c>
      <c r="D11" s="31">
        <v>525</v>
      </c>
      <c r="E11" s="31">
        <v>3948.6170687450181</v>
      </c>
    </row>
    <row r="12" spans="2:5" x14ac:dyDescent="0.25">
      <c r="B12" s="45"/>
      <c r="C12" s="12" t="s">
        <v>62</v>
      </c>
      <c r="D12" s="31">
        <v>159</v>
      </c>
      <c r="E12" s="31">
        <v>1200.3795888984853</v>
      </c>
    </row>
    <row r="13" spans="2:5" x14ac:dyDescent="0.25">
      <c r="B13" s="45"/>
      <c r="C13" s="12" t="s">
        <v>63</v>
      </c>
      <c r="D13" s="31">
        <v>134</v>
      </c>
      <c r="E13" s="31">
        <v>551.01425477489397</v>
      </c>
    </row>
    <row r="14" spans="2:5" x14ac:dyDescent="0.25">
      <c r="B14" s="45"/>
      <c r="C14" s="12" t="s">
        <v>64</v>
      </c>
      <c r="D14" s="31"/>
      <c r="E14" s="31"/>
    </row>
    <row r="15" spans="2:5" x14ac:dyDescent="0.25">
      <c r="B15" s="45"/>
      <c r="C15" s="12" t="s">
        <v>65</v>
      </c>
      <c r="D15" s="31"/>
      <c r="E15" s="31"/>
    </row>
    <row r="16" spans="2:5" ht="45" x14ac:dyDescent="0.25">
      <c r="B16" s="45"/>
      <c r="C16" s="22" t="s">
        <v>66</v>
      </c>
      <c r="D16" s="31"/>
      <c r="E16" s="31"/>
    </row>
    <row r="17" spans="2:5" ht="30" x14ac:dyDescent="0.25">
      <c r="B17" s="45"/>
      <c r="C17" s="22" t="s">
        <v>67</v>
      </c>
      <c r="D17" s="31">
        <v>134</v>
      </c>
      <c r="E17" s="31">
        <v>551.01425477489397</v>
      </c>
    </row>
    <row r="18" spans="2:5" x14ac:dyDescent="0.25">
      <c r="B18" s="45"/>
      <c r="C18" s="12" t="s">
        <v>58</v>
      </c>
      <c r="D18" s="31"/>
      <c r="E18" s="31"/>
    </row>
    <row r="19" spans="2:5" x14ac:dyDescent="0.25">
      <c r="B19" s="45"/>
      <c r="C19" s="12" t="s">
        <v>68</v>
      </c>
      <c r="D19" s="31">
        <v>2</v>
      </c>
      <c r="E19" s="31"/>
    </row>
    <row r="20" spans="2:5" x14ac:dyDescent="0.25">
      <c r="B20" s="45"/>
      <c r="C20" s="12" t="s">
        <v>69</v>
      </c>
      <c r="D20" s="31">
        <v>18</v>
      </c>
      <c r="E20" s="31"/>
    </row>
    <row r="21" spans="2:5" ht="32.25" customHeight="1" x14ac:dyDescent="0.25">
      <c r="B21" s="45"/>
      <c r="C21" s="22" t="s">
        <v>70</v>
      </c>
      <c r="D21" s="31">
        <v>2</v>
      </c>
      <c r="E21" s="31"/>
    </row>
    <row r="22" spans="2:5" x14ac:dyDescent="0.25">
      <c r="B22" s="45"/>
      <c r="C22" s="12" t="s">
        <v>71</v>
      </c>
      <c r="D22" s="31">
        <v>109</v>
      </c>
      <c r="E22" s="31"/>
    </row>
    <row r="23" spans="2:5" ht="30" x14ac:dyDescent="0.25">
      <c r="B23" s="45"/>
      <c r="C23" s="22" t="s">
        <v>72</v>
      </c>
      <c r="D23" s="31">
        <v>3</v>
      </c>
      <c r="E23" s="31"/>
    </row>
    <row r="24" spans="2:5" x14ac:dyDescent="0.25">
      <c r="B24" s="45"/>
      <c r="C24" s="12" t="s">
        <v>73</v>
      </c>
      <c r="D24" s="31"/>
      <c r="E24" s="31"/>
    </row>
    <row r="25" spans="2:5" x14ac:dyDescent="0.25">
      <c r="B25" s="45"/>
      <c r="C25" s="12" t="s">
        <v>58</v>
      </c>
      <c r="D25" s="31"/>
      <c r="E25" s="31"/>
    </row>
    <row r="26" spans="2:5" x14ac:dyDescent="0.25">
      <c r="B26" s="45"/>
      <c r="C26" s="12" t="s">
        <v>74</v>
      </c>
      <c r="D26" s="31"/>
      <c r="E26" s="31"/>
    </row>
    <row r="27" spans="2:5" x14ac:dyDescent="0.25">
      <c r="B27" s="45"/>
      <c r="C27" s="12" t="s">
        <v>75</v>
      </c>
      <c r="D27" s="31"/>
      <c r="E27" s="31"/>
    </row>
    <row r="28" spans="2:5" x14ac:dyDescent="0.25">
      <c r="B28" s="45"/>
      <c r="C28" s="12" t="s">
        <v>76</v>
      </c>
      <c r="D28" s="31"/>
      <c r="E28" s="31"/>
    </row>
    <row r="29" spans="2:5" ht="30" x14ac:dyDescent="0.25">
      <c r="B29" s="45"/>
      <c r="C29" s="22" t="s">
        <v>77</v>
      </c>
      <c r="D29" s="31"/>
      <c r="E29" s="31"/>
    </row>
    <row r="30" spans="2:5" ht="75" customHeight="1" x14ac:dyDescent="0.25">
      <c r="B30" s="34" t="s">
        <v>32</v>
      </c>
      <c r="C30" s="26" t="s">
        <v>78</v>
      </c>
      <c r="D30" s="31">
        <v>7500</v>
      </c>
      <c r="E30" s="31">
        <v>21218</v>
      </c>
    </row>
    <row r="31" spans="2:5" x14ac:dyDescent="0.25">
      <c r="B31" s="34" t="s">
        <v>33</v>
      </c>
      <c r="C31" s="12" t="s">
        <v>79</v>
      </c>
      <c r="D31" s="31"/>
      <c r="E31" s="31"/>
    </row>
    <row r="32" spans="2:5" x14ac:dyDescent="0.25">
      <c r="B32" s="12"/>
      <c r="C32" s="12" t="s">
        <v>80</v>
      </c>
      <c r="D32" s="31">
        <v>8381</v>
      </c>
      <c r="E32" s="31">
        <v>28815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Normal="100" zoomScaleSheetLayoutView="110" workbookViewId="0">
      <selection activeCell="E7" sqref="E7"/>
    </sheetView>
  </sheetViews>
  <sheetFormatPr defaultRowHeight="15" x14ac:dyDescent="0.25"/>
  <cols>
    <col min="2" max="2" width="5.7109375" style="3" customWidth="1"/>
    <col min="3" max="3" width="46.140625" customWidth="1"/>
    <col min="4" max="5" width="18.7109375" customWidth="1"/>
  </cols>
  <sheetData>
    <row r="2" spans="2:5" x14ac:dyDescent="0.25">
      <c r="B2" s="38" t="s">
        <v>86</v>
      </c>
      <c r="C2" s="38"/>
      <c r="D2" s="38"/>
      <c r="E2" s="38"/>
    </row>
    <row r="3" spans="2:5" x14ac:dyDescent="0.25">
      <c r="B3" s="38" t="s">
        <v>87</v>
      </c>
      <c r="C3" s="38"/>
      <c r="D3" s="38"/>
      <c r="E3" s="38"/>
    </row>
    <row r="4" spans="2:5" x14ac:dyDescent="0.25">
      <c r="B4" s="38" t="s">
        <v>88</v>
      </c>
      <c r="C4" s="38"/>
      <c r="D4" s="38"/>
      <c r="E4" s="38"/>
    </row>
    <row r="5" spans="2:5" ht="90" x14ac:dyDescent="0.25">
      <c r="B5" s="47" t="s">
        <v>27</v>
      </c>
      <c r="C5" s="47"/>
      <c r="D5" s="2" t="s">
        <v>81</v>
      </c>
      <c r="E5" s="2" t="s">
        <v>82</v>
      </c>
    </row>
    <row r="6" spans="2:5" ht="30" x14ac:dyDescent="0.25">
      <c r="B6" s="4" t="s">
        <v>31</v>
      </c>
      <c r="C6" s="7" t="s">
        <v>83</v>
      </c>
      <c r="D6" s="32">
        <v>0</v>
      </c>
      <c r="E6" s="32">
        <v>0</v>
      </c>
    </row>
    <row r="7" spans="2:5" ht="63.75" customHeight="1" x14ac:dyDescent="0.25">
      <c r="B7" s="4" t="s">
        <v>32</v>
      </c>
      <c r="C7" s="7" t="s">
        <v>84</v>
      </c>
      <c r="D7" s="32">
        <v>6105</v>
      </c>
      <c r="E7" s="32">
        <v>3702</v>
      </c>
    </row>
    <row r="8" spans="2:5" ht="40.5" customHeight="1" x14ac:dyDescent="0.25">
      <c r="B8" s="4" t="s">
        <v>33</v>
      </c>
      <c r="C8" s="7" t="s">
        <v>85</v>
      </c>
      <c r="D8" s="32">
        <v>0</v>
      </c>
      <c r="E8" s="32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2016-10-28T12:04:44Z</dcterms:modified>
</cp:coreProperties>
</file>