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Отд. анализа и контроля продаж на розн. рынке\ЗИНЧЕНКО\О раскрытии информации\Fact_polezny_otpusk_KCHE\"/>
    </mc:Choice>
  </mc:AlternateContent>
  <bookViews>
    <workbookView xWindow="0" yWindow="0" windowWidth="24000" windowHeight="9600"/>
  </bookViews>
  <sheets>
    <sheet name="август" sheetId="2" r:id="rId1"/>
  </sheets>
  <externalReferences>
    <externalReference r:id="rId2"/>
  </externalReferences>
  <definedNames>
    <definedName name="_xlnm.Print_Area" localSheetId="0">август!$B$1:$C$30</definedName>
  </definedNames>
  <calcPr calcId="162913"/>
</workbook>
</file>

<file path=xl/calcChain.xml><?xml version="1.0" encoding="utf-8"?>
<calcChain xmlns="http://schemas.openxmlformats.org/spreadsheetml/2006/main">
  <c r="C5" i="2" l="1"/>
  <c r="C25" i="2"/>
  <c r="C20" i="2" l="1"/>
  <c r="C28" i="2"/>
  <c r="C13" i="2"/>
  <c r="C19" i="2"/>
  <c r="C18" i="2"/>
  <c r="C17" i="2"/>
  <c r="C14" i="2"/>
  <c r="C6" i="2"/>
  <c r="C29" i="2"/>
  <c r="C27" i="2"/>
  <c r="C26" i="2"/>
  <c r="C24" i="2"/>
  <c r="C23" i="2"/>
  <c r="C22" i="2"/>
  <c r="C21" i="2" l="1"/>
  <c r="C30" i="2" s="1"/>
</calcChain>
</file>

<file path=xl/sharedStrings.xml><?xml version="1.0" encoding="utf-8"?>
<sst xmlns="http://schemas.openxmlformats.org/spreadsheetml/2006/main" count="31" uniqueCount="17">
  <si>
    <t>Потребители с максимальной мощностью принадлежащих им энергопринимающих устройств от 10 МВт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</si>
  <si>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</si>
  <si>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</si>
  <si>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</si>
  <si>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Непромышленные потребители</t>
  </si>
  <si>
    <t>Сельскохозяйственные товаропроизводители</t>
  </si>
  <si>
    <t>Бюджетные потребители</t>
  </si>
  <si>
    <t>Другие энергоснабжающие организации</t>
  </si>
  <si>
    <t>Потребители с максимальной мощностью принадлежащих им энергопринимающих устройств от 670 кВт до 10 МВт</t>
  </si>
  <si>
    <t>Население и приравненные к нему категории</t>
  </si>
  <si>
    <t xml:space="preserve">Полезный отпуск - всего </t>
  </si>
  <si>
    <t>Полезный отпуск за отчетный месяц, тыс кВт ч</t>
  </si>
  <si>
    <t>Информация о ежемесячных фактических объемах потребления электрической энергии по группам потребителей (с выделением поставки населению), по тарифным группам, по уровням напряжения раскрываемая в соответствии с п.45д и п.52б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</si>
  <si>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Группы потребителей / Тарифные группы / Уровни напряжения</t>
  </si>
  <si>
    <t>Отчетный период: август 2021 года</t>
  </si>
  <si>
    <t>филиал ПАО "Россети Северный Кавказ" - "Карачаево-Черкесскэнерго"</t>
  </si>
  <si>
    <t>Потребители с максимальной мощностью принадлежащих им энергопринимающих устройств  до 670 кВт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</si>
</sst>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#,##0.0_ ;\-#,##0.0\ "/>
    <numFmt numFmtId="166" formatCode="#,##0.000_ ;\-#,##0.000\ "/>
  </numFmts>
  <fonts count="7" x14ac:knownFonts="1">
    <font>
      <sz val="10"/>
      <name val="Arial Cyr"/>
      <charset val="204"/>
    </font>
    <font>
      <sz val="9"/>
      <name val="Tahoma"/>
      <family val="2"/>
      <charset val="204"/>
    </font>
    <font>
      <sz val="10"/>
      <name val="Arial Cyr"/>
      <charset val="204"/>
    </font>
    <font>
      <b/>
      <sz val="11"/>
      <name val="Arial Narrow"/>
      <family val="2"/>
      <charset val="204"/>
    </font>
    <font>
      <i/>
      <sz val="10"/>
      <name val="Arial Narrow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49" fontId="1" fillId="0" borderId="0" applyBorder="0">
      <alignment vertical="top"/>
    </xf>
  </cellStyleXfs>
  <cellXfs count="24">
    <xf numFmtId="0" fontId="0" fillId="0" borderId="0" xfId="0"/>
    <xf numFmtId="164" fontId="0" fillId="0" borderId="0" xfId="0" applyNumberFormat="1"/>
    <xf numFmtId="164" fontId="0" fillId="0" borderId="0" xfId="1" applyFont="1"/>
    <xf numFmtId="0" fontId="4" fillId="0" borderId="0" xfId="0" applyFont="1"/>
    <xf numFmtId="0" fontId="5" fillId="0" borderId="0" xfId="0" applyFont="1"/>
    <xf numFmtId="49" fontId="6" fillId="0" borderId="1" xfId="2" applyFont="1" applyBorder="1" applyAlignment="1">
      <alignment horizontal="center" vertical="center" wrapText="1"/>
    </xf>
    <xf numFmtId="164" fontId="6" fillId="0" borderId="2" xfId="1" applyFont="1" applyBorder="1" applyAlignment="1">
      <alignment horizontal="center" vertical="center" wrapText="1"/>
    </xf>
    <xf numFmtId="49" fontId="6" fillId="0" borderId="1" xfId="2" applyFont="1" applyBorder="1" applyAlignment="1">
      <alignment vertical="center" wrapText="1"/>
    </xf>
    <xf numFmtId="49" fontId="5" fillId="0" borderId="3" xfId="2" applyFont="1" applyBorder="1" applyAlignment="1">
      <alignment vertical="center" wrapText="1"/>
    </xf>
    <xf numFmtId="49" fontId="5" fillId="0" borderId="5" xfId="2" applyFont="1" applyBorder="1" applyAlignment="1">
      <alignment vertical="center" wrapText="1"/>
    </xf>
    <xf numFmtId="49" fontId="6" fillId="0" borderId="7" xfId="2" applyFont="1" applyBorder="1" applyAlignment="1">
      <alignment vertical="center" wrapText="1"/>
    </xf>
    <xf numFmtId="49" fontId="5" fillId="0" borderId="8" xfId="2" applyFont="1" applyBorder="1" applyAlignment="1">
      <alignment vertical="center" wrapText="1"/>
    </xf>
    <xf numFmtId="49" fontId="6" fillId="0" borderId="10" xfId="2" applyFont="1" applyBorder="1" applyAlignment="1">
      <alignment vertical="center" wrapText="1"/>
    </xf>
    <xf numFmtId="49" fontId="3" fillId="0" borderId="0" xfId="2" applyFont="1" applyBorder="1" applyAlignment="1">
      <alignment vertical="center" wrapText="1"/>
    </xf>
    <xf numFmtId="49" fontId="6" fillId="2" borderId="10" xfId="2" applyFont="1" applyFill="1" applyBorder="1" applyAlignment="1">
      <alignment vertical="center" wrapText="1"/>
    </xf>
    <xf numFmtId="165" fontId="5" fillId="0" borderId="4" xfId="1" applyNumberFormat="1" applyFont="1" applyBorder="1" applyAlignment="1">
      <alignment horizontal="center" vertical="center" wrapText="1"/>
    </xf>
    <xf numFmtId="165" fontId="5" fillId="0" borderId="6" xfId="1" applyNumberFormat="1" applyFont="1" applyBorder="1" applyAlignment="1">
      <alignment horizontal="center" vertical="center" wrapText="1"/>
    </xf>
    <xf numFmtId="166" fontId="6" fillId="0" borderId="2" xfId="1" applyNumberFormat="1" applyFont="1" applyBorder="1" applyAlignment="1">
      <alignment horizontal="center" vertical="center" wrapText="1"/>
    </xf>
    <xf numFmtId="166" fontId="5" fillId="0" borderId="4" xfId="1" applyNumberFormat="1" applyFont="1" applyBorder="1" applyAlignment="1">
      <alignment horizontal="center" vertical="center" wrapText="1"/>
    </xf>
    <xf numFmtId="166" fontId="5" fillId="0" borderId="6" xfId="1" applyNumberFormat="1" applyFont="1" applyBorder="1" applyAlignment="1">
      <alignment horizontal="center" vertical="center" wrapText="1"/>
    </xf>
    <xf numFmtId="166" fontId="6" fillId="0" borderId="11" xfId="1" applyNumberFormat="1" applyFont="1" applyBorder="1" applyAlignment="1">
      <alignment horizontal="center" vertical="center" wrapText="1"/>
    </xf>
    <xf numFmtId="166" fontId="6" fillId="2" borderId="11" xfId="1" applyNumberFormat="1" applyFont="1" applyFill="1" applyBorder="1" applyAlignment="1">
      <alignment horizontal="center" vertical="center" wrapText="1"/>
    </xf>
    <xf numFmtId="166" fontId="5" fillId="0" borderId="9" xfId="1" applyNumberFormat="1" applyFont="1" applyBorder="1" applyAlignment="1">
      <alignment horizontal="center" vertical="center" wrapText="1"/>
    </xf>
    <xf numFmtId="49" fontId="5" fillId="0" borderId="0" xfId="2" applyFont="1" applyBorder="1" applyAlignment="1">
      <alignment horizontal="justify" vertical="center" wrapText="1"/>
    </xf>
  </cellXfs>
  <cellStyles count="3">
    <cellStyle name="Обычный" xfId="0" builtinId="0"/>
    <cellStyle name="Обычный 10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1;&#1040;&#1051;&#1040;&#1053;&#1057;\&#1092;&#1086;&#1088;&#1084;&#1072;%2046\2021\46EE.STX(v1.2.1)%20&#1072;&#1074;&#1075;&#1091;&#1089;&#1090;%20202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frmReestr"/>
      <sheetName val="Инструкция"/>
      <sheetName val="Лог обновления"/>
      <sheetName val="Титульный"/>
      <sheetName val="Раздел I. А"/>
      <sheetName val="Раздел I. Б"/>
      <sheetName val="Раздел I. В"/>
      <sheetName val="Раздел II. А (ТИС)"/>
      <sheetName val="Раздел II. Б (ТИС)"/>
      <sheetName val="Раздел III"/>
      <sheetName val="Раздел IV"/>
      <sheetName val="Комментарии"/>
      <sheetName val="Проверка"/>
      <sheetName val="Statistic"/>
      <sheetName val="TEHSHEET"/>
      <sheetName val="et_union"/>
      <sheetName val="AllSheetsInThisWorkbook"/>
      <sheetName val="modHTTP"/>
      <sheetName val="mod_01"/>
      <sheetName val="mod_11"/>
      <sheetName val="mod_12"/>
      <sheetName val="mod_13"/>
      <sheetName val="mod_21"/>
      <sheetName val="mod_22"/>
      <sheetName val="mod_31"/>
      <sheetName val="mod_41"/>
      <sheetName val="modComm"/>
      <sheetName val="modListProv"/>
      <sheetName val="modButton"/>
      <sheetName val="modInstruction"/>
      <sheetName val="REESTR_ORG"/>
      <sheetName val="REESTR_FIL"/>
      <sheetName val="modfrmCheckUpdates"/>
      <sheetName val="modfrmRegion"/>
      <sheetName val="modReestr"/>
      <sheetName val="modUpdTemplMain"/>
      <sheetName val="modfrmDateChoose"/>
      <sheetName val="modHyperlink"/>
      <sheetName val="modClassifierValidate"/>
    </sheetNames>
    <sheetDataSet>
      <sheetData sheetId="0"/>
      <sheetData sheetId="1"/>
      <sheetData sheetId="2"/>
      <sheetData sheetId="3"/>
      <sheetData sheetId="4">
        <row r="19">
          <cell r="AI19">
            <v>1799.748</v>
          </cell>
        </row>
        <row r="27">
          <cell r="AH27">
            <v>2649.509</v>
          </cell>
          <cell r="BJ27">
            <v>118.08799999999999</v>
          </cell>
        </row>
        <row r="30">
          <cell r="AH30">
            <v>1148.328</v>
          </cell>
        </row>
        <row r="31">
          <cell r="AH31">
            <v>539.81799999999987</v>
          </cell>
        </row>
        <row r="32">
          <cell r="AH32">
            <v>1077.9680000000001</v>
          </cell>
        </row>
        <row r="36">
          <cell r="F36">
            <v>1512.1750000000002</v>
          </cell>
          <cell r="AH36">
            <v>401.18599999999998</v>
          </cell>
        </row>
        <row r="37">
          <cell r="F37">
            <v>0</v>
          </cell>
        </row>
        <row r="38">
          <cell r="F38">
            <v>133.91300000000001</v>
          </cell>
        </row>
        <row r="39">
          <cell r="F39">
            <v>6021.9529999999986</v>
          </cell>
          <cell r="BJ39">
            <v>354.59399999999999</v>
          </cell>
        </row>
        <row r="40">
          <cell r="F40">
            <v>316.16399999999982</v>
          </cell>
        </row>
        <row r="41">
          <cell r="F41">
            <v>2634.8490000000006</v>
          </cell>
        </row>
        <row r="42">
          <cell r="F42">
            <v>105.61099999999999</v>
          </cell>
          <cell r="BJ42">
            <v>49.094000000000001</v>
          </cell>
        </row>
      </sheetData>
      <sheetData sheetId="5">
        <row r="33">
          <cell r="V33">
            <v>287.38799999999998</v>
          </cell>
        </row>
        <row r="39">
          <cell r="F39">
            <v>205.28800000000001</v>
          </cell>
        </row>
        <row r="42">
          <cell r="F42">
            <v>63.911000000000001</v>
          </cell>
          <cell r="V42">
            <v>314.24599999999998</v>
          </cell>
        </row>
      </sheetData>
      <sheetData sheetId="6">
        <row r="15">
          <cell r="F15">
            <v>16852.429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0"/>
  <sheetViews>
    <sheetView tabSelected="1" view="pageBreakPreview" zoomScaleNormal="100" zoomScaleSheetLayoutView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17" sqref="C17"/>
    </sheetView>
  </sheetViews>
  <sheetFormatPr defaultRowHeight="12.75" x14ac:dyDescent="0.2"/>
  <cols>
    <col min="2" max="2" width="64.85546875" customWidth="1"/>
    <col min="3" max="3" width="17" style="2" customWidth="1"/>
    <col min="5" max="5" width="12.5703125" customWidth="1"/>
  </cols>
  <sheetData>
    <row r="1" spans="2:5" ht="82.5" customHeight="1" x14ac:dyDescent="0.2">
      <c r="B1" s="23" t="s">
        <v>12</v>
      </c>
      <c r="C1" s="23"/>
    </row>
    <row r="2" spans="2:5" ht="16.5" customHeight="1" x14ac:dyDescent="0.2">
      <c r="B2" s="13" t="s">
        <v>14</v>
      </c>
      <c r="C2" s="13"/>
    </row>
    <row r="3" spans="2:5" ht="13.5" thickBot="1" x14ac:dyDescent="0.25">
      <c r="B3" s="3" t="s">
        <v>15</v>
      </c>
      <c r="C3" s="4"/>
    </row>
    <row r="4" spans="2:5" ht="39" thickBot="1" x14ac:dyDescent="0.25">
      <c r="B4" s="5" t="s">
        <v>13</v>
      </c>
      <c r="C4" s="6" t="s">
        <v>11</v>
      </c>
    </row>
    <row r="5" spans="2:5" ht="25.5" x14ac:dyDescent="0.2">
      <c r="B5" s="7" t="s">
        <v>0</v>
      </c>
      <c r="C5" s="17">
        <f>SUM(C6:C12)</f>
        <v>1799.748</v>
      </c>
    </row>
    <row r="6" spans="2:5" ht="13.5" thickBot="1" x14ac:dyDescent="0.25">
      <c r="B6" s="8" t="s">
        <v>1</v>
      </c>
      <c r="C6" s="18">
        <f>'[1]Раздел I. А'!$AI$19</f>
        <v>1799.748</v>
      </c>
    </row>
    <row r="7" spans="2:5" hidden="1" x14ac:dyDescent="0.2">
      <c r="B7" s="8" t="s">
        <v>2</v>
      </c>
      <c r="C7" s="15">
        <v>0</v>
      </c>
      <c r="E7" s="1"/>
    </row>
    <row r="8" spans="2:5" hidden="1" x14ac:dyDescent="0.2">
      <c r="B8" s="8" t="s">
        <v>3</v>
      </c>
      <c r="C8" s="15">
        <v>0</v>
      </c>
      <c r="E8" s="1"/>
    </row>
    <row r="9" spans="2:5" hidden="1" x14ac:dyDescent="0.2">
      <c r="B9" s="8" t="s">
        <v>4</v>
      </c>
      <c r="C9" s="15">
        <v>0</v>
      </c>
      <c r="E9" s="1"/>
    </row>
    <row r="10" spans="2:5" hidden="1" x14ac:dyDescent="0.2">
      <c r="B10" s="8" t="s">
        <v>5</v>
      </c>
      <c r="C10" s="15">
        <v>0</v>
      </c>
      <c r="E10" s="1"/>
    </row>
    <row r="11" spans="2:5" hidden="1" x14ac:dyDescent="0.2">
      <c r="B11" s="8" t="s">
        <v>6</v>
      </c>
      <c r="C11" s="15">
        <v>0</v>
      </c>
      <c r="E11" s="1"/>
    </row>
    <row r="12" spans="2:5" ht="13.5" hidden="1" thickBot="1" x14ac:dyDescent="0.25">
      <c r="B12" s="9" t="s">
        <v>7</v>
      </c>
      <c r="C12" s="16">
        <v>0</v>
      </c>
      <c r="E12" s="1"/>
    </row>
    <row r="13" spans="2:5" ht="25.5" x14ac:dyDescent="0.2">
      <c r="B13" s="10" t="s">
        <v>8</v>
      </c>
      <c r="C13" s="17">
        <f>SUM(C14:C20)</f>
        <v>5821.0990000000002</v>
      </c>
      <c r="E13" s="1"/>
    </row>
    <row r="14" spans="2:5" x14ac:dyDescent="0.2">
      <c r="B14" s="8" t="s">
        <v>1</v>
      </c>
      <c r="C14" s="18">
        <f>'[1]Раздел I. А'!$AH$27+'[1]Раздел I. А'!$BJ$27</f>
        <v>2767.5970000000002</v>
      </c>
      <c r="E14" s="1"/>
    </row>
    <row r="15" spans="2:5" hidden="1" x14ac:dyDescent="0.2">
      <c r="B15" s="8" t="s">
        <v>2</v>
      </c>
      <c r="C15" s="18">
        <v>0</v>
      </c>
      <c r="E15" s="1"/>
    </row>
    <row r="16" spans="2:5" hidden="1" x14ac:dyDescent="0.2">
      <c r="B16" s="8" t="s">
        <v>3</v>
      </c>
      <c r="C16" s="18">
        <v>0</v>
      </c>
    </row>
    <row r="17" spans="2:3" x14ac:dyDescent="0.2">
      <c r="B17" s="8" t="s">
        <v>4</v>
      </c>
      <c r="C17" s="18">
        <f>'[1]Раздел I. А'!$AH$30</f>
        <v>1148.328</v>
      </c>
    </row>
    <row r="18" spans="2:3" x14ac:dyDescent="0.2">
      <c r="B18" s="8" t="s">
        <v>5</v>
      </c>
      <c r="C18" s="18">
        <f>'[1]Раздел I. А'!$AH$31</f>
        <v>539.81799999999987</v>
      </c>
    </row>
    <row r="19" spans="2:3" x14ac:dyDescent="0.2">
      <c r="B19" s="8" t="s">
        <v>6</v>
      </c>
      <c r="C19" s="18">
        <f>'[1]Раздел I. А'!$AH$32</f>
        <v>1077.9680000000001</v>
      </c>
    </row>
    <row r="20" spans="2:3" ht="13.5" thickBot="1" x14ac:dyDescent="0.25">
      <c r="B20" s="11" t="s">
        <v>7</v>
      </c>
      <c r="C20" s="22">
        <f>'[1]Раздел I. Б'!$V$33</f>
        <v>287.38799999999998</v>
      </c>
    </row>
    <row r="21" spans="2:3" ht="25.5" x14ac:dyDescent="0.2">
      <c r="B21" s="7" t="s">
        <v>16</v>
      </c>
      <c r="C21" s="17">
        <f>SUM(C22:C28)</f>
        <v>12112.983999999999</v>
      </c>
    </row>
    <row r="22" spans="2:3" x14ac:dyDescent="0.2">
      <c r="B22" s="8" t="s">
        <v>1</v>
      </c>
      <c r="C22" s="18">
        <f>'[1]Раздел I. А'!$F$36+'[1]Раздел I. А'!$AH$36</f>
        <v>1913.3610000000001</v>
      </c>
    </row>
    <row r="23" spans="2:3" hidden="1" x14ac:dyDescent="0.2">
      <c r="B23" s="8" t="s">
        <v>2</v>
      </c>
      <c r="C23" s="18">
        <f>'[1]Раздел I. А'!$F$37</f>
        <v>0</v>
      </c>
    </row>
    <row r="24" spans="2:3" x14ac:dyDescent="0.2">
      <c r="B24" s="8" t="s">
        <v>3</v>
      </c>
      <c r="C24" s="18">
        <f>'[1]Раздел I. А'!$F$38</f>
        <v>133.91300000000001</v>
      </c>
    </row>
    <row r="25" spans="2:3" x14ac:dyDescent="0.2">
      <c r="B25" s="8" t="s">
        <v>4</v>
      </c>
      <c r="C25" s="18">
        <f>'[1]Раздел I. А'!$F$39+'[1]Раздел I. А'!$BJ$39+'[1]Раздел I. Б'!$F$39</f>
        <v>6581.8349999999991</v>
      </c>
    </row>
    <row r="26" spans="2:3" x14ac:dyDescent="0.2">
      <c r="B26" s="8" t="s">
        <v>5</v>
      </c>
      <c r="C26" s="18">
        <f>'[1]Раздел I. А'!$F$40</f>
        <v>316.16399999999982</v>
      </c>
    </row>
    <row r="27" spans="2:3" x14ac:dyDescent="0.2">
      <c r="B27" s="8" t="s">
        <v>6</v>
      </c>
      <c r="C27" s="18">
        <f>'[1]Раздел I. А'!$F$41</f>
        <v>2634.8490000000006</v>
      </c>
    </row>
    <row r="28" spans="2:3" ht="13.5" thickBot="1" x14ac:dyDescent="0.25">
      <c r="B28" s="9" t="s">
        <v>7</v>
      </c>
      <c r="C28" s="19">
        <f>'[1]Раздел I. А'!$F$42+'[1]Раздел I. А'!$BJ$42+'[1]Раздел I. Б'!$F$42+'[1]Раздел I. Б'!$V$42</f>
        <v>532.86199999999997</v>
      </c>
    </row>
    <row r="29" spans="2:3" ht="13.5" thickBot="1" x14ac:dyDescent="0.25">
      <c r="B29" s="12" t="s">
        <v>9</v>
      </c>
      <c r="C29" s="20">
        <f>'[1]Раздел I. В'!$F$15</f>
        <v>16852.429</v>
      </c>
    </row>
    <row r="30" spans="2:3" ht="20.25" customHeight="1" thickBot="1" x14ac:dyDescent="0.25">
      <c r="B30" s="14" t="s">
        <v>10</v>
      </c>
      <c r="C30" s="21">
        <f>C29+C21+C13+C5</f>
        <v>36586.26</v>
      </c>
    </row>
  </sheetData>
  <mergeCells count="1">
    <mergeCell ref="B1:C1"/>
  </mergeCells>
  <printOptions horizontalCentered="1" gridLines="1"/>
  <pageMargins left="0" right="0" top="0" bottom="0" header="0" footer="0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август</vt:lpstr>
      <vt:lpstr>август!Область_печати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Зинченко Анна Сергеевна</dc:creator>
  <cp:lastModifiedBy>Зинченко Анна Сергеевна</cp:lastModifiedBy>
  <cp:lastPrinted>2021-01-25T07:28:33Z</cp:lastPrinted>
  <dcterms:created xsi:type="dcterms:W3CDTF">2020-06-15T08:08:50Z</dcterms:created>
  <dcterms:modified xsi:type="dcterms:W3CDTF">2021-09-24T06:24:45Z</dcterms:modified>
</cp:coreProperties>
</file>